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CFD_course\assignment_1\"/>
    </mc:Choice>
  </mc:AlternateContent>
  <bookViews>
    <workbookView xWindow="0" yWindow="0" windowWidth="23040" windowHeight="9084"/>
  </bookViews>
  <sheets>
    <sheet name="problem1" sheetId="5" r:id="rId1"/>
    <sheet name="problem2" sheetId="1" r:id="rId2"/>
    <sheet name="problem3" sheetId="6" r:id="rId3"/>
    <sheet name="problem4" sheetId="7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6" l="1"/>
  <c r="N17" i="6"/>
  <c r="N16" i="6"/>
  <c r="N15" i="6"/>
  <c r="N14" i="6"/>
  <c r="L13" i="6"/>
  <c r="L18" i="6"/>
  <c r="L17" i="6"/>
  <c r="L16" i="6"/>
  <c r="L15" i="6"/>
  <c r="L14" i="6"/>
  <c r="J38" i="1"/>
  <c r="J37" i="1"/>
  <c r="J36" i="1"/>
  <c r="J35" i="1"/>
  <c r="J34" i="1"/>
  <c r="J33" i="1"/>
  <c r="H37" i="1"/>
  <c r="H36" i="1"/>
  <c r="H35" i="1"/>
  <c r="H34" i="1"/>
  <c r="H33" i="1"/>
  <c r="I38" i="1" l="1"/>
  <c r="E38" i="1"/>
  <c r="D38" i="1"/>
  <c r="I37" i="1"/>
  <c r="E37" i="1"/>
  <c r="D37" i="1"/>
  <c r="I36" i="1"/>
  <c r="D36" i="1"/>
  <c r="E36" i="1" s="1"/>
  <c r="I35" i="1"/>
  <c r="D35" i="1"/>
  <c r="E35" i="1" s="1"/>
  <c r="I34" i="1"/>
  <c r="E34" i="1"/>
  <c r="D34" i="1"/>
  <c r="D33" i="1"/>
  <c r="E33" i="1" s="1"/>
  <c r="I30" i="1"/>
  <c r="I29" i="1"/>
  <c r="I28" i="1"/>
  <c r="I27" i="1"/>
  <c r="I26" i="1"/>
  <c r="D30" i="1"/>
  <c r="E30" i="1" s="1"/>
  <c r="D29" i="1"/>
  <c r="E29" i="1" s="1"/>
  <c r="D28" i="1"/>
  <c r="E28" i="1" s="1"/>
  <c r="E27" i="1"/>
  <c r="D27" i="1"/>
  <c r="D26" i="1"/>
  <c r="E26" i="1" s="1"/>
  <c r="D25" i="1"/>
  <c r="E25" i="1" s="1"/>
  <c r="I12" i="7" l="1"/>
  <c r="I11" i="7"/>
  <c r="G11" i="7"/>
  <c r="I10" i="7"/>
  <c r="I9" i="7"/>
  <c r="F9" i="7"/>
  <c r="F10" i="7" s="1"/>
  <c r="F11" i="7" s="1"/>
  <c r="F12" i="7" s="1"/>
  <c r="I8" i="7"/>
  <c r="F8" i="7"/>
  <c r="D8" i="7"/>
  <c r="C9" i="7" s="1"/>
  <c r="D7" i="7"/>
  <c r="E7" i="7" s="1"/>
  <c r="F18" i="6"/>
  <c r="F17" i="6"/>
  <c r="F16" i="6"/>
  <c r="F15" i="6"/>
  <c r="F14" i="6"/>
  <c r="F13" i="6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J20" i="1"/>
  <c r="J19" i="1"/>
  <c r="J18" i="1"/>
  <c r="J17" i="1"/>
  <c r="J16" i="1"/>
  <c r="J15" i="1"/>
  <c r="W32" i="1"/>
  <c r="V37" i="1"/>
  <c r="V36" i="1"/>
  <c r="W36" i="1" s="1"/>
  <c r="V35" i="1"/>
  <c r="W35" i="1" s="1"/>
  <c r="V34" i="1"/>
  <c r="V33" i="1"/>
  <c r="W33" i="1" s="1"/>
  <c r="V32" i="1"/>
  <c r="V47" i="1"/>
  <c r="V46" i="1"/>
  <c r="W46" i="1" s="1"/>
  <c r="V45" i="1"/>
  <c r="V44" i="1"/>
  <c r="W44" i="1" s="1"/>
  <c r="V43" i="1"/>
  <c r="W43" i="1" s="1"/>
  <c r="V42" i="1"/>
  <c r="U47" i="1"/>
  <c r="O47" i="1"/>
  <c r="P47" i="1" s="1"/>
  <c r="U46" i="1"/>
  <c r="O46" i="1"/>
  <c r="P46" i="1" s="1"/>
  <c r="U45" i="1"/>
  <c r="O45" i="1"/>
  <c r="P45" i="1" s="1"/>
  <c r="U44" i="1"/>
  <c r="O44" i="1"/>
  <c r="P44" i="1" s="1"/>
  <c r="U43" i="1"/>
  <c r="O43" i="1"/>
  <c r="P43" i="1" s="1"/>
  <c r="U42" i="1"/>
  <c r="O42" i="1"/>
  <c r="P42" i="1" s="1"/>
  <c r="U37" i="1"/>
  <c r="O37" i="1"/>
  <c r="P37" i="1" s="1"/>
  <c r="U36" i="1"/>
  <c r="U35" i="1"/>
  <c r="U34" i="1"/>
  <c r="U33" i="1"/>
  <c r="U32" i="1"/>
  <c r="O36" i="1"/>
  <c r="P36" i="1" s="1"/>
  <c r="P35" i="1"/>
  <c r="O35" i="1"/>
  <c r="O34" i="1"/>
  <c r="P34" i="1" s="1"/>
  <c r="O33" i="1"/>
  <c r="P33" i="1" s="1"/>
  <c r="O32" i="1"/>
  <c r="P32" i="1" s="1"/>
  <c r="T27" i="1"/>
  <c r="T26" i="1"/>
  <c r="T25" i="1"/>
  <c r="T24" i="1"/>
  <c r="O27" i="1"/>
  <c r="P27" i="1" s="1"/>
  <c r="O26" i="1"/>
  <c r="P26" i="1" s="1"/>
  <c r="O25" i="1"/>
  <c r="P25" i="1" s="1"/>
  <c r="O24" i="1"/>
  <c r="P24" i="1" s="1"/>
  <c r="O23" i="1"/>
  <c r="P23" i="1" s="1"/>
  <c r="W17" i="1"/>
  <c r="W20" i="1"/>
  <c r="T17" i="1"/>
  <c r="T18" i="1"/>
  <c r="T19" i="1"/>
  <c r="T20" i="1"/>
  <c r="W19" i="1"/>
  <c r="W18" i="1"/>
  <c r="D9" i="7" l="1"/>
  <c r="E9" i="7" s="1"/>
  <c r="E8" i="7"/>
  <c r="W34" i="1"/>
  <c r="W45" i="1"/>
  <c r="I19" i="5"/>
  <c r="I18" i="5"/>
  <c r="I17" i="5"/>
  <c r="I16" i="5"/>
  <c r="I15" i="5"/>
  <c r="C10" i="7" l="1"/>
  <c r="M17" i="6"/>
  <c r="M14" i="6"/>
  <c r="M15" i="6"/>
  <c r="M16" i="6"/>
  <c r="M18" i="6"/>
  <c r="D14" i="6"/>
  <c r="E14" i="6" s="1"/>
  <c r="D13" i="6"/>
  <c r="E13" i="6" s="1"/>
  <c r="C11" i="7" l="1"/>
  <c r="D10" i="7"/>
  <c r="E10" i="7" s="1"/>
  <c r="C15" i="6"/>
  <c r="D15" i="6" s="1"/>
  <c r="E15" i="6" s="1"/>
  <c r="F15" i="5"/>
  <c r="F16" i="5" s="1"/>
  <c r="F17" i="5" s="1"/>
  <c r="F18" i="5" s="1"/>
  <c r="F19" i="5" s="1"/>
  <c r="D15" i="5"/>
  <c r="D14" i="5"/>
  <c r="E14" i="5" s="1"/>
  <c r="O17" i="1"/>
  <c r="O16" i="1"/>
  <c r="P16" i="1" s="1"/>
  <c r="C16" i="5" l="1"/>
  <c r="E15" i="5"/>
  <c r="D11" i="7"/>
  <c r="E11" i="7" s="1"/>
  <c r="C16" i="6"/>
  <c r="D16" i="6" s="1"/>
  <c r="E16" i="6" s="1"/>
  <c r="O18" i="1"/>
  <c r="P18" i="1" s="1"/>
  <c r="P17" i="1"/>
  <c r="D16" i="5"/>
  <c r="C17" i="5" l="1"/>
  <c r="E16" i="5"/>
  <c r="C12" i="7"/>
  <c r="D12" i="7" s="1"/>
  <c r="E12" i="7" s="1"/>
  <c r="C17" i="6"/>
  <c r="D17" i="6" s="1"/>
  <c r="E17" i="6" s="1"/>
  <c r="O19" i="1"/>
  <c r="D17" i="5"/>
  <c r="C18" i="5" l="1"/>
  <c r="E17" i="5"/>
  <c r="C18" i="6"/>
  <c r="D18" i="6" s="1"/>
  <c r="E18" i="6" s="1"/>
  <c r="O20" i="1"/>
  <c r="P20" i="1" s="1"/>
  <c r="P19" i="1"/>
  <c r="D18" i="5"/>
  <c r="C19" i="5" l="1"/>
  <c r="D19" i="5" s="1"/>
  <c r="E19" i="5" s="1"/>
  <c r="E18" i="5"/>
</calcChain>
</file>

<file path=xl/sharedStrings.xml><?xml version="1.0" encoding="utf-8"?>
<sst xmlns="http://schemas.openxmlformats.org/spreadsheetml/2006/main" count="172" uniqueCount="66">
  <si>
    <t>Trial</t>
  </si>
  <si>
    <t>IE</t>
  </si>
  <si>
    <t>DI (m)</t>
  </si>
  <si>
    <t>CV</t>
  </si>
  <si>
    <t>% Difference</t>
  </si>
  <si>
    <t>See problem_1 directory for plots</t>
  </si>
  <si>
    <t>See problem_2 directory for plots</t>
  </si>
  <si>
    <t>% Chg. In Tmin</t>
  </si>
  <si>
    <t>Y &amp; Z</t>
  </si>
  <si>
    <t>See problem_3 directory for plots</t>
  </si>
  <si>
    <t>Tmax</t>
  </si>
  <si>
    <t>% Chg. Tmax</t>
  </si>
  <si>
    <t>Node</t>
  </si>
  <si>
    <t>To C</t>
  </si>
  <si>
    <t>--</t>
  </si>
  <si>
    <t>Base Heat Flux (W/m^2)</t>
  </si>
  <si>
    <t>Average Residual</t>
  </si>
  <si>
    <t>L</t>
  </si>
  <si>
    <t>length of the bar</t>
  </si>
  <si>
    <t>m</t>
  </si>
  <si>
    <t>Avg. Res.</t>
  </si>
  <si>
    <t>Temperature Grad (K/m)</t>
  </si>
  <si>
    <t>GRADIENT OVER HALF FIN</t>
  </si>
  <si>
    <t>GRADIENT OVER TWO NODES CLOSEST TO CENTER</t>
  </si>
  <si>
    <t>GRADIENT OVER THREE NODES CLOSEST TO CENTER</t>
  </si>
  <si>
    <t>First Temp Grad (K/m)</t>
  </si>
  <si>
    <t>Second Temp Grad (K/m)</t>
  </si>
  <si>
    <t>Percent Difference (2f1)</t>
  </si>
  <si>
    <t>COMPARE FIRST HALF WITH SECOND GRADIENT: 1 Node</t>
  </si>
  <si>
    <t>COMPARE FIRST HALF WITH SECOND GRADIENT: 2 Nodes</t>
  </si>
  <si>
    <t>Difference</t>
  </si>
  <si>
    <t>Change in Dif</t>
  </si>
  <si>
    <t>COMPARE FIRST HALF WITH SECOND GRADIENT: Half Center Node</t>
  </si>
  <si>
    <t xml:space="preserve">L </t>
  </si>
  <si>
    <t>See problem_4 directory for plots</t>
  </si>
  <si>
    <t>Density</t>
  </si>
  <si>
    <t>CP</t>
  </si>
  <si>
    <t>H</t>
  </si>
  <si>
    <t>T1</t>
  </si>
  <si>
    <t>T2</t>
  </si>
  <si>
    <t>k</t>
  </si>
  <si>
    <t>C</t>
  </si>
  <si>
    <t>W/m^2K</t>
  </si>
  <si>
    <t>J/kgK</t>
  </si>
  <si>
    <t>kg/m3</t>
  </si>
  <si>
    <t>W/mK</t>
  </si>
  <si>
    <t>Temperature distribution did not change over any of the iterations</t>
  </si>
  <si>
    <t>TINF</t>
  </si>
  <si>
    <t>HEAT FLUX 1-&gt;2 Node</t>
  </si>
  <si>
    <t>Percent change (2f1)</t>
  </si>
  <si>
    <t>temperature gradient first half center</t>
  </si>
  <si>
    <t>temp grad</t>
  </si>
  <si>
    <t>residuals didn't converge</t>
  </si>
  <si>
    <t>b</t>
  </si>
  <si>
    <t>h</t>
  </si>
  <si>
    <t>Q</t>
  </si>
  <si>
    <t>W/m^3</t>
  </si>
  <si>
    <t>Residual</t>
  </si>
  <si>
    <t>Robin boundary condition</t>
  </si>
  <si>
    <t xml:space="preserve">Only internal gen on internal nodes, therfore set R(I) = 0 </t>
  </si>
  <si>
    <t>Only occurs on outside faces</t>
  </si>
  <si>
    <t>Heat flux</t>
  </si>
  <si>
    <t>% Chg. HF</t>
  </si>
  <si>
    <t>X Pos</t>
  </si>
  <si>
    <t>residuals did not converge</t>
  </si>
  <si>
    <t>residuals did not reach criteriaf for IE = 65, stuck at 1.25E-5, converged to that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</si>
</sst>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%"/>
    <numFmt numFmtId="165" formatCode="0.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6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28" xfId="1" applyNumberFormat="1" applyFont="1" applyBorder="1" applyAlignment="1">
      <alignment horizontal="center"/>
    </xf>
    <xf numFmtId="0" fontId="0" fillId="0" borderId="29" xfId="0" applyFill="1" applyBorder="1" applyAlignment="1">
      <alignment horizontal="center"/>
    </xf>
    <xf numFmtId="165" fontId="0" fillId="0" borderId="30" xfId="1" applyNumberFormat="1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0" xfId="0" applyFont="1"/>
    <xf numFmtId="11" fontId="0" fillId="0" borderId="22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11" fontId="0" fillId="0" borderId="36" xfId="0" applyNumberFormat="1" applyBorder="1" applyAlignment="1">
      <alignment horizontal="center"/>
    </xf>
    <xf numFmtId="11" fontId="0" fillId="0" borderId="38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11" fontId="0" fillId="0" borderId="37" xfId="0" applyNumberFormat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0" xfId="0" quotePrefix="1" applyBorder="1" applyAlignment="1">
      <alignment horizontal="center"/>
    </xf>
    <xf numFmtId="164" fontId="0" fillId="0" borderId="44" xfId="1" applyNumberFormat="1" applyFont="1" applyBorder="1" applyAlignment="1">
      <alignment horizontal="center"/>
    </xf>
    <xf numFmtId="164" fontId="0" fillId="0" borderId="45" xfId="1" applyNumberFormat="1" applyFont="1" applyBorder="1" applyAlignment="1">
      <alignment horizontal="center"/>
    </xf>
    <xf numFmtId="164" fontId="0" fillId="0" borderId="46" xfId="1" applyNumberFormat="1" applyFont="1" applyBorder="1" applyAlignment="1">
      <alignment horizontal="center"/>
    </xf>
    <xf numFmtId="11" fontId="0" fillId="0" borderId="32" xfId="0" applyNumberFormat="1" applyFill="1" applyBorder="1" applyAlignment="1">
      <alignment horizontal="center"/>
    </xf>
    <xf numFmtId="11" fontId="0" fillId="0" borderId="33" xfId="0" applyNumberFormat="1" applyFill="1" applyBorder="1" applyAlignment="1">
      <alignment horizontal="center"/>
    </xf>
    <xf numFmtId="11" fontId="0" fillId="0" borderId="43" xfId="0" applyNumberFormat="1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" xfId="0" applyFill="1" applyBorder="1" applyAlignment="1">
      <alignment horizontal="center"/>
    </xf>
    <xf numFmtId="11" fontId="0" fillId="0" borderId="48" xfId="0" applyNumberForma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0" fontId="1" fillId="0" borderId="0" xfId="0" applyFont="1"/>
    <xf numFmtId="11" fontId="0" fillId="0" borderId="34" xfId="0" applyNumberFormat="1" applyFill="1" applyBorder="1" applyAlignment="1">
      <alignment horizontal="center"/>
    </xf>
    <xf numFmtId="0" fontId="1" fillId="0" borderId="52" xfId="0" applyFont="1" applyBorder="1"/>
    <xf numFmtId="0" fontId="1" fillId="0" borderId="53" xfId="0" applyFont="1" applyBorder="1" applyAlignment="1">
      <alignment horizontal="center"/>
    </xf>
    <xf numFmtId="165" fontId="0" fillId="0" borderId="54" xfId="1" applyNumberFormat="1" applyFont="1" applyBorder="1" applyAlignment="1">
      <alignment horizontal="center"/>
    </xf>
    <xf numFmtId="0" fontId="0" fillId="0" borderId="51" xfId="0" applyBorder="1" applyAlignment="1">
      <alignment horizontal="center"/>
    </xf>
    <xf numFmtId="165" fontId="0" fillId="0" borderId="55" xfId="1" applyNumberFormat="1" applyFont="1" applyBorder="1" applyAlignment="1">
      <alignment horizontal="center"/>
    </xf>
    <xf numFmtId="165" fontId="0" fillId="0" borderId="6" xfId="1" applyNumberFormat="1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8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165" fontId="0" fillId="0" borderId="59" xfId="1" applyNumberFormat="1" applyFont="1" applyBorder="1" applyAlignment="1">
      <alignment horizontal="center"/>
    </xf>
    <xf numFmtId="0" fontId="0" fillId="0" borderId="60" xfId="0" applyFill="1" applyBorder="1" applyAlignment="1">
      <alignment horizontal="center"/>
    </xf>
    <xf numFmtId="0" fontId="0" fillId="0" borderId="61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165" fontId="0" fillId="0" borderId="45" xfId="1" applyNumberFormat="1" applyFont="1" applyBorder="1" applyAlignment="1">
      <alignment horizontal="center"/>
    </xf>
    <xf numFmtId="165" fontId="0" fillId="0" borderId="46" xfId="1" applyNumberFormat="1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11" fontId="0" fillId="0" borderId="29" xfId="0" applyNumberForma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0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6"/>
  <sheetViews>
    <sheetView tabSelected="1" workbookViewId="0">
      <selection activeCell="O14" sqref="O14"/>
    </sheetView>
  </sheetViews>
  <sheetFormatPr defaultRowHeight="14.4" x14ac:dyDescent="0.3"/>
  <cols>
    <col min="1" max="1" width="1.5546875" customWidth="1"/>
    <col min="3" max="3" width="14.5546875" bestFit="1" customWidth="1"/>
    <col min="4" max="4" width="5" bestFit="1" customWidth="1"/>
    <col min="5" max="5" width="9" bestFit="1" customWidth="1"/>
    <col min="6" max="6" width="4.6640625" bestFit="1" customWidth="1"/>
    <col min="7" max="7" width="15.44140625" bestFit="1" customWidth="1"/>
    <col min="8" max="8" width="21.44140625" bestFit="1" customWidth="1"/>
    <col min="9" max="9" width="11.5546875" customWidth="1"/>
  </cols>
  <sheetData>
    <row r="2" spans="2:10" x14ac:dyDescent="0.3">
      <c r="B2" s="27" t="s">
        <v>5</v>
      </c>
    </row>
    <row r="3" spans="2:10" x14ac:dyDescent="0.3">
      <c r="B3" s="27"/>
    </row>
    <row r="4" spans="2:10" x14ac:dyDescent="0.3">
      <c r="B4" s="45" t="s">
        <v>17</v>
      </c>
      <c r="C4" t="s">
        <v>18</v>
      </c>
      <c r="D4">
        <v>1</v>
      </c>
      <c r="E4" t="s">
        <v>19</v>
      </c>
    </row>
    <row r="5" spans="2:10" x14ac:dyDescent="0.3">
      <c r="B5" t="s">
        <v>35</v>
      </c>
      <c r="D5">
        <v>7800</v>
      </c>
      <c r="E5" t="s">
        <v>44</v>
      </c>
    </row>
    <row r="6" spans="2:10" x14ac:dyDescent="0.3">
      <c r="B6" t="s">
        <v>40</v>
      </c>
      <c r="D6">
        <v>60</v>
      </c>
      <c r="E6" t="s">
        <v>45</v>
      </c>
    </row>
    <row r="7" spans="2:10" x14ac:dyDescent="0.3">
      <c r="B7" t="s">
        <v>36</v>
      </c>
      <c r="D7">
        <v>430</v>
      </c>
      <c r="E7" t="s">
        <v>43</v>
      </c>
    </row>
    <row r="8" spans="2:10" x14ac:dyDescent="0.3">
      <c r="B8" t="s">
        <v>37</v>
      </c>
      <c r="D8">
        <v>0</v>
      </c>
      <c r="E8" t="s">
        <v>42</v>
      </c>
    </row>
    <row r="9" spans="2:10" x14ac:dyDescent="0.3">
      <c r="B9" t="s">
        <v>38</v>
      </c>
      <c r="D9">
        <v>100</v>
      </c>
      <c r="E9" t="s">
        <v>41</v>
      </c>
    </row>
    <row r="10" spans="2:10" x14ac:dyDescent="0.3">
      <c r="B10" t="s">
        <v>39</v>
      </c>
      <c r="D10">
        <v>0</v>
      </c>
      <c r="E10" t="s">
        <v>41</v>
      </c>
    </row>
    <row r="12" spans="2:10" ht="15" thickBot="1" x14ac:dyDescent="0.35"/>
    <row r="13" spans="2:10" ht="15" thickBot="1" x14ac:dyDescent="0.35">
      <c r="B13" s="51" t="s">
        <v>0</v>
      </c>
      <c r="C13" s="30" t="s">
        <v>1</v>
      </c>
      <c r="D13" s="13" t="s">
        <v>3</v>
      </c>
      <c r="E13" s="13" t="s">
        <v>2</v>
      </c>
      <c r="F13" s="44" t="s">
        <v>13</v>
      </c>
      <c r="G13" s="9" t="s">
        <v>16</v>
      </c>
      <c r="H13" s="8" t="s">
        <v>15</v>
      </c>
      <c r="I13" s="51" t="s">
        <v>4</v>
      </c>
    </row>
    <row r="14" spans="2:10" x14ac:dyDescent="0.3">
      <c r="B14" s="52">
        <v>1</v>
      </c>
      <c r="C14" s="25">
        <v>3</v>
      </c>
      <c r="D14" s="17">
        <f>C14-1</f>
        <v>2</v>
      </c>
      <c r="E14" s="17">
        <f>$D$4/D14</f>
        <v>0.5</v>
      </c>
      <c r="F14" s="24">
        <v>100</v>
      </c>
      <c r="G14" s="46">
        <v>-1.9073486E-6</v>
      </c>
      <c r="H14" s="42">
        <v>3.7500047699999999</v>
      </c>
      <c r="I14" s="57" t="s">
        <v>14</v>
      </c>
      <c r="J14" s="10">
        <v>6000.0073199999997</v>
      </c>
    </row>
    <row r="15" spans="2:10" x14ac:dyDescent="0.3">
      <c r="B15" s="53">
        <v>2</v>
      </c>
      <c r="C15" s="47">
        <v>5</v>
      </c>
      <c r="D15" s="15">
        <f t="shared" ref="D15:D18" si="0">C15-1</f>
        <v>4</v>
      </c>
      <c r="E15" s="15">
        <f t="shared" ref="E15:E19" si="1">$D$4/D15</f>
        <v>0.25</v>
      </c>
      <c r="F15" s="2">
        <f>F14</f>
        <v>100</v>
      </c>
      <c r="G15" s="48">
        <v>-1.2715658000000001E-6</v>
      </c>
      <c r="H15" s="43">
        <v>3.7500092999999999</v>
      </c>
      <c r="I15" s="58">
        <f>(H15-H14)/H14</f>
        <v>1.2079984634266445E-6</v>
      </c>
    </row>
    <row r="16" spans="2:10" x14ac:dyDescent="0.3">
      <c r="B16" s="53">
        <v>3</v>
      </c>
      <c r="C16" s="47">
        <f>C15+D15</f>
        <v>9</v>
      </c>
      <c r="D16" s="15">
        <f t="shared" si="0"/>
        <v>8</v>
      </c>
      <c r="E16" s="15">
        <f t="shared" si="1"/>
        <v>0.125</v>
      </c>
      <c r="F16" s="2">
        <f t="shared" ref="F16:F19" si="2">F15</f>
        <v>100</v>
      </c>
      <c r="G16" s="48">
        <v>-3.2697409999999999E-6</v>
      </c>
      <c r="H16" s="43">
        <v>3.7500183599999999</v>
      </c>
      <c r="I16" s="58">
        <f t="shared" ref="I16:I19" si="3">(H16-H15)/H15</f>
        <v>2.4159940083362396E-6</v>
      </c>
    </row>
    <row r="17" spans="2:9" x14ac:dyDescent="0.3">
      <c r="B17" s="53">
        <v>4</v>
      </c>
      <c r="C17" s="47">
        <f>C16+D16</f>
        <v>17</v>
      </c>
      <c r="D17" s="15">
        <f t="shared" si="0"/>
        <v>16</v>
      </c>
      <c r="E17" s="15">
        <f t="shared" si="1"/>
        <v>6.25E-2</v>
      </c>
      <c r="F17" s="2">
        <f t="shared" si="2"/>
        <v>100</v>
      </c>
      <c r="G17" s="48">
        <v>-6.1035157200000004E-6</v>
      </c>
      <c r="H17" s="43">
        <v>3.7500367200000002</v>
      </c>
      <c r="I17" s="58">
        <f t="shared" si="3"/>
        <v>4.8959760293888571E-6</v>
      </c>
    </row>
    <row r="18" spans="2:9" x14ac:dyDescent="0.3">
      <c r="B18" s="53">
        <v>5</v>
      </c>
      <c r="C18" s="47">
        <f>C17+D17</f>
        <v>33</v>
      </c>
      <c r="D18" s="15">
        <f t="shared" si="0"/>
        <v>32</v>
      </c>
      <c r="E18" s="15">
        <f t="shared" si="1"/>
        <v>3.125E-2</v>
      </c>
      <c r="F18" s="2">
        <f t="shared" si="2"/>
        <v>100</v>
      </c>
      <c r="G18" s="49">
        <v>-9.8443797499999997E-6</v>
      </c>
      <c r="H18" s="56">
        <v>3.7501466300000001</v>
      </c>
      <c r="I18" s="59">
        <f t="shared" si="3"/>
        <v>2.9309046339134336E-5</v>
      </c>
    </row>
    <row r="19" spans="2:9" ht="15" thickBot="1" x14ac:dyDescent="0.35">
      <c r="B19" s="54">
        <v>6</v>
      </c>
      <c r="C19" s="50">
        <f>C18+D18</f>
        <v>65</v>
      </c>
      <c r="D19" s="18">
        <f t="shared" ref="D19" si="4">C19-1</f>
        <v>64</v>
      </c>
      <c r="E19" s="18">
        <f t="shared" si="1"/>
        <v>1.5625E-2</v>
      </c>
      <c r="F19" s="4">
        <f t="shared" si="2"/>
        <v>100</v>
      </c>
      <c r="G19" s="55">
        <v>1.2500000000000001E-5</v>
      </c>
      <c r="H19" s="33">
        <v>7.3851760000000004</v>
      </c>
      <c r="I19" s="60">
        <f t="shared" si="3"/>
        <v>0.9693032642832955</v>
      </c>
    </row>
    <row r="20" spans="2:9" x14ac:dyDescent="0.3">
      <c r="B20" s="6"/>
      <c r="C20" s="81" t="s">
        <v>65</v>
      </c>
      <c r="D20" s="6"/>
      <c r="E20" s="7"/>
      <c r="F20" s="7"/>
      <c r="G20" s="7"/>
      <c r="H20" s="7"/>
      <c r="I20" s="7"/>
    </row>
    <row r="21" spans="2:9" x14ac:dyDescent="0.3">
      <c r="B21" s="6"/>
      <c r="C21" s="81" t="s">
        <v>46</v>
      </c>
      <c r="D21" s="6"/>
      <c r="E21" s="7"/>
      <c r="F21" s="7"/>
      <c r="G21" s="7"/>
      <c r="H21" s="7"/>
      <c r="I21" s="7"/>
    </row>
    <row r="22" spans="2:9" x14ac:dyDescent="0.3">
      <c r="B22" s="6"/>
      <c r="C22" s="6"/>
      <c r="D22" s="6"/>
      <c r="E22" s="7"/>
      <c r="F22" s="7"/>
      <c r="G22" s="7"/>
      <c r="H22" s="7"/>
      <c r="I22" s="7"/>
    </row>
    <row r="23" spans="2:9" x14ac:dyDescent="0.3">
      <c r="B23" s="6"/>
      <c r="C23" s="6"/>
      <c r="D23" s="6"/>
      <c r="E23" s="7"/>
      <c r="F23" s="7"/>
      <c r="G23" s="7"/>
      <c r="H23" s="7"/>
      <c r="I23" s="7"/>
    </row>
    <row r="24" spans="2:9" x14ac:dyDescent="0.3">
      <c r="B24" s="6"/>
      <c r="C24" s="6"/>
      <c r="D24" s="6"/>
      <c r="E24" s="7"/>
      <c r="F24" s="7"/>
      <c r="G24" s="7"/>
      <c r="H24" s="7"/>
      <c r="I24" s="7"/>
    </row>
    <row r="25" spans="2:9" x14ac:dyDescent="0.3">
      <c r="B25" s="6"/>
      <c r="C25" s="6"/>
      <c r="D25" s="6"/>
    </row>
    <row r="26" spans="2:9" x14ac:dyDescent="0.3">
      <c r="B26" s="6"/>
      <c r="C26" s="6"/>
      <c r="D26" s="6"/>
    </row>
    <row r="27" spans="2:9" x14ac:dyDescent="0.3">
      <c r="B27" s="6"/>
      <c r="C27" s="6"/>
      <c r="D27" s="6"/>
    </row>
    <row r="28" spans="2:9" x14ac:dyDescent="0.3">
      <c r="B28" s="6"/>
      <c r="C28" s="6"/>
      <c r="D28" s="6"/>
    </row>
    <row r="29" spans="2:9" x14ac:dyDescent="0.3">
      <c r="B29" s="6"/>
      <c r="C29" s="6"/>
      <c r="D29" s="6"/>
    </row>
    <row r="30" spans="2:9" x14ac:dyDescent="0.3">
      <c r="B30" s="6"/>
      <c r="C30" s="6"/>
      <c r="D30" s="6"/>
    </row>
    <row r="31" spans="2:9" x14ac:dyDescent="0.3">
      <c r="B31" s="6"/>
      <c r="C31" s="6"/>
      <c r="D31" s="6"/>
    </row>
    <row r="32" spans="2:9" x14ac:dyDescent="0.3">
      <c r="B32" s="6"/>
      <c r="C32" s="6"/>
      <c r="D32" s="6"/>
    </row>
    <row r="33" spans="2:4" x14ac:dyDescent="0.3">
      <c r="B33" s="6"/>
      <c r="C33" s="6"/>
      <c r="D33" s="6"/>
    </row>
    <row r="34" spans="2:4" x14ac:dyDescent="0.3">
      <c r="B34" s="6"/>
      <c r="C34" s="6"/>
      <c r="D34" s="6"/>
    </row>
    <row r="35" spans="2:4" x14ac:dyDescent="0.3">
      <c r="B35" s="6"/>
      <c r="C35" s="6"/>
      <c r="D35" s="6"/>
    </row>
    <row r="36" spans="2:4" x14ac:dyDescent="0.3">
      <c r="B36" s="6"/>
      <c r="C36" s="6"/>
      <c r="D36" s="6"/>
    </row>
    <row r="37" spans="2:4" x14ac:dyDescent="0.3">
      <c r="B37" s="6"/>
      <c r="C37" s="6"/>
      <c r="D37" s="6"/>
    </row>
    <row r="38" spans="2:4" x14ac:dyDescent="0.3">
      <c r="B38" s="6"/>
      <c r="C38" s="6"/>
      <c r="D38" s="6"/>
    </row>
    <row r="39" spans="2:4" x14ac:dyDescent="0.3">
      <c r="B39" s="6"/>
      <c r="C39" s="6"/>
      <c r="D39" s="6"/>
    </row>
    <row r="40" spans="2:4" x14ac:dyDescent="0.3">
      <c r="B40" s="6"/>
      <c r="C40" s="6"/>
      <c r="D40" s="6"/>
    </row>
    <row r="41" spans="2:4" x14ac:dyDescent="0.3">
      <c r="B41" s="6"/>
      <c r="C41" s="6"/>
      <c r="D41" s="6"/>
    </row>
    <row r="42" spans="2:4" x14ac:dyDescent="0.3">
      <c r="B42" s="6"/>
      <c r="C42" s="6"/>
      <c r="D42" s="6"/>
    </row>
    <row r="43" spans="2:4" x14ac:dyDescent="0.3">
      <c r="B43" s="6"/>
      <c r="C43" s="6"/>
      <c r="D43" s="6"/>
    </row>
    <row r="44" spans="2:4" x14ac:dyDescent="0.3">
      <c r="B44" s="6"/>
      <c r="C44" s="6"/>
      <c r="D44" s="6"/>
    </row>
    <row r="45" spans="2:4" x14ac:dyDescent="0.3">
      <c r="B45" s="6"/>
      <c r="C45" s="6"/>
      <c r="D45" s="6"/>
    </row>
    <row r="46" spans="2:4" x14ac:dyDescent="0.3">
      <c r="B46" s="6"/>
      <c r="C46" s="6"/>
      <c r="D46" s="6"/>
    </row>
    <row r="47" spans="2:4" x14ac:dyDescent="0.3">
      <c r="B47" s="6"/>
      <c r="C47" s="6"/>
      <c r="D47" s="6"/>
    </row>
    <row r="48" spans="2:4" x14ac:dyDescent="0.3">
      <c r="B48" s="6"/>
      <c r="C48" s="6"/>
      <c r="D48" s="6"/>
    </row>
    <row r="49" spans="2:4" x14ac:dyDescent="0.3">
      <c r="B49" s="6"/>
      <c r="C49" s="6"/>
      <c r="D49" s="6"/>
    </row>
    <row r="50" spans="2:4" x14ac:dyDescent="0.3">
      <c r="B50" s="6"/>
      <c r="C50" s="6"/>
      <c r="D50" s="6"/>
    </row>
    <row r="51" spans="2:4" x14ac:dyDescent="0.3">
      <c r="B51" s="6"/>
      <c r="C51" s="6"/>
      <c r="D51" s="6"/>
    </row>
    <row r="52" spans="2:4" x14ac:dyDescent="0.3">
      <c r="B52" s="6"/>
      <c r="C52" s="6"/>
      <c r="D52" s="6"/>
    </row>
    <row r="53" spans="2:4" x14ac:dyDescent="0.3">
      <c r="B53" s="6"/>
      <c r="C53" s="6"/>
      <c r="D53" s="6"/>
    </row>
    <row r="54" spans="2:4" x14ac:dyDescent="0.3">
      <c r="B54" s="6"/>
      <c r="C54" s="6"/>
      <c r="D54" s="6"/>
    </row>
    <row r="55" spans="2:4" x14ac:dyDescent="0.3">
      <c r="B55" s="6"/>
      <c r="C55" s="6"/>
      <c r="D55" s="6"/>
    </row>
    <row r="56" spans="2:4" x14ac:dyDescent="0.3">
      <c r="B56" s="6"/>
      <c r="C56" s="6"/>
      <c r="D56" s="6"/>
    </row>
    <row r="57" spans="2:4" x14ac:dyDescent="0.3">
      <c r="B57" s="6"/>
      <c r="C57" s="6"/>
      <c r="D57" s="6"/>
    </row>
    <row r="58" spans="2:4" x14ac:dyDescent="0.3">
      <c r="B58" s="6"/>
      <c r="C58" s="6"/>
      <c r="D58" s="6"/>
    </row>
    <row r="59" spans="2:4" x14ac:dyDescent="0.3">
      <c r="B59" s="6"/>
      <c r="C59" s="6"/>
      <c r="D59" s="6"/>
    </row>
    <row r="60" spans="2:4" x14ac:dyDescent="0.3">
      <c r="B60" s="6"/>
      <c r="C60" s="6"/>
      <c r="D60" s="6"/>
    </row>
    <row r="61" spans="2:4" x14ac:dyDescent="0.3">
      <c r="B61" s="6"/>
      <c r="C61" s="6"/>
      <c r="D61" s="6"/>
    </row>
    <row r="62" spans="2:4" x14ac:dyDescent="0.3">
      <c r="B62" s="6"/>
      <c r="C62" s="6"/>
      <c r="D62" s="6"/>
    </row>
    <row r="63" spans="2:4" x14ac:dyDescent="0.3">
      <c r="B63" s="6"/>
      <c r="C63" s="6"/>
      <c r="D63" s="6"/>
    </row>
    <row r="64" spans="2:4" x14ac:dyDescent="0.3">
      <c r="B64" s="6"/>
      <c r="C64" s="6"/>
      <c r="D64" s="6"/>
    </row>
    <row r="65" spans="2:4" x14ac:dyDescent="0.3">
      <c r="B65" s="6"/>
      <c r="C65" s="6"/>
      <c r="D65" s="6"/>
    </row>
    <row r="66" spans="2:4" x14ac:dyDescent="0.3">
      <c r="B66" s="6"/>
      <c r="C66" s="6"/>
      <c r="D66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82"/>
  <sheetViews>
    <sheetView topLeftCell="A22" zoomScale="102" workbookViewId="0">
      <selection activeCell="H28" sqref="H28"/>
    </sheetView>
  </sheetViews>
  <sheetFormatPr defaultRowHeight="14.4" x14ac:dyDescent="0.3"/>
  <cols>
    <col min="3" max="3" width="14.5546875" bestFit="1" customWidth="1"/>
    <col min="7" max="7" width="19.77734375" bestFit="1" customWidth="1"/>
    <col min="8" max="8" width="22.6640625" bestFit="1" customWidth="1"/>
    <col min="9" max="9" width="18.6640625" bestFit="1" customWidth="1"/>
    <col min="10" max="10" width="21.33203125" bestFit="1" customWidth="1"/>
    <col min="14" max="14" width="14.5546875" bestFit="1" customWidth="1"/>
    <col min="15" max="15" width="3.33203125" bestFit="1" customWidth="1"/>
    <col min="17" max="17" width="7" bestFit="1" customWidth="1"/>
    <col min="18" max="18" width="22.109375" customWidth="1"/>
    <col min="19" max="19" width="22.6640625" bestFit="1" customWidth="1"/>
    <col min="20" max="20" width="13.5546875" bestFit="1" customWidth="1"/>
    <col min="21" max="21" width="22.109375" bestFit="1" customWidth="1"/>
    <col min="22" max="22" width="9.21875" bestFit="1" customWidth="1"/>
    <col min="23" max="23" width="13.5546875" bestFit="1" customWidth="1"/>
  </cols>
  <sheetData>
    <row r="2" spans="2:23" x14ac:dyDescent="0.3">
      <c r="M2" s="27" t="s">
        <v>6</v>
      </c>
    </row>
    <row r="3" spans="2:23" x14ac:dyDescent="0.3">
      <c r="B3" s="45" t="s">
        <v>17</v>
      </c>
      <c r="C3" t="s">
        <v>18</v>
      </c>
      <c r="D3">
        <v>1</v>
      </c>
      <c r="E3" t="s">
        <v>19</v>
      </c>
      <c r="M3" s="27"/>
    </row>
    <row r="4" spans="2:23" x14ac:dyDescent="0.3">
      <c r="B4" t="s">
        <v>35</v>
      </c>
      <c r="D4">
        <v>7800</v>
      </c>
      <c r="E4" t="s">
        <v>44</v>
      </c>
      <c r="M4" s="27"/>
    </row>
    <row r="5" spans="2:23" x14ac:dyDescent="0.3">
      <c r="B5" t="s">
        <v>40</v>
      </c>
      <c r="D5">
        <v>60</v>
      </c>
      <c r="E5" t="s">
        <v>45</v>
      </c>
      <c r="M5" s="27"/>
    </row>
    <row r="6" spans="2:23" x14ac:dyDescent="0.3">
      <c r="B6" t="s">
        <v>36</v>
      </c>
      <c r="D6">
        <v>430</v>
      </c>
      <c r="E6" t="s">
        <v>43</v>
      </c>
      <c r="M6" s="27"/>
    </row>
    <row r="7" spans="2:23" x14ac:dyDescent="0.3">
      <c r="B7" t="s">
        <v>37</v>
      </c>
      <c r="D7">
        <v>12</v>
      </c>
      <c r="E7" t="s">
        <v>42</v>
      </c>
      <c r="M7" s="27"/>
    </row>
    <row r="8" spans="2:23" x14ac:dyDescent="0.3">
      <c r="B8" t="s">
        <v>38</v>
      </c>
      <c r="D8">
        <v>100</v>
      </c>
      <c r="E8" t="s">
        <v>41</v>
      </c>
      <c r="M8" s="27"/>
    </row>
    <row r="9" spans="2:23" x14ac:dyDescent="0.3">
      <c r="B9" t="s">
        <v>39</v>
      </c>
      <c r="D9">
        <v>100</v>
      </c>
      <c r="E9" t="s">
        <v>41</v>
      </c>
      <c r="M9" s="27"/>
    </row>
    <row r="10" spans="2:23" x14ac:dyDescent="0.3">
      <c r="B10" s="45" t="s">
        <v>47</v>
      </c>
      <c r="D10">
        <v>25</v>
      </c>
      <c r="E10" t="s">
        <v>41</v>
      </c>
      <c r="M10" s="27"/>
    </row>
    <row r="11" spans="2:23" x14ac:dyDescent="0.3">
      <c r="B11" s="45"/>
      <c r="M11" s="27"/>
    </row>
    <row r="12" spans="2:23" ht="15" thickBot="1" x14ac:dyDescent="0.35">
      <c r="B12" s="45"/>
      <c r="M12" s="27"/>
    </row>
    <row r="13" spans="2:23" ht="15" thickBot="1" x14ac:dyDescent="0.35">
      <c r="B13" s="45"/>
      <c r="G13" s="93" t="s">
        <v>32</v>
      </c>
      <c r="H13" s="94"/>
      <c r="I13" s="94"/>
      <c r="J13" s="95"/>
      <c r="M13" s="45" t="s">
        <v>17</v>
      </c>
      <c r="N13" t="s">
        <v>18</v>
      </c>
      <c r="O13">
        <v>1</v>
      </c>
      <c r="P13" t="s">
        <v>19</v>
      </c>
    </row>
    <row r="14" spans="2:23" ht="15" thickBot="1" x14ac:dyDescent="0.35">
      <c r="B14" s="11" t="s">
        <v>0</v>
      </c>
      <c r="C14" s="12" t="s">
        <v>1</v>
      </c>
      <c r="D14" s="13" t="s">
        <v>3</v>
      </c>
      <c r="E14" s="13" t="s">
        <v>2</v>
      </c>
      <c r="F14" s="30" t="s">
        <v>8</v>
      </c>
      <c r="G14" s="9" t="s">
        <v>25</v>
      </c>
      <c r="H14" s="70" t="s">
        <v>26</v>
      </c>
      <c r="I14" s="8" t="s">
        <v>20</v>
      </c>
      <c r="J14" s="71" t="s">
        <v>27</v>
      </c>
      <c r="K14" s="80"/>
      <c r="M14" s="45"/>
      <c r="R14" s="93" t="s">
        <v>22</v>
      </c>
      <c r="S14" s="94"/>
      <c r="T14" s="95"/>
      <c r="U14" s="93" t="s">
        <v>23</v>
      </c>
      <c r="V14" s="94"/>
      <c r="W14" s="95"/>
    </row>
    <row r="15" spans="2:23" ht="15" thickBot="1" x14ac:dyDescent="0.35">
      <c r="B15" s="19">
        <v>1</v>
      </c>
      <c r="C15" s="16">
        <v>4</v>
      </c>
      <c r="D15" s="17">
        <f>C15-1</f>
        <v>3</v>
      </c>
      <c r="E15" s="26">
        <f t="shared" ref="E15:E20" si="0">$O$13/D15</f>
        <v>0.33333333333333331</v>
      </c>
      <c r="F15" s="24">
        <v>1.2500000000000001E-2</v>
      </c>
      <c r="G15" s="76">
        <v>-24.446653399999999</v>
      </c>
      <c r="H15" s="73">
        <v>-45.164230000000003</v>
      </c>
      <c r="I15" s="69">
        <v>-7.6293900000000003E-6</v>
      </c>
      <c r="J15" s="72">
        <f>(H15-G15)/G15</f>
        <v>0.84746064260885723</v>
      </c>
      <c r="M15" s="11" t="s">
        <v>0</v>
      </c>
      <c r="N15" s="12" t="s">
        <v>1</v>
      </c>
      <c r="O15" s="13" t="s">
        <v>3</v>
      </c>
      <c r="P15" s="13" t="s">
        <v>2</v>
      </c>
      <c r="Q15" s="30" t="s">
        <v>8</v>
      </c>
      <c r="R15" s="12" t="s">
        <v>21</v>
      </c>
      <c r="S15" s="36" t="s">
        <v>20</v>
      </c>
      <c r="T15" s="14" t="s">
        <v>7</v>
      </c>
      <c r="U15" s="12" t="s">
        <v>21</v>
      </c>
      <c r="V15" s="36" t="s">
        <v>20</v>
      </c>
      <c r="W15" s="14" t="s">
        <v>7</v>
      </c>
    </row>
    <row r="16" spans="2:23" x14ac:dyDescent="0.3">
      <c r="B16" s="20">
        <v>2</v>
      </c>
      <c r="C16" s="1">
        <v>8</v>
      </c>
      <c r="D16" s="15">
        <f t="shared" ref="D16:D20" si="1">C16-1</f>
        <v>7</v>
      </c>
      <c r="E16" s="15">
        <f t="shared" si="0"/>
        <v>0.14285714285714285</v>
      </c>
      <c r="F16" s="2">
        <v>1.2500000000000001E-2</v>
      </c>
      <c r="G16" s="77">
        <v>-32.522937800000001</v>
      </c>
      <c r="H16" s="15">
        <v>-41.675651600000002</v>
      </c>
      <c r="I16" s="62">
        <v>-7.6293949999999998E-6</v>
      </c>
      <c r="J16" s="72">
        <f t="shared" ref="J16:J18" si="2">(H16-G16)/G16</f>
        <v>0.2814233405445925</v>
      </c>
      <c r="M16" s="19">
        <v>1</v>
      </c>
      <c r="N16" s="16">
        <v>4</v>
      </c>
      <c r="O16" s="17">
        <f>N16-1</f>
        <v>3</v>
      </c>
      <c r="P16" s="26">
        <f>$O$13/O16</f>
        <v>0.33333333333333331</v>
      </c>
      <c r="Q16" s="31">
        <v>1.2500000000000001E-2</v>
      </c>
      <c r="R16" s="28">
        <v>136.9479</v>
      </c>
      <c r="S16" s="61">
        <v>-7.6293900000000003E-6</v>
      </c>
      <c r="T16" s="34"/>
      <c r="U16" s="28">
        <v>-24.446653399999999</v>
      </c>
      <c r="V16" s="61">
        <v>-7.6293900000000003E-6</v>
      </c>
      <c r="W16" s="34"/>
    </row>
    <row r="17" spans="2:23" x14ac:dyDescent="0.3">
      <c r="B17" s="20">
        <v>3</v>
      </c>
      <c r="C17" s="1">
        <v>16</v>
      </c>
      <c r="D17" s="15">
        <f t="shared" si="1"/>
        <v>15</v>
      </c>
      <c r="E17" s="15">
        <f t="shared" si="0"/>
        <v>6.6666666666666666E-2</v>
      </c>
      <c r="F17" s="2">
        <v>1.2500000000000001E-2</v>
      </c>
      <c r="G17" s="77">
        <v>-37.215389299999998</v>
      </c>
      <c r="H17" s="15">
        <v>-40.296787299999998</v>
      </c>
      <c r="I17" s="62">
        <v>3.8146969999999998E-6</v>
      </c>
      <c r="J17" s="72">
        <f t="shared" si="2"/>
        <v>8.2799026369448733E-2</v>
      </c>
      <c r="M17" s="20">
        <v>2</v>
      </c>
      <c r="N17" s="1">
        <v>8</v>
      </c>
      <c r="O17" s="15">
        <f t="shared" ref="O17:O20" si="3">N17-1</f>
        <v>7</v>
      </c>
      <c r="P17" s="15">
        <f t="shared" ref="P17:P20" si="4">$O$13/O17</f>
        <v>0.14285714285714285</v>
      </c>
      <c r="Q17" s="32">
        <v>1.2500000000000001E-2</v>
      </c>
      <c r="R17" s="29">
        <v>136.04730000000001</v>
      </c>
      <c r="S17" s="62">
        <v>-7629390</v>
      </c>
      <c r="T17" s="35">
        <f>(R17-R16)/R16</f>
        <v>-6.5762235127373048E-3</v>
      </c>
      <c r="U17" s="29">
        <v>-12.4961</v>
      </c>
      <c r="V17" s="62">
        <v>-7.6293949999999998E-6</v>
      </c>
      <c r="W17" s="35">
        <f>(U17-U16)/U16</f>
        <v>-0.48884210057152438</v>
      </c>
    </row>
    <row r="18" spans="2:23" x14ac:dyDescent="0.3">
      <c r="B18" s="20">
        <v>4</v>
      </c>
      <c r="C18" s="1">
        <v>32</v>
      </c>
      <c r="D18" s="15">
        <f t="shared" si="1"/>
        <v>31</v>
      </c>
      <c r="E18" s="15">
        <f t="shared" si="0"/>
        <v>3.2258064516129031E-2</v>
      </c>
      <c r="F18" s="2">
        <v>1.2500000000000001E-2</v>
      </c>
      <c r="G18" s="77">
        <v>-39.526885999999998</v>
      </c>
      <c r="H18" s="15">
        <v>-40.431015000000002</v>
      </c>
      <c r="I18" s="62">
        <v>1.7325100000000001E-5</v>
      </c>
      <c r="J18" s="72">
        <f t="shared" si="2"/>
        <v>2.2873772550663481E-2</v>
      </c>
      <c r="M18" s="20">
        <v>3</v>
      </c>
      <c r="N18" s="1">
        <v>16</v>
      </c>
      <c r="O18" s="15">
        <f t="shared" si="3"/>
        <v>15</v>
      </c>
      <c r="P18" s="15">
        <f t="shared" si="4"/>
        <v>6.6666666666666666E-2</v>
      </c>
      <c r="Q18" s="32">
        <v>1.2500000000000001E-2</v>
      </c>
      <c r="R18" s="29">
        <v>134.70966000000001</v>
      </c>
      <c r="S18" s="62">
        <v>3.8146969999999998E-6</v>
      </c>
      <c r="T18" s="35">
        <f t="shared" ref="T18:T20" si="5">(R18-R17)/R17</f>
        <v>-9.8321686648687127E-3</v>
      </c>
      <c r="U18" s="29">
        <v>-7.0437212000000002</v>
      </c>
      <c r="V18" s="62">
        <v>3.8146969999999998E-6</v>
      </c>
      <c r="W18" s="35">
        <f t="shared" ref="W18:W19" si="6">(U18-U17)/U17</f>
        <v>-0.43632643784860875</v>
      </c>
    </row>
    <row r="19" spans="2:23" x14ac:dyDescent="0.3">
      <c r="B19" s="21">
        <v>5</v>
      </c>
      <c r="C19" s="22">
        <v>64</v>
      </c>
      <c r="D19" s="23">
        <f t="shared" si="1"/>
        <v>63</v>
      </c>
      <c r="E19" s="23">
        <f t="shared" si="0"/>
        <v>1.5873015873015872E-2</v>
      </c>
      <c r="F19" s="79">
        <v>1.2500000000000001E-2</v>
      </c>
      <c r="G19" s="78">
        <v>-40.631996200000003</v>
      </c>
      <c r="H19" s="23">
        <v>-40.878498100000002</v>
      </c>
      <c r="I19" s="63">
        <v>8.1523779999999999E-6</v>
      </c>
      <c r="J19" s="74">
        <f>(H19-G19)/G19</f>
        <v>6.0666943062964345E-3</v>
      </c>
      <c r="M19" s="20">
        <v>4</v>
      </c>
      <c r="N19" s="1">
        <v>32</v>
      </c>
      <c r="O19" s="15">
        <f t="shared" si="3"/>
        <v>31</v>
      </c>
      <c r="P19" s="15">
        <f t="shared" si="4"/>
        <v>3.2258064516129031E-2</v>
      </c>
      <c r="Q19" s="32">
        <v>1.2500000000000001E-2</v>
      </c>
      <c r="R19" s="29">
        <v>133.68523999999999</v>
      </c>
      <c r="S19" s="62">
        <v>1.7325100000000001E-5</v>
      </c>
      <c r="T19" s="35">
        <f t="shared" si="5"/>
        <v>-7.6046513665020046E-3</v>
      </c>
      <c r="U19" s="29">
        <v>-3.8842340000000002</v>
      </c>
      <c r="V19" s="62">
        <v>1.7325100000000001E-5</v>
      </c>
      <c r="W19" s="35">
        <f t="shared" si="6"/>
        <v>-0.44855369914413989</v>
      </c>
    </row>
    <row r="20" spans="2:23" ht="15" thickBot="1" x14ac:dyDescent="0.35">
      <c r="B20" s="64">
        <v>6</v>
      </c>
      <c r="C20" s="3">
        <v>100</v>
      </c>
      <c r="D20" s="18">
        <f t="shared" si="1"/>
        <v>99</v>
      </c>
      <c r="E20" s="18">
        <f t="shared" si="0"/>
        <v>1.0101010101010102E-2</v>
      </c>
      <c r="F20" s="4">
        <v>1.2500000000000001E-2</v>
      </c>
      <c r="G20" s="50">
        <v>-1.35365</v>
      </c>
      <c r="H20" s="18">
        <v>-1.4231</v>
      </c>
      <c r="I20" s="18"/>
      <c r="J20" s="75">
        <f>(H20-G20)/G20</f>
        <v>5.1305728955047473E-2</v>
      </c>
      <c r="M20" s="64">
        <v>5</v>
      </c>
      <c r="N20" s="3">
        <v>64</v>
      </c>
      <c r="O20" s="18">
        <f t="shared" si="3"/>
        <v>63</v>
      </c>
      <c r="P20" s="18">
        <f t="shared" si="4"/>
        <v>1.5873015873015872E-2</v>
      </c>
      <c r="Q20" s="33">
        <v>1.2500000000000001E-2</v>
      </c>
      <c r="R20" s="65">
        <v>133.04077000000001</v>
      </c>
      <c r="S20" s="66">
        <v>8.1523779999999999E-6</v>
      </c>
      <c r="T20" s="67">
        <f t="shared" si="5"/>
        <v>-4.8208014587099082E-3</v>
      </c>
      <c r="U20" s="65">
        <v>-2.0653000000000001</v>
      </c>
      <c r="V20" s="66">
        <v>8.1523779999999999E-6</v>
      </c>
      <c r="W20" s="67">
        <f>(U20-U19)/U19</f>
        <v>-0.46828641116884306</v>
      </c>
    </row>
    <row r="21" spans="2:23" ht="15" thickBot="1" x14ac:dyDescent="0.35">
      <c r="B21" s="5"/>
      <c r="C21" s="5"/>
      <c r="D21" s="5"/>
      <c r="E21" s="5"/>
      <c r="F21" s="5"/>
      <c r="M21" s="6"/>
      <c r="N21" s="6"/>
      <c r="O21" s="6"/>
      <c r="P21" s="6"/>
      <c r="Q21" s="6"/>
      <c r="R21" s="93" t="s">
        <v>24</v>
      </c>
      <c r="S21" s="94"/>
      <c r="T21" s="95"/>
    </row>
    <row r="22" spans="2:23" ht="15" thickBot="1" x14ac:dyDescent="0.35">
      <c r="B22" s="6"/>
      <c r="C22" s="6"/>
      <c r="D22" s="6"/>
      <c r="E22" s="6"/>
      <c r="F22" s="6"/>
      <c r="M22" s="11" t="s">
        <v>0</v>
      </c>
      <c r="N22" s="12" t="s">
        <v>1</v>
      </c>
      <c r="O22" s="13" t="s">
        <v>3</v>
      </c>
      <c r="P22" s="13" t="s">
        <v>2</v>
      </c>
      <c r="Q22" s="30" t="s">
        <v>8</v>
      </c>
      <c r="R22" s="12" t="s">
        <v>21</v>
      </c>
      <c r="S22" s="36" t="s">
        <v>20</v>
      </c>
      <c r="T22" s="14" t="s">
        <v>7</v>
      </c>
    </row>
    <row r="23" spans="2:23" ht="15" thickBot="1" x14ac:dyDescent="0.35">
      <c r="B23" s="45"/>
      <c r="G23" s="93" t="s">
        <v>48</v>
      </c>
      <c r="H23" s="94"/>
      <c r="I23" s="95"/>
      <c r="J23" s="6"/>
      <c r="M23" s="19">
        <v>1</v>
      </c>
      <c r="N23" s="16">
        <v>4</v>
      </c>
      <c r="O23" s="17">
        <f>N23-1</f>
        <v>3</v>
      </c>
      <c r="P23" s="26">
        <f>$O$13/O23</f>
        <v>0.33333333333333331</v>
      </c>
      <c r="Q23" s="31">
        <v>1.2500000000000001E-2</v>
      </c>
      <c r="R23" s="28">
        <v>-102.71196999999999</v>
      </c>
      <c r="S23" s="61">
        <v>-7.6293900000000003E-6</v>
      </c>
      <c r="T23" s="34"/>
    </row>
    <row r="24" spans="2:23" ht="15" thickBot="1" x14ac:dyDescent="0.35">
      <c r="B24" s="11" t="s">
        <v>0</v>
      </c>
      <c r="C24" s="12" t="s">
        <v>1</v>
      </c>
      <c r="D24" s="13" t="s">
        <v>3</v>
      </c>
      <c r="E24" s="13" t="s">
        <v>2</v>
      </c>
      <c r="F24" s="30" t="s">
        <v>8</v>
      </c>
      <c r="G24" s="9" t="s">
        <v>48</v>
      </c>
      <c r="H24" s="8" t="s">
        <v>20</v>
      </c>
      <c r="I24" s="71" t="s">
        <v>49</v>
      </c>
      <c r="M24" s="20">
        <v>2</v>
      </c>
      <c r="N24" s="1">
        <v>8</v>
      </c>
      <c r="O24" s="15">
        <f t="shared" ref="O24:O27" si="7">N24-1</f>
        <v>7</v>
      </c>
      <c r="P24" s="15">
        <f t="shared" ref="P24:P27" si="8">$O$13/O24</f>
        <v>0.14285714285714285</v>
      </c>
      <c r="Q24" s="32">
        <v>1.2500000000000001E-2</v>
      </c>
      <c r="R24" s="29">
        <v>-32.522938000000003</v>
      </c>
      <c r="S24" s="62">
        <v>-7.6293949999999998E-6</v>
      </c>
      <c r="T24" s="35">
        <f>(R24-R23)/R23</f>
        <v>-0.6833578598482728</v>
      </c>
    </row>
    <row r="25" spans="2:23" x14ac:dyDescent="0.3">
      <c r="B25" s="19">
        <v>1</v>
      </c>
      <c r="C25" s="16">
        <v>4</v>
      </c>
      <c r="D25" s="17">
        <f>C25-1</f>
        <v>3</v>
      </c>
      <c r="E25" s="26">
        <f t="shared" ref="E25:E30" si="9">$O$13/D25</f>
        <v>0.33333333333333331</v>
      </c>
      <c r="F25" s="24">
        <v>1.2500000000000001E-2</v>
      </c>
      <c r="G25" s="82">
        <v>11.427592300000001</v>
      </c>
      <c r="H25" s="69">
        <v>-1.4444091799999999E-5</v>
      </c>
      <c r="I25" s="72"/>
      <c r="J25" t="s">
        <v>52</v>
      </c>
      <c r="M25" s="20">
        <v>3</v>
      </c>
      <c r="N25" s="1">
        <v>16</v>
      </c>
      <c r="O25" s="15">
        <f t="shared" si="7"/>
        <v>15</v>
      </c>
      <c r="P25" s="15">
        <f t="shared" si="8"/>
        <v>6.6666666666666666E-2</v>
      </c>
      <c r="Q25" s="32">
        <v>1.2500000000000001E-2</v>
      </c>
      <c r="R25" s="29">
        <v>-15.700065</v>
      </c>
      <c r="S25" s="62">
        <v>3.8146969999999998E-6</v>
      </c>
      <c r="T25" s="35">
        <f t="shared" ref="T25:T26" si="10">(R25-R24)/R24</f>
        <v>-0.51726178612768625</v>
      </c>
    </row>
    <row r="26" spans="2:23" x14ac:dyDescent="0.3">
      <c r="B26" s="20">
        <v>2</v>
      </c>
      <c r="C26" s="1">
        <v>8</v>
      </c>
      <c r="D26" s="15">
        <f t="shared" ref="D26:D30" si="11">C26-1</f>
        <v>7</v>
      </c>
      <c r="E26" s="15">
        <f t="shared" si="9"/>
        <v>0.14285714285714285</v>
      </c>
      <c r="F26" s="2">
        <v>1.2500000000000001E-2</v>
      </c>
      <c r="G26" s="29">
        <v>14.632705700000001</v>
      </c>
      <c r="H26" s="62">
        <v>8.9095998000000003E-6</v>
      </c>
      <c r="I26" s="72">
        <f>(G26-G25)/G25</f>
        <v>0.28047145154102143</v>
      </c>
      <c r="M26" s="20">
        <v>4</v>
      </c>
      <c r="N26" s="1">
        <v>32</v>
      </c>
      <c r="O26" s="15">
        <f t="shared" si="7"/>
        <v>31</v>
      </c>
      <c r="P26" s="15">
        <f t="shared" si="8"/>
        <v>3.2258064516129031E-2</v>
      </c>
      <c r="Q26" s="32">
        <v>1.2500000000000001E-2</v>
      </c>
      <c r="R26" s="29">
        <v>-8.1601085999999992</v>
      </c>
      <c r="S26" s="62">
        <v>1.7325100000000001E-5</v>
      </c>
      <c r="T26" s="35">
        <f t="shared" si="10"/>
        <v>-0.48025001170377329</v>
      </c>
    </row>
    <row r="27" spans="2:23" ht="15" thickBot="1" x14ac:dyDescent="0.35">
      <c r="B27" s="20">
        <v>3</v>
      </c>
      <c r="C27" s="1">
        <v>16</v>
      </c>
      <c r="D27" s="15">
        <f t="shared" si="11"/>
        <v>15</v>
      </c>
      <c r="E27" s="15">
        <f t="shared" si="9"/>
        <v>6.6666666666666666E-2</v>
      </c>
      <c r="F27" s="2">
        <v>1.2500000000000001E-2</v>
      </c>
      <c r="G27" s="29">
        <v>15.521875400000001</v>
      </c>
      <c r="H27" s="62">
        <v>1.4441354299999999E-5</v>
      </c>
      <c r="I27" s="72">
        <f t="shared" ref="I27:I30" si="12">(G27-G26)/G26</f>
        <v>6.0765911529266935E-2</v>
      </c>
      <c r="J27" t="s">
        <v>52</v>
      </c>
      <c r="M27" s="64">
        <v>5</v>
      </c>
      <c r="N27" s="3">
        <v>64</v>
      </c>
      <c r="O27" s="18">
        <f t="shared" si="7"/>
        <v>63</v>
      </c>
      <c r="P27" s="18">
        <f t="shared" si="8"/>
        <v>1.5873015873015872E-2</v>
      </c>
      <c r="Q27" s="33">
        <v>1.2500000000000001E-2</v>
      </c>
      <c r="R27" s="65">
        <v>-4.22478</v>
      </c>
      <c r="S27" s="66">
        <v>8.1523779999999999E-6</v>
      </c>
      <c r="T27" s="67">
        <f>(R27-R26)/R26</f>
        <v>-0.48226424339499596</v>
      </c>
    </row>
    <row r="28" spans="2:23" x14ac:dyDescent="0.3">
      <c r="B28" s="20">
        <v>4</v>
      </c>
      <c r="C28" s="1">
        <v>32</v>
      </c>
      <c r="D28" s="15">
        <f t="shared" si="11"/>
        <v>31</v>
      </c>
      <c r="E28" s="15">
        <f t="shared" si="9"/>
        <v>3.2258064516129031E-2</v>
      </c>
      <c r="F28" s="2">
        <v>1.2500000000000001E-2</v>
      </c>
      <c r="G28" s="29">
        <v>15.732824300000001</v>
      </c>
      <c r="H28" s="62">
        <v>3.62714127E-5</v>
      </c>
      <c r="I28" s="72">
        <f t="shared" si="12"/>
        <v>1.3590426064108206E-2</v>
      </c>
      <c r="J28" t="s">
        <v>52</v>
      </c>
      <c r="N28" s="6"/>
      <c r="O28" s="6"/>
      <c r="P28" s="6"/>
      <c r="Q28" s="6"/>
      <c r="R28" s="6"/>
      <c r="S28" s="6"/>
      <c r="T28" s="6"/>
    </row>
    <row r="29" spans="2:23" ht="15" thickBot="1" x14ac:dyDescent="0.35">
      <c r="B29" s="21">
        <v>5</v>
      </c>
      <c r="C29" s="22">
        <v>64</v>
      </c>
      <c r="D29" s="23">
        <f t="shared" si="11"/>
        <v>63</v>
      </c>
      <c r="E29" s="23">
        <f t="shared" si="9"/>
        <v>1.5873015873015872E-2</v>
      </c>
      <c r="F29" s="79">
        <v>1.2500000000000001E-2</v>
      </c>
      <c r="G29" s="83">
        <v>15.7822464</v>
      </c>
      <c r="H29" s="63">
        <v>4.70530613E-5</v>
      </c>
      <c r="I29" s="72">
        <f t="shared" si="12"/>
        <v>3.1413368037167518E-3</v>
      </c>
      <c r="J29" t="s">
        <v>52</v>
      </c>
      <c r="N29" s="6"/>
      <c r="O29" s="6"/>
      <c r="P29" s="6"/>
      <c r="Q29" s="6"/>
      <c r="R29" s="6"/>
      <c r="S29" s="6"/>
      <c r="T29" s="6"/>
    </row>
    <row r="30" spans="2:23" ht="15" thickBot="1" x14ac:dyDescent="0.35">
      <c r="B30" s="64">
        <v>6</v>
      </c>
      <c r="C30" s="3">
        <v>100</v>
      </c>
      <c r="D30" s="18">
        <f t="shared" si="11"/>
        <v>99</v>
      </c>
      <c r="E30" s="18">
        <f t="shared" si="9"/>
        <v>1.0101010101010102E-2</v>
      </c>
      <c r="F30" s="4">
        <v>1.2500000000000001E-2</v>
      </c>
      <c r="G30" s="3">
        <v>-1.35365</v>
      </c>
      <c r="H30" s="18"/>
      <c r="I30" s="84">
        <f t="shared" si="12"/>
        <v>-1.0857704261923069</v>
      </c>
      <c r="M30" s="6"/>
      <c r="N30" s="6"/>
      <c r="O30" s="6"/>
      <c r="P30" s="6"/>
      <c r="Q30" s="6"/>
      <c r="R30" s="93" t="s">
        <v>28</v>
      </c>
      <c r="S30" s="94"/>
      <c r="T30" s="94"/>
      <c r="U30" s="95"/>
    </row>
    <row r="31" spans="2:23" ht="15" thickBot="1" x14ac:dyDescent="0.35">
      <c r="B31" s="45"/>
      <c r="G31" s="93" t="s">
        <v>50</v>
      </c>
      <c r="H31" s="94"/>
      <c r="I31" s="95"/>
      <c r="M31" s="11" t="s">
        <v>0</v>
      </c>
      <c r="N31" s="12" t="s">
        <v>1</v>
      </c>
      <c r="O31" s="13" t="s">
        <v>3</v>
      </c>
      <c r="P31" s="13" t="s">
        <v>2</v>
      </c>
      <c r="Q31" s="30" t="s">
        <v>8</v>
      </c>
      <c r="R31" s="9" t="s">
        <v>25</v>
      </c>
      <c r="S31" s="70" t="s">
        <v>26</v>
      </c>
      <c r="T31" s="8" t="s">
        <v>20</v>
      </c>
      <c r="U31" s="71" t="s">
        <v>27</v>
      </c>
      <c r="V31" s="68" t="s">
        <v>30</v>
      </c>
      <c r="W31" s="80" t="s">
        <v>31</v>
      </c>
    </row>
    <row r="32" spans="2:23" ht="15" thickBot="1" x14ac:dyDescent="0.35">
      <c r="B32" s="11" t="s">
        <v>0</v>
      </c>
      <c r="C32" s="12" t="s">
        <v>1</v>
      </c>
      <c r="D32" s="13" t="s">
        <v>3</v>
      </c>
      <c r="E32" s="13" t="s">
        <v>2</v>
      </c>
      <c r="F32" s="30" t="s">
        <v>8</v>
      </c>
      <c r="G32" s="9" t="s">
        <v>51</v>
      </c>
      <c r="H32" s="8" t="s">
        <v>20</v>
      </c>
      <c r="I32" s="71" t="s">
        <v>49</v>
      </c>
      <c r="M32" s="19">
        <v>1</v>
      </c>
      <c r="N32" s="16">
        <v>4</v>
      </c>
      <c r="O32" s="17">
        <f>N32-1</f>
        <v>3</v>
      </c>
      <c r="P32" s="26">
        <f>$O$13/O32</f>
        <v>0.33333333333333331</v>
      </c>
      <c r="Q32" s="24">
        <v>1.2500000000000001E-2</v>
      </c>
      <c r="R32" s="76">
        <v>-24.446653399999999</v>
      </c>
      <c r="S32" s="73">
        <v>-45.164230000000003</v>
      </c>
      <c r="T32" s="69">
        <v>-7.6293900000000003E-6</v>
      </c>
      <c r="U32" s="72">
        <f>(S32-R32)/R32</f>
        <v>0.84746064260885723</v>
      </c>
      <c r="V32">
        <f>R32-S32</f>
        <v>20.717576600000005</v>
      </c>
      <c r="W32">
        <f>(V32-V33)/V32</f>
        <v>0.66695477307900974</v>
      </c>
    </row>
    <row r="33" spans="2:23" x14ac:dyDescent="0.3">
      <c r="B33" s="19">
        <v>1</v>
      </c>
      <c r="C33" s="16">
        <v>4</v>
      </c>
      <c r="D33" s="17">
        <f>C33-1</f>
        <v>3</v>
      </c>
      <c r="E33" s="26">
        <f t="shared" ref="E33:E38" si="13">$O$13/D33</f>
        <v>0.33333333333333331</v>
      </c>
      <c r="F33" s="24">
        <v>1.2500000000000001E-2</v>
      </c>
      <c r="G33" s="82">
        <v>-46.485721599999998</v>
      </c>
      <c r="H33" s="69">
        <f>H25</f>
        <v>-1.4444091799999999E-5</v>
      </c>
      <c r="I33" s="72"/>
      <c r="J33" t="str">
        <f>J25</f>
        <v>residuals didn't converge</v>
      </c>
      <c r="M33" s="20">
        <v>2</v>
      </c>
      <c r="N33" s="1">
        <v>8</v>
      </c>
      <c r="O33" s="15">
        <f t="shared" ref="O33:O37" si="14">N33-1</f>
        <v>7</v>
      </c>
      <c r="P33" s="15">
        <f t="shared" ref="P33:P37" si="15">$O$13/O33</f>
        <v>0.14285714285714285</v>
      </c>
      <c r="Q33" s="2">
        <v>1.2500000000000001E-2</v>
      </c>
      <c r="R33" s="77">
        <v>-12.49606</v>
      </c>
      <c r="S33" s="15">
        <v>-19.395949999999999</v>
      </c>
      <c r="T33" s="62">
        <v>-7.6293949999999998E-6</v>
      </c>
      <c r="U33" s="72">
        <f t="shared" ref="U33:U35" si="16">(S33-R33)/R33</f>
        <v>0.552165242484431</v>
      </c>
      <c r="V33">
        <f t="shared" ref="V33:V37" si="17">R33-S33</f>
        <v>6.8998899999999992</v>
      </c>
      <c r="W33">
        <f>(V33-V34)/V33</f>
        <v>0.67798388090244921</v>
      </c>
    </row>
    <row r="34" spans="2:23" x14ac:dyDescent="0.3">
      <c r="B34" s="20">
        <v>2</v>
      </c>
      <c r="C34" s="1">
        <v>8</v>
      </c>
      <c r="D34" s="15">
        <f t="shared" ref="D34:D38" si="18">C34-1</f>
        <v>7</v>
      </c>
      <c r="E34" s="15">
        <f t="shared" si="13"/>
        <v>0.14285714285714285</v>
      </c>
      <c r="F34" s="2">
        <v>1.2500000000000001E-2</v>
      </c>
      <c r="G34" s="29">
        <v>-46.777298000000002</v>
      </c>
      <c r="H34" s="62">
        <f>H26</f>
        <v>8.9095998000000003E-6</v>
      </c>
      <c r="I34" s="72">
        <f>(G34-G33)/G33</f>
        <v>6.2723862288071664E-3</v>
      </c>
      <c r="J34">
        <f t="shared" ref="J34:J38" si="19">J26</f>
        <v>0</v>
      </c>
      <c r="M34" s="20">
        <v>3</v>
      </c>
      <c r="N34" s="1">
        <v>16</v>
      </c>
      <c r="O34" s="15">
        <f t="shared" si="14"/>
        <v>15</v>
      </c>
      <c r="P34" s="15">
        <f t="shared" si="15"/>
        <v>6.6666666666666666E-2</v>
      </c>
      <c r="Q34" s="2">
        <v>1.2500000000000001E-2</v>
      </c>
      <c r="R34" s="77">
        <v>-7.0437212000000002</v>
      </c>
      <c r="S34" s="15">
        <v>-9.2655969999999996</v>
      </c>
      <c r="T34" s="62">
        <v>3.8146969999999998E-6</v>
      </c>
      <c r="U34" s="72">
        <f t="shared" si="16"/>
        <v>0.31544062249368976</v>
      </c>
      <c r="V34">
        <f t="shared" si="17"/>
        <v>2.2218757999999994</v>
      </c>
      <c r="W34">
        <f t="shared" ref="W34:W36" si="20">(V34-V35)/V34</f>
        <v>0.70622300310395381</v>
      </c>
    </row>
    <row r="35" spans="2:23" x14ac:dyDescent="0.3">
      <c r="B35" s="20">
        <v>3</v>
      </c>
      <c r="C35" s="1">
        <v>16</v>
      </c>
      <c r="D35" s="15">
        <f t="shared" si="18"/>
        <v>15</v>
      </c>
      <c r="E35" s="15">
        <f t="shared" si="13"/>
        <v>6.6666666666666666E-2</v>
      </c>
      <c r="F35" s="2">
        <v>1.2500000000000001E-2</v>
      </c>
      <c r="G35" s="29">
        <v>-44.7333298</v>
      </c>
      <c r="H35" s="62">
        <f t="shared" ref="H35:H37" si="21">H27</f>
        <v>1.4441354299999999E-5</v>
      </c>
      <c r="I35" s="72">
        <f t="shared" ref="I35:I38" si="22">(G35-G34)/G34</f>
        <v>-4.3695730351932721E-2</v>
      </c>
      <c r="J35" t="str">
        <f t="shared" si="19"/>
        <v>residuals didn't converge</v>
      </c>
      <c r="M35" s="20">
        <v>4</v>
      </c>
      <c r="N35" s="1">
        <v>32</v>
      </c>
      <c r="O35" s="15">
        <f t="shared" si="14"/>
        <v>31</v>
      </c>
      <c r="P35" s="15">
        <f t="shared" si="15"/>
        <v>3.2258064516129031E-2</v>
      </c>
      <c r="Q35" s="2">
        <v>1.2500000000000001E-2</v>
      </c>
      <c r="R35" s="77">
        <v>-3.8842340000000002</v>
      </c>
      <c r="S35" s="15">
        <v>-4.5369700000000002</v>
      </c>
      <c r="T35" s="62">
        <v>1.7325100000000001E-5</v>
      </c>
      <c r="U35" s="72">
        <f t="shared" si="16"/>
        <v>0.1680475481137336</v>
      </c>
      <c r="V35">
        <f t="shared" si="17"/>
        <v>0.65273599999999998</v>
      </c>
      <c r="W35">
        <f t="shared" si="20"/>
        <v>0.7289654776203548</v>
      </c>
    </row>
    <row r="36" spans="2:23" x14ac:dyDescent="0.3">
      <c r="B36" s="20">
        <v>4</v>
      </c>
      <c r="C36" s="1">
        <v>32</v>
      </c>
      <c r="D36" s="15">
        <f t="shared" si="18"/>
        <v>31</v>
      </c>
      <c r="E36" s="15">
        <f t="shared" si="13"/>
        <v>3.2258064516129031E-2</v>
      </c>
      <c r="F36" s="2">
        <v>1.2500000000000001E-2</v>
      </c>
      <c r="G36" s="29">
        <v>-43.280693100000001</v>
      </c>
      <c r="H36" s="62">
        <f t="shared" si="21"/>
        <v>3.62714127E-5</v>
      </c>
      <c r="I36" s="72">
        <f t="shared" si="22"/>
        <v>-3.2473252192373112E-2</v>
      </c>
      <c r="J36" t="str">
        <f t="shared" si="19"/>
        <v>residuals didn't converge</v>
      </c>
      <c r="M36" s="21">
        <v>5</v>
      </c>
      <c r="N36" s="22">
        <v>64</v>
      </c>
      <c r="O36" s="23">
        <f t="shared" si="14"/>
        <v>63</v>
      </c>
      <c r="P36" s="23">
        <f t="shared" si="15"/>
        <v>1.5873015873015872E-2</v>
      </c>
      <c r="Q36" s="79">
        <v>1.2500000000000001E-2</v>
      </c>
      <c r="R36" s="78">
        <v>-2.06527591</v>
      </c>
      <c r="S36" s="23">
        <v>-2.2421899000000001</v>
      </c>
      <c r="T36" s="63">
        <v>8.1523779999999999E-6</v>
      </c>
      <c r="U36" s="74">
        <f>(S36-R36)/R36</f>
        <v>8.5661188969177529E-2</v>
      </c>
      <c r="V36">
        <f t="shared" si="17"/>
        <v>0.17691399000000008</v>
      </c>
      <c r="W36">
        <f t="shared" si="20"/>
        <v>0.60743635932918605</v>
      </c>
    </row>
    <row r="37" spans="2:23" ht="15" thickBot="1" x14ac:dyDescent="0.35">
      <c r="B37" s="21">
        <v>5</v>
      </c>
      <c r="C37" s="22">
        <v>64</v>
      </c>
      <c r="D37" s="23">
        <f t="shared" si="18"/>
        <v>63</v>
      </c>
      <c r="E37" s="23">
        <f t="shared" si="13"/>
        <v>1.5873015873015872E-2</v>
      </c>
      <c r="F37" s="79">
        <v>1.2500000000000001E-2</v>
      </c>
      <c r="G37" s="83">
        <v>-42.495723699999999</v>
      </c>
      <c r="H37" s="62">
        <f t="shared" si="21"/>
        <v>4.70530613E-5</v>
      </c>
      <c r="I37" s="72">
        <f t="shared" si="22"/>
        <v>-1.8136710477032573E-2</v>
      </c>
      <c r="J37" t="str">
        <f t="shared" si="19"/>
        <v>residuals didn't converge</v>
      </c>
      <c r="M37" s="64">
        <v>6</v>
      </c>
      <c r="N37" s="3">
        <v>100</v>
      </c>
      <c r="O37" s="18">
        <f t="shared" si="14"/>
        <v>99</v>
      </c>
      <c r="P37" s="18">
        <f t="shared" si="15"/>
        <v>1.0101010101010102E-2</v>
      </c>
      <c r="Q37" s="4">
        <v>1.2500000000000001E-2</v>
      </c>
      <c r="R37" s="50">
        <v>-1.35365</v>
      </c>
      <c r="S37" s="18">
        <v>-1.4231</v>
      </c>
      <c r="T37" s="18"/>
      <c r="U37" s="75">
        <f>(S37-R37)/R37</f>
        <v>5.1305728955047473E-2</v>
      </c>
      <c r="V37">
        <f t="shared" si="17"/>
        <v>6.9450000000000012E-2</v>
      </c>
    </row>
    <row r="38" spans="2:23" ht="15" thickBot="1" x14ac:dyDescent="0.35">
      <c r="B38" s="64">
        <v>6</v>
      </c>
      <c r="C38" s="3">
        <v>100</v>
      </c>
      <c r="D38" s="18">
        <f t="shared" si="18"/>
        <v>99</v>
      </c>
      <c r="E38" s="18">
        <f t="shared" si="13"/>
        <v>1.0101010101010102E-2</v>
      </c>
      <c r="F38" s="4">
        <v>1.2500000000000001E-2</v>
      </c>
      <c r="G38" s="3">
        <v>-1.35365</v>
      </c>
      <c r="H38" s="18"/>
      <c r="I38" s="84">
        <f t="shared" si="22"/>
        <v>-0.96814620667349638</v>
      </c>
      <c r="J38">
        <f t="shared" si="19"/>
        <v>0</v>
      </c>
      <c r="M38" s="6"/>
      <c r="N38" s="6"/>
      <c r="O38" s="6"/>
      <c r="P38" s="7"/>
      <c r="Q38" s="7"/>
      <c r="R38" s="7"/>
      <c r="S38" s="7"/>
      <c r="T38" s="7"/>
    </row>
    <row r="39" spans="2:23" ht="15" thickBot="1" x14ac:dyDescent="0.35">
      <c r="M39" s="6"/>
      <c r="N39" s="6"/>
      <c r="O39" s="6"/>
      <c r="P39" s="7"/>
      <c r="Q39" s="7"/>
      <c r="R39" s="7"/>
      <c r="S39" s="7"/>
      <c r="T39" s="7"/>
    </row>
    <row r="40" spans="2:23" ht="15" thickBot="1" x14ac:dyDescent="0.35">
      <c r="M40" s="6"/>
      <c r="N40" s="6"/>
      <c r="O40" s="6"/>
      <c r="P40" s="6"/>
      <c r="Q40" s="6"/>
      <c r="R40" s="93" t="s">
        <v>29</v>
      </c>
      <c r="S40" s="94"/>
      <c r="T40" s="94"/>
      <c r="U40" s="95"/>
    </row>
    <row r="41" spans="2:23" ht="15" thickBot="1" x14ac:dyDescent="0.35">
      <c r="M41" s="11" t="s">
        <v>0</v>
      </c>
      <c r="N41" s="12" t="s">
        <v>1</v>
      </c>
      <c r="O41" s="13" t="s">
        <v>3</v>
      </c>
      <c r="P41" s="13" t="s">
        <v>2</v>
      </c>
      <c r="Q41" s="30" t="s">
        <v>8</v>
      </c>
      <c r="R41" s="9" t="s">
        <v>25</v>
      </c>
      <c r="S41" s="70" t="s">
        <v>26</v>
      </c>
      <c r="T41" s="8" t="s">
        <v>20</v>
      </c>
      <c r="U41" s="71" t="s">
        <v>27</v>
      </c>
      <c r="V41" s="68" t="s">
        <v>30</v>
      </c>
      <c r="W41" s="80" t="s">
        <v>31</v>
      </c>
    </row>
    <row r="42" spans="2:23" x14ac:dyDescent="0.3">
      <c r="M42" s="19">
        <v>1</v>
      </c>
      <c r="N42" s="16">
        <v>4</v>
      </c>
      <c r="O42" s="17">
        <f>N42-1</f>
        <v>3</v>
      </c>
      <c r="P42" s="26">
        <f>$O$13/O42</f>
        <v>0.33333333333333331</v>
      </c>
      <c r="Q42" s="24">
        <v>1.2500000000000001E-2</v>
      </c>
      <c r="R42" s="76">
        <v>-102.711967</v>
      </c>
      <c r="S42" s="73">
        <v>-102.711967</v>
      </c>
      <c r="T42" s="69">
        <v>-7.6293900000000003E-6</v>
      </c>
      <c r="U42" s="72">
        <f t="shared" ref="U42:U47" si="23">(S42-R42)/R42</f>
        <v>0</v>
      </c>
      <c r="V42">
        <f>R42-S42</f>
        <v>0</v>
      </c>
    </row>
    <row r="43" spans="2:23" x14ac:dyDescent="0.3">
      <c r="M43" s="20">
        <v>2</v>
      </c>
      <c r="N43" s="1">
        <v>8</v>
      </c>
      <c r="O43" s="15">
        <f t="shared" ref="O43:O47" si="24">N43-1</f>
        <v>7</v>
      </c>
      <c r="P43" s="15">
        <f t="shared" ref="P43:P47" si="25">$O$13/O43</f>
        <v>0.14285714285714285</v>
      </c>
      <c r="Q43" s="2">
        <v>1.2500000000000001E-2</v>
      </c>
      <c r="R43" s="77">
        <v>-32.522938000000003</v>
      </c>
      <c r="S43" s="15">
        <v>-41.675651999999999</v>
      </c>
      <c r="T43" s="62">
        <v>-7.6293949999999998E-6</v>
      </c>
      <c r="U43" s="72">
        <f t="shared" si="23"/>
        <v>0.28142334496348376</v>
      </c>
      <c r="V43">
        <f t="shared" ref="V43:V47" si="26">R43-S43</f>
        <v>9.152713999999996</v>
      </c>
      <c r="W43">
        <f>(V43-V44)/V43</f>
        <v>0.73996511854298064</v>
      </c>
    </row>
    <row r="44" spans="2:23" x14ac:dyDescent="0.3">
      <c r="M44" s="20">
        <v>3</v>
      </c>
      <c r="N44" s="1">
        <v>16</v>
      </c>
      <c r="O44" s="15">
        <f t="shared" si="24"/>
        <v>15</v>
      </c>
      <c r="P44" s="15">
        <f t="shared" si="25"/>
        <v>6.6666666666666666E-2</v>
      </c>
      <c r="Q44" s="2">
        <v>1.2500000000000001E-2</v>
      </c>
      <c r="R44" s="77">
        <v>-15.7000647</v>
      </c>
      <c r="S44" s="15">
        <v>-18.080089600000001</v>
      </c>
      <c r="T44" s="62">
        <v>3.8146969999999998E-6</v>
      </c>
      <c r="U44" s="72">
        <f t="shared" si="23"/>
        <v>0.15159331795619926</v>
      </c>
      <c r="V44">
        <f t="shared" si="26"/>
        <v>2.3800249000000004</v>
      </c>
      <c r="W44">
        <f t="shared" ref="W44:W46" si="27">(V44-V45)/V44</f>
        <v>0.72117908094154792</v>
      </c>
    </row>
    <row r="45" spans="2:23" x14ac:dyDescent="0.3">
      <c r="M45" s="20">
        <v>4</v>
      </c>
      <c r="N45" s="1">
        <v>32</v>
      </c>
      <c r="O45" s="15">
        <f t="shared" si="24"/>
        <v>31</v>
      </c>
      <c r="P45" s="15">
        <f t="shared" si="25"/>
        <v>3.2258064516129031E-2</v>
      </c>
      <c r="Q45" s="2">
        <v>1.2500000000000001E-2</v>
      </c>
      <c r="R45" s="77">
        <v>-8.1601085700000002</v>
      </c>
      <c r="S45" s="15">
        <v>-8.8237093000000009</v>
      </c>
      <c r="T45" s="62">
        <v>1.7325100000000001E-5</v>
      </c>
      <c r="U45" s="72">
        <f t="shared" si="23"/>
        <v>8.1322536864236919E-2</v>
      </c>
      <c r="V45">
        <f t="shared" si="26"/>
        <v>0.66360073000000064</v>
      </c>
      <c r="W45">
        <f t="shared" si="27"/>
        <v>0.73050538989009295</v>
      </c>
    </row>
    <row r="46" spans="2:23" x14ac:dyDescent="0.3">
      <c r="M46" s="21">
        <v>5</v>
      </c>
      <c r="N46" s="22">
        <v>64</v>
      </c>
      <c r="O46" s="23">
        <f t="shared" si="24"/>
        <v>63</v>
      </c>
      <c r="P46" s="23">
        <f t="shared" si="25"/>
        <v>1.5873015873015872E-2</v>
      </c>
      <c r="Q46" s="79">
        <v>1.2500000000000001E-2</v>
      </c>
      <c r="R46" s="78">
        <v>-4.2247776999999997</v>
      </c>
      <c r="S46" s="23">
        <v>-4.4036145199999996</v>
      </c>
      <c r="T46" s="63">
        <v>8.1523779999999999E-6</v>
      </c>
      <c r="U46" s="74">
        <f t="shared" si="23"/>
        <v>4.2330468654007504E-2</v>
      </c>
      <c r="V46">
        <f t="shared" si="26"/>
        <v>0.1788368199999999</v>
      </c>
      <c r="W46">
        <f t="shared" si="27"/>
        <v>0.61165715203390414</v>
      </c>
    </row>
    <row r="47" spans="2:23" ht="15" thickBot="1" x14ac:dyDescent="0.35">
      <c r="M47" s="64">
        <v>6</v>
      </c>
      <c r="N47" s="3">
        <v>100</v>
      </c>
      <c r="O47" s="18">
        <f t="shared" si="24"/>
        <v>99</v>
      </c>
      <c r="P47" s="18">
        <f t="shared" si="25"/>
        <v>1.0101010101010102E-2</v>
      </c>
      <c r="Q47" s="4">
        <v>1.2500000000000001E-2</v>
      </c>
      <c r="R47" s="50">
        <v>-1.35365</v>
      </c>
      <c r="S47" s="18">
        <v>-1.4231</v>
      </c>
      <c r="T47" s="18"/>
      <c r="U47" s="75">
        <f t="shared" si="23"/>
        <v>5.1305728955047473E-2</v>
      </c>
      <c r="V47">
        <f t="shared" si="26"/>
        <v>6.9450000000000012E-2</v>
      </c>
    </row>
    <row r="48" spans="2:23" x14ac:dyDescent="0.3">
      <c r="M48" s="6"/>
      <c r="N48" s="6"/>
      <c r="O48" s="6"/>
    </row>
    <row r="49" spans="13:15" x14ac:dyDescent="0.3">
      <c r="M49" s="6"/>
      <c r="N49" s="6"/>
      <c r="O49" s="6"/>
    </row>
    <row r="50" spans="13:15" x14ac:dyDescent="0.3">
      <c r="M50" s="6"/>
      <c r="N50" s="6"/>
      <c r="O50" s="6"/>
    </row>
    <row r="51" spans="13:15" x14ac:dyDescent="0.3">
      <c r="M51" s="6"/>
      <c r="N51" s="6"/>
      <c r="O51" s="6"/>
    </row>
    <row r="52" spans="13:15" x14ac:dyDescent="0.3">
      <c r="M52" s="6"/>
      <c r="N52" s="6"/>
      <c r="O52" s="6"/>
    </row>
    <row r="53" spans="13:15" x14ac:dyDescent="0.3">
      <c r="M53" s="6"/>
      <c r="N53" s="6"/>
      <c r="O53" s="6"/>
    </row>
    <row r="54" spans="13:15" x14ac:dyDescent="0.3">
      <c r="M54" s="6"/>
      <c r="N54" s="6"/>
      <c r="O54" s="6"/>
    </row>
    <row r="55" spans="13:15" x14ac:dyDescent="0.3">
      <c r="M55" s="6"/>
      <c r="N55" s="6"/>
      <c r="O55" s="6"/>
    </row>
    <row r="56" spans="13:15" x14ac:dyDescent="0.3">
      <c r="M56" s="6"/>
      <c r="N56" s="6"/>
      <c r="O56" s="6"/>
    </row>
    <row r="57" spans="13:15" x14ac:dyDescent="0.3">
      <c r="M57" s="6"/>
      <c r="N57" s="6"/>
      <c r="O57" s="6"/>
    </row>
    <row r="58" spans="13:15" x14ac:dyDescent="0.3">
      <c r="M58" s="6"/>
      <c r="N58" s="6"/>
      <c r="O58" s="6"/>
    </row>
    <row r="59" spans="13:15" x14ac:dyDescent="0.3">
      <c r="M59" s="6"/>
      <c r="N59" s="6"/>
      <c r="O59" s="6"/>
    </row>
    <row r="60" spans="13:15" x14ac:dyDescent="0.3">
      <c r="M60" s="6"/>
      <c r="N60" s="6"/>
      <c r="O60" s="6"/>
    </row>
    <row r="61" spans="13:15" x14ac:dyDescent="0.3">
      <c r="M61" s="6"/>
      <c r="N61" s="6"/>
      <c r="O61" s="6"/>
    </row>
    <row r="62" spans="13:15" x14ac:dyDescent="0.3">
      <c r="M62" s="6"/>
      <c r="N62" s="6"/>
      <c r="O62" s="6"/>
    </row>
    <row r="63" spans="13:15" x14ac:dyDescent="0.3">
      <c r="M63" s="6"/>
      <c r="N63" s="6"/>
      <c r="O63" s="6"/>
    </row>
    <row r="64" spans="13:15" x14ac:dyDescent="0.3">
      <c r="M64" s="6"/>
      <c r="N64" s="6"/>
      <c r="O64" s="6"/>
    </row>
    <row r="65" spans="13:15" x14ac:dyDescent="0.3">
      <c r="M65" s="6"/>
      <c r="N65" s="6"/>
      <c r="O65" s="6"/>
    </row>
    <row r="66" spans="13:15" x14ac:dyDescent="0.3">
      <c r="M66" s="6"/>
      <c r="N66" s="6"/>
      <c r="O66" s="6"/>
    </row>
    <row r="67" spans="13:15" x14ac:dyDescent="0.3">
      <c r="M67" s="6"/>
      <c r="N67" s="6"/>
      <c r="O67" s="6"/>
    </row>
    <row r="68" spans="13:15" x14ac:dyDescent="0.3">
      <c r="M68" s="6"/>
      <c r="N68" s="6"/>
      <c r="O68" s="6"/>
    </row>
    <row r="69" spans="13:15" x14ac:dyDescent="0.3">
      <c r="M69" s="6"/>
      <c r="N69" s="6"/>
      <c r="O69" s="6"/>
    </row>
    <row r="70" spans="13:15" x14ac:dyDescent="0.3">
      <c r="M70" s="6"/>
      <c r="N70" s="6"/>
      <c r="O70" s="6"/>
    </row>
    <row r="71" spans="13:15" x14ac:dyDescent="0.3">
      <c r="M71" s="6"/>
      <c r="N71" s="6"/>
      <c r="O71" s="6"/>
    </row>
    <row r="72" spans="13:15" x14ac:dyDescent="0.3">
      <c r="M72" s="6"/>
      <c r="N72" s="6"/>
      <c r="O72" s="6"/>
    </row>
    <row r="73" spans="13:15" x14ac:dyDescent="0.3">
      <c r="M73" s="6"/>
      <c r="N73" s="6"/>
      <c r="O73" s="6"/>
    </row>
    <row r="74" spans="13:15" x14ac:dyDescent="0.3">
      <c r="M74" s="6"/>
      <c r="N74" s="6"/>
      <c r="O74" s="6"/>
    </row>
    <row r="75" spans="13:15" x14ac:dyDescent="0.3">
      <c r="M75" s="6"/>
      <c r="N75" s="6"/>
      <c r="O75" s="6"/>
    </row>
    <row r="76" spans="13:15" x14ac:dyDescent="0.3">
      <c r="M76" s="6"/>
      <c r="N76" s="6"/>
      <c r="O76" s="6"/>
    </row>
    <row r="77" spans="13:15" x14ac:dyDescent="0.3">
      <c r="M77" s="6"/>
      <c r="N77" s="6"/>
      <c r="O77" s="6"/>
    </row>
    <row r="78" spans="13:15" x14ac:dyDescent="0.3">
      <c r="M78" s="6"/>
      <c r="N78" s="6"/>
      <c r="O78" s="6"/>
    </row>
    <row r="79" spans="13:15" x14ac:dyDescent="0.3">
      <c r="M79" s="6"/>
      <c r="N79" s="6"/>
      <c r="O79" s="6"/>
    </row>
    <row r="80" spans="13:15" x14ac:dyDescent="0.3">
      <c r="M80" s="6"/>
      <c r="N80" s="6"/>
      <c r="O80" s="6"/>
    </row>
    <row r="81" spans="13:15" x14ac:dyDescent="0.3">
      <c r="M81" s="6"/>
      <c r="N81" s="6"/>
      <c r="O81" s="6"/>
    </row>
    <row r="82" spans="13:15" x14ac:dyDescent="0.3">
      <c r="M82" s="6"/>
      <c r="N82" s="6"/>
      <c r="O82" s="6"/>
    </row>
  </sheetData>
  <mergeCells count="8">
    <mergeCell ref="R40:U40"/>
    <mergeCell ref="G23:I23"/>
    <mergeCell ref="G31:I31"/>
    <mergeCell ref="G13:J13"/>
    <mergeCell ref="R14:T14"/>
    <mergeCell ref="U14:W14"/>
    <mergeCell ref="R21:T21"/>
    <mergeCell ref="R30:U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I18" sqref="I18"/>
    </sheetView>
  </sheetViews>
  <sheetFormatPr defaultRowHeight="14.4" x14ac:dyDescent="0.3"/>
  <cols>
    <col min="1" max="1" width="1.6640625" customWidth="1"/>
    <col min="13" max="13" width="11.6640625" bestFit="1" customWidth="1"/>
    <col min="14" max="14" width="9.6640625" bestFit="1" customWidth="1"/>
  </cols>
  <sheetData>
    <row r="2" spans="2:14" x14ac:dyDescent="0.3">
      <c r="B2" s="27" t="s">
        <v>9</v>
      </c>
    </row>
    <row r="4" spans="2:14" x14ac:dyDescent="0.3">
      <c r="B4" t="s">
        <v>33</v>
      </c>
      <c r="C4">
        <v>0.1</v>
      </c>
      <c r="D4" t="s">
        <v>19</v>
      </c>
      <c r="N4" s="5"/>
    </row>
    <row r="5" spans="2:14" x14ac:dyDescent="0.3">
      <c r="B5" t="s">
        <v>53</v>
      </c>
      <c r="C5">
        <v>5.0000000000000001E-3</v>
      </c>
      <c r="D5" t="s">
        <v>19</v>
      </c>
      <c r="N5" s="37"/>
    </row>
    <row r="6" spans="2:14" x14ac:dyDescent="0.3">
      <c r="B6" t="s">
        <v>40</v>
      </c>
      <c r="C6">
        <v>26</v>
      </c>
      <c r="D6" t="s">
        <v>45</v>
      </c>
      <c r="N6" s="37"/>
    </row>
    <row r="7" spans="2:14" x14ac:dyDescent="0.3">
      <c r="B7" t="s">
        <v>54</v>
      </c>
      <c r="C7">
        <v>280</v>
      </c>
      <c r="D7" t="s">
        <v>42</v>
      </c>
      <c r="E7" t="s">
        <v>60</v>
      </c>
      <c r="N7" s="37"/>
    </row>
    <row r="8" spans="2:14" x14ac:dyDescent="0.3">
      <c r="B8" t="s">
        <v>55</v>
      </c>
      <c r="C8">
        <v>50000</v>
      </c>
      <c r="D8" t="s">
        <v>56</v>
      </c>
      <c r="E8" t="s">
        <v>59</v>
      </c>
      <c r="N8" s="37"/>
    </row>
    <row r="9" spans="2:14" x14ac:dyDescent="0.3">
      <c r="B9" t="s">
        <v>38</v>
      </c>
      <c r="C9">
        <v>50</v>
      </c>
      <c r="D9" t="s">
        <v>41</v>
      </c>
      <c r="E9" t="s">
        <v>58</v>
      </c>
      <c r="N9" s="37"/>
    </row>
    <row r="10" spans="2:14" x14ac:dyDescent="0.3">
      <c r="B10" t="s">
        <v>39</v>
      </c>
      <c r="C10">
        <v>40</v>
      </c>
      <c r="D10" t="s">
        <v>41</v>
      </c>
      <c r="N10" s="37"/>
    </row>
    <row r="11" spans="2:14" ht="15" thickBot="1" x14ac:dyDescent="0.35">
      <c r="N11" s="37"/>
    </row>
    <row r="12" spans="2:14" ht="15" thickBot="1" x14ac:dyDescent="0.35">
      <c r="B12" s="11" t="s">
        <v>0</v>
      </c>
      <c r="C12" s="12" t="s">
        <v>1</v>
      </c>
      <c r="D12" s="13" t="s">
        <v>3</v>
      </c>
      <c r="E12" s="13" t="s">
        <v>2</v>
      </c>
      <c r="F12" s="36" t="s">
        <v>8</v>
      </c>
      <c r="G12" s="9" t="s">
        <v>10</v>
      </c>
      <c r="H12" s="8" t="s">
        <v>61</v>
      </c>
      <c r="I12" s="8" t="s">
        <v>57</v>
      </c>
      <c r="J12" s="8" t="s">
        <v>63</v>
      </c>
      <c r="K12" s="8" t="s">
        <v>12</v>
      </c>
      <c r="L12" s="8" t="s">
        <v>3</v>
      </c>
      <c r="M12" s="90" t="s">
        <v>11</v>
      </c>
      <c r="N12" s="71" t="s">
        <v>62</v>
      </c>
    </row>
    <row r="13" spans="2:14" x14ac:dyDescent="0.3">
      <c r="B13" s="19">
        <v>1</v>
      </c>
      <c r="C13" s="16">
        <v>3</v>
      </c>
      <c r="D13" s="17">
        <f>C13-1</f>
        <v>2</v>
      </c>
      <c r="E13" s="17">
        <f t="shared" ref="E13:E18" si="0">$C$4/D13</f>
        <v>0.05</v>
      </c>
      <c r="F13" s="24">
        <f t="shared" ref="F13:F18" si="1">$C$5</f>
        <v>5.0000000000000001E-3</v>
      </c>
      <c r="G13" s="85">
        <v>330.35739000000001</v>
      </c>
      <c r="H13" s="10">
        <v>-0.15898999999999999</v>
      </c>
      <c r="I13" s="91">
        <v>3.8146972699999997E-6</v>
      </c>
      <c r="J13" s="10">
        <v>2.5000000000000001E-2</v>
      </c>
      <c r="K13" s="10">
        <v>2</v>
      </c>
      <c r="L13" s="10">
        <f>K13-1</f>
        <v>1</v>
      </c>
      <c r="M13" s="87"/>
      <c r="N13" s="41"/>
    </row>
    <row r="14" spans="2:14" x14ac:dyDescent="0.3">
      <c r="B14" s="20">
        <v>2</v>
      </c>
      <c r="C14" s="1">
        <v>5</v>
      </c>
      <c r="D14" s="15">
        <f t="shared" ref="D14:D18" si="2">C14-1</f>
        <v>4</v>
      </c>
      <c r="E14" s="15">
        <f t="shared" si="0"/>
        <v>2.5000000000000001E-2</v>
      </c>
      <c r="F14" s="2">
        <f t="shared" si="1"/>
        <v>5.0000000000000001E-3</v>
      </c>
      <c r="G14" s="85">
        <v>329.92003999999997</v>
      </c>
      <c r="H14" s="10">
        <v>-0.159002438</v>
      </c>
      <c r="I14" s="91">
        <v>7.6343612799999994E-6</v>
      </c>
      <c r="J14" s="10">
        <v>3.7499999999999999E-2</v>
      </c>
      <c r="K14" s="10">
        <v>3</v>
      </c>
      <c r="L14" s="10">
        <f>K14-1</f>
        <v>2</v>
      </c>
      <c r="M14" s="88">
        <f t="shared" ref="M14:N18" si="3">(G14-G13)/G13</f>
        <v>-1.3238692798730419E-3</v>
      </c>
      <c r="N14" s="38">
        <f t="shared" si="3"/>
        <v>7.8231335304129206E-5</v>
      </c>
    </row>
    <row r="15" spans="2:14" x14ac:dyDescent="0.3">
      <c r="B15" s="20">
        <v>3</v>
      </c>
      <c r="C15" s="1">
        <f>C14+D14</f>
        <v>9</v>
      </c>
      <c r="D15" s="15">
        <f t="shared" si="2"/>
        <v>8</v>
      </c>
      <c r="E15" s="15">
        <f t="shared" si="0"/>
        <v>1.2500000000000001E-2</v>
      </c>
      <c r="F15" s="2">
        <f t="shared" si="1"/>
        <v>5.0000000000000001E-3</v>
      </c>
      <c r="G15" s="85">
        <v>329.83816999999999</v>
      </c>
      <c r="H15" s="10">
        <v>-0.15899609000000001</v>
      </c>
      <c r="I15" s="91">
        <v>4.3681689000000002E-6</v>
      </c>
      <c r="J15" s="10">
        <v>3.125E-2</v>
      </c>
      <c r="K15" s="10">
        <v>4</v>
      </c>
      <c r="L15" s="10">
        <f t="shared" ref="L15:L18" si="4">K15-1</f>
        <v>3</v>
      </c>
      <c r="M15" s="88">
        <f t="shared" si="3"/>
        <v>-2.4815103683904983E-4</v>
      </c>
      <c r="N15" s="38">
        <f t="shared" si="3"/>
        <v>-3.9923916135105817E-5</v>
      </c>
    </row>
    <row r="16" spans="2:14" x14ac:dyDescent="0.3">
      <c r="B16" s="20">
        <v>4</v>
      </c>
      <c r="C16" s="1">
        <f>C15+D15</f>
        <v>17</v>
      </c>
      <c r="D16" s="15">
        <f t="shared" si="2"/>
        <v>16</v>
      </c>
      <c r="E16" s="15">
        <f t="shared" si="0"/>
        <v>6.2500000000000003E-3</v>
      </c>
      <c r="F16" s="2">
        <f t="shared" si="1"/>
        <v>5.0000000000000001E-3</v>
      </c>
      <c r="G16" s="85">
        <v>329.80624</v>
      </c>
      <c r="H16" s="10">
        <v>-0.15904687300000001</v>
      </c>
      <c r="I16" s="91">
        <v>9.15788132E-6</v>
      </c>
      <c r="J16" s="10">
        <v>3.4380000000000001E-2</v>
      </c>
      <c r="K16" s="10">
        <v>7</v>
      </c>
      <c r="L16" s="10">
        <f t="shared" si="4"/>
        <v>6</v>
      </c>
      <c r="M16" s="88">
        <f t="shared" si="3"/>
        <v>-9.680504836656251E-5</v>
      </c>
      <c r="N16" s="38">
        <f t="shared" si="3"/>
        <v>3.1939779148027278E-4</v>
      </c>
    </row>
    <row r="17" spans="2:15" x14ac:dyDescent="0.3">
      <c r="B17" s="21">
        <v>5</v>
      </c>
      <c r="C17" s="1">
        <f>C16+D16</f>
        <v>33</v>
      </c>
      <c r="D17" s="15">
        <f t="shared" si="2"/>
        <v>32</v>
      </c>
      <c r="E17" s="15">
        <f t="shared" si="0"/>
        <v>3.1250000000000002E-3</v>
      </c>
      <c r="F17" s="2">
        <f t="shared" si="1"/>
        <v>5.0000000000000001E-3</v>
      </c>
      <c r="G17" s="85">
        <v>329.81473</v>
      </c>
      <c r="H17" s="10">
        <v>-0.15919</v>
      </c>
      <c r="I17" s="91">
        <v>2.4694589199999999E-5</v>
      </c>
      <c r="J17" s="10">
        <v>3.2870000000000003E-2</v>
      </c>
      <c r="K17" s="10"/>
      <c r="L17" s="10">
        <f t="shared" si="4"/>
        <v>-1</v>
      </c>
      <c r="M17" s="88">
        <f t="shared" si="3"/>
        <v>2.5742387409027735E-5</v>
      </c>
      <c r="N17" s="38">
        <f t="shared" si="3"/>
        <v>8.9990452059999257E-4</v>
      </c>
      <c r="O17" t="s">
        <v>64</v>
      </c>
    </row>
    <row r="18" spans="2:15" ht="15" thickBot="1" x14ac:dyDescent="0.35">
      <c r="B18" s="64">
        <v>6</v>
      </c>
      <c r="C18" s="3">
        <f t="shared" ref="C18" si="5">C17+D17</f>
        <v>65</v>
      </c>
      <c r="D18" s="18">
        <f t="shared" si="2"/>
        <v>64</v>
      </c>
      <c r="E18" s="18">
        <f t="shared" si="0"/>
        <v>1.5625000000000001E-3</v>
      </c>
      <c r="F18" s="4">
        <f t="shared" si="1"/>
        <v>5.0000000000000001E-3</v>
      </c>
      <c r="G18" s="86">
        <v>329.76670000000001</v>
      </c>
      <c r="H18" s="39">
        <v>-0.15818277</v>
      </c>
      <c r="I18" s="92">
        <v>4.1400053300000003E-5</v>
      </c>
      <c r="J18" s="39">
        <v>3.1980000000000001E-2</v>
      </c>
      <c r="K18" s="39"/>
      <c r="L18" s="39">
        <f t="shared" si="4"/>
        <v>-1</v>
      </c>
      <c r="M18" s="89">
        <f t="shared" si="3"/>
        <v>-1.4562721319324616E-4</v>
      </c>
      <c r="N18" s="40">
        <f t="shared" si="3"/>
        <v>-6.3272190464225006E-3</v>
      </c>
      <c r="O18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workbookViewId="0">
      <selection activeCell="G8" sqref="G8"/>
    </sheetView>
  </sheetViews>
  <sheetFormatPr defaultRowHeight="14.4" x14ac:dyDescent="0.3"/>
  <cols>
    <col min="1" max="1" width="0.5546875" customWidth="1"/>
    <col min="3" max="3" width="14.5546875" bestFit="1" customWidth="1"/>
    <col min="7" max="7" width="15.44140625" bestFit="1" customWidth="1"/>
    <col min="8" max="8" width="21.44140625" bestFit="1" customWidth="1"/>
    <col min="9" max="9" width="11.5546875" bestFit="1" customWidth="1"/>
  </cols>
  <sheetData>
    <row r="2" spans="2:9" x14ac:dyDescent="0.3">
      <c r="B2" s="27" t="s">
        <v>34</v>
      </c>
    </row>
    <row r="3" spans="2:9" x14ac:dyDescent="0.3">
      <c r="B3" s="27"/>
    </row>
    <row r="4" spans="2:9" x14ac:dyDescent="0.3">
      <c r="B4" s="45" t="s">
        <v>17</v>
      </c>
      <c r="C4" t="s">
        <v>18</v>
      </c>
      <c r="D4">
        <v>1</v>
      </c>
      <c r="E4" t="s">
        <v>19</v>
      </c>
    </row>
    <row r="5" spans="2:9" ht="15" thickBot="1" x14ac:dyDescent="0.35"/>
    <row r="6" spans="2:9" ht="15" thickBot="1" x14ac:dyDescent="0.35">
      <c r="B6" s="51" t="s">
        <v>0</v>
      </c>
      <c r="C6" s="30" t="s">
        <v>1</v>
      </c>
      <c r="D6" s="13" t="s">
        <v>3</v>
      </c>
      <c r="E6" s="13" t="s">
        <v>2</v>
      </c>
      <c r="F6" s="44" t="s">
        <v>13</v>
      </c>
      <c r="G6" s="9" t="s">
        <v>16</v>
      </c>
      <c r="H6" s="8" t="s">
        <v>15</v>
      </c>
      <c r="I6" s="51" t="s">
        <v>4</v>
      </c>
    </row>
    <row r="7" spans="2:9" x14ac:dyDescent="0.3">
      <c r="B7" s="52">
        <v>1</v>
      </c>
      <c r="C7" s="25">
        <v>3</v>
      </c>
      <c r="D7" s="17">
        <f>C7-1</f>
        <v>2</v>
      </c>
      <c r="E7" s="17">
        <f>$D$4/D7</f>
        <v>0.5</v>
      </c>
      <c r="F7" s="24">
        <v>100</v>
      </c>
      <c r="G7" s="46">
        <v>-5.7220600000000004E-6</v>
      </c>
      <c r="H7" s="42">
        <v>5.0000061999999996</v>
      </c>
      <c r="I7" s="57" t="s">
        <v>14</v>
      </c>
    </row>
    <row r="8" spans="2:9" x14ac:dyDescent="0.3">
      <c r="B8" s="53">
        <v>2</v>
      </c>
      <c r="C8" s="47">
        <v>5</v>
      </c>
      <c r="D8" s="15">
        <f t="shared" ref="D8:D12" si="0">C8-1</f>
        <v>4</v>
      </c>
      <c r="E8" s="15">
        <f t="shared" ref="E8:E12" si="1">$D$4/D8</f>
        <v>0.25</v>
      </c>
      <c r="F8" s="2">
        <f>F7</f>
        <v>100</v>
      </c>
      <c r="G8" s="48">
        <v>-3.8147000000000001E-6</v>
      </c>
      <c r="H8" s="43">
        <v>6.0000095399999998</v>
      </c>
      <c r="I8" s="58">
        <f>(H8-H7)/H7</f>
        <v>0.20000041999947923</v>
      </c>
    </row>
    <row r="9" spans="2:9" x14ac:dyDescent="0.3">
      <c r="B9" s="53">
        <v>3</v>
      </c>
      <c r="C9" s="47">
        <f>C8+D8</f>
        <v>9</v>
      </c>
      <c r="D9" s="15">
        <f t="shared" si="0"/>
        <v>8</v>
      </c>
      <c r="E9" s="15">
        <f t="shared" si="1"/>
        <v>0.125</v>
      </c>
      <c r="F9" s="2">
        <f t="shared" ref="F9:F12" si="2">F8</f>
        <v>100</v>
      </c>
      <c r="G9" s="48">
        <v>-2.1798299999999998E-6</v>
      </c>
      <c r="H9" s="43">
        <v>6.6666689999999997</v>
      </c>
      <c r="I9" s="58">
        <f t="shared" ref="I9:I12" si="3">(H9-H8)/H8</f>
        <v>0.111109733335524</v>
      </c>
    </row>
    <row r="10" spans="2:9" x14ac:dyDescent="0.3">
      <c r="B10" s="53">
        <v>4</v>
      </c>
      <c r="C10" s="47">
        <f>C9+D9</f>
        <v>17</v>
      </c>
      <c r="D10" s="15">
        <f t="shared" si="0"/>
        <v>16</v>
      </c>
      <c r="E10" s="15">
        <f t="shared" si="1"/>
        <v>6.25E-2</v>
      </c>
      <c r="F10" s="2">
        <f t="shared" si="2"/>
        <v>100</v>
      </c>
      <c r="G10" s="48">
        <v>-7.1207999999999997E-6</v>
      </c>
      <c r="H10" s="43">
        <v>7.0589360000000001</v>
      </c>
      <c r="I10" s="58">
        <f t="shared" si="3"/>
        <v>5.8840029405989765E-2</v>
      </c>
    </row>
    <row r="11" spans="2:9" x14ac:dyDescent="0.3">
      <c r="B11" s="53">
        <v>5</v>
      </c>
      <c r="C11" s="47">
        <f>C10+D10</f>
        <v>33</v>
      </c>
      <c r="D11" s="15">
        <f t="shared" si="0"/>
        <v>32</v>
      </c>
      <c r="E11" s="15">
        <f t="shared" si="1"/>
        <v>3.125E-2</v>
      </c>
      <c r="F11" s="2">
        <f t="shared" si="2"/>
        <v>100</v>
      </c>
      <c r="G11" s="49">
        <f>--0.000015751</f>
        <v>1.5750999999999999E-5</v>
      </c>
      <c r="H11" s="56">
        <v>7.2731700000000004</v>
      </c>
      <c r="I11" s="59">
        <f t="shared" si="3"/>
        <v>3.0349333100625965E-2</v>
      </c>
    </row>
    <row r="12" spans="2:9" ht="15" thickBot="1" x14ac:dyDescent="0.35">
      <c r="B12" s="54">
        <v>6</v>
      </c>
      <c r="C12" s="50">
        <f>C11+D11</f>
        <v>65</v>
      </c>
      <c r="D12" s="18">
        <f t="shared" si="0"/>
        <v>64</v>
      </c>
      <c r="E12" s="18">
        <f t="shared" si="1"/>
        <v>1.5625E-2</v>
      </c>
      <c r="F12" s="4">
        <f t="shared" si="2"/>
        <v>100</v>
      </c>
      <c r="G12" s="55">
        <v>3.1001989999999998E-5</v>
      </c>
      <c r="H12" s="33">
        <v>7.3851760000000004</v>
      </c>
      <c r="I12" s="60">
        <f t="shared" si="3"/>
        <v>1.5399887531846505E-2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problem1</vt:lpstr>
      <vt:lpstr>problem2</vt:lpstr>
      <vt:lpstr>problem3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2017-05-05T16:05:18Z</dcterms:created>
  <dcterms:modified xsi:type="dcterms:W3CDTF">2017-05-12T21:01:33Z</dcterms:modified>
</cp:coreProperties>
</file>