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宮島研\実験1　第1班\"/>
    </mc:Choice>
  </mc:AlternateContent>
  <bookViews>
    <workbookView xWindow="0" yWindow="0" windowWidth="12825" windowHeight="6690"/>
  </bookViews>
  <sheets>
    <sheet name="300" sheetId="1" r:id="rId1"/>
    <sheet name="1200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6" i="1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6" i="2"/>
  <c r="G6" i="1"/>
  <c r="H6" i="1" s="1"/>
  <c r="F29" i="2" l="1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</calcChain>
</file>

<file path=xl/sharedStrings.xml><?xml version="1.0" encoding="utf-8"?>
<sst xmlns="http://schemas.openxmlformats.org/spreadsheetml/2006/main" count="27" uniqueCount="15">
  <si>
    <t>スタート実験-1</t>
    <rPh sb="4" eb="6">
      <t>ジッケン</t>
    </rPh>
    <phoneticPr fontId="1"/>
  </si>
  <si>
    <t>300g/mm</t>
    <phoneticPr fontId="1"/>
  </si>
  <si>
    <t>スリット幅</t>
    <rPh sb="4" eb="5">
      <t>ハバ</t>
    </rPh>
    <phoneticPr fontId="1"/>
  </si>
  <si>
    <t>width</t>
    <phoneticPr fontId="1"/>
  </si>
  <si>
    <t>半値全幅</t>
    <rPh sb="0" eb="4">
      <t>ハンチゼンハバ</t>
    </rPh>
    <phoneticPr fontId="1"/>
  </si>
  <si>
    <t>標準偏差</t>
    <rPh sb="0" eb="4">
      <t>ヒョウジュンヘンサ</t>
    </rPh>
    <phoneticPr fontId="1"/>
  </si>
  <si>
    <t>標準偏差仮</t>
    <rPh sb="0" eb="2">
      <t>ヒョウジュン</t>
    </rPh>
    <rPh sb="2" eb="4">
      <t>ヘンサ</t>
    </rPh>
    <rPh sb="4" eb="5">
      <t>カリ</t>
    </rPh>
    <phoneticPr fontId="1"/>
  </si>
  <si>
    <t>Dl</t>
    <phoneticPr fontId="1"/>
  </si>
  <si>
    <t>理論分解能</t>
    <rPh sb="0" eb="5">
      <t>リロンブンカイノウ</t>
    </rPh>
    <phoneticPr fontId="1"/>
  </si>
  <si>
    <r>
      <t>R=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游ゴシック"/>
        <family val="2"/>
        <charset val="128"/>
        <scheme val="minor"/>
      </rPr>
      <t>/</t>
    </r>
    <r>
      <rPr>
        <sz val="11"/>
        <color theme="1"/>
        <rFont val="Symbol"/>
        <family val="1"/>
        <charset val="2"/>
      </rPr>
      <t>Dl</t>
    </r>
    <phoneticPr fontId="1"/>
  </si>
  <si>
    <t>l=</t>
    <phoneticPr fontId="1"/>
  </si>
  <si>
    <t>fitting範囲</t>
    <rPh sb="7" eb="9">
      <t>ハンイ</t>
    </rPh>
    <phoneticPr fontId="1"/>
  </si>
  <si>
    <t>433-438</t>
    <phoneticPr fontId="1"/>
  </si>
  <si>
    <t>432-440</t>
    <phoneticPr fontId="1"/>
  </si>
  <si>
    <t>witdh仮</t>
    <rPh sb="5" eb="6">
      <t>カリ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</si>
</sst>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topLeftCell="C7" workbookViewId="0">
      <selection activeCell="H2" sqref="H2"/>
    </sheetView>
  </sheetViews>
  <sheetFormatPr defaultRowHeight="18.75" x14ac:dyDescent="0.4"/>
  <cols>
    <col min="2" max="6" width="10.25" customWidth="1"/>
    <col min="7" max="7" width="9.375" customWidth="1"/>
  </cols>
  <sheetData>
    <row r="2" spans="2:8" x14ac:dyDescent="0.4">
      <c r="B2" t="s">
        <v>0</v>
      </c>
      <c r="F2" t="s">
        <v>11</v>
      </c>
      <c r="G2" t="s">
        <v>13</v>
      </c>
    </row>
    <row r="3" spans="2:8" x14ac:dyDescent="0.4">
      <c r="B3" t="s">
        <v>1</v>
      </c>
      <c r="E3" s="2" t="s">
        <v>10</v>
      </c>
      <c r="F3">
        <v>435.83499999999998</v>
      </c>
    </row>
    <row r="4" spans="2:8" x14ac:dyDescent="0.4">
      <c r="G4" s="2" t="s">
        <v>7</v>
      </c>
      <c r="H4" t="s">
        <v>9</v>
      </c>
    </row>
    <row r="5" spans="2:8" x14ac:dyDescent="0.4">
      <c r="B5" t="s">
        <v>2</v>
      </c>
      <c r="C5" t="s">
        <v>3</v>
      </c>
      <c r="D5" t="s">
        <v>14</v>
      </c>
      <c r="E5" t="s">
        <v>6</v>
      </c>
      <c r="F5" t="s">
        <v>5</v>
      </c>
      <c r="G5" t="s">
        <v>4</v>
      </c>
      <c r="H5" t="s">
        <v>8</v>
      </c>
    </row>
    <row r="6" spans="2:8" x14ac:dyDescent="0.4">
      <c r="B6">
        <v>-50</v>
      </c>
      <c r="C6">
        <f>D6/100000</f>
        <v>0.31842999999999999</v>
      </c>
      <c r="D6">
        <v>31843</v>
      </c>
      <c r="E6">
        <v>156</v>
      </c>
      <c r="F6">
        <f>E6/10000</f>
        <v>1.5599999999999999E-2</v>
      </c>
      <c r="G6" s="1">
        <f>C6*2*SQRT(LN(2))</f>
        <v>0.53022072966189138</v>
      </c>
      <c r="H6">
        <f>$F$3/G6</f>
        <v>821.98785452602192</v>
      </c>
    </row>
    <row r="7" spans="2:8" x14ac:dyDescent="0.4">
      <c r="B7">
        <v>-40</v>
      </c>
      <c r="C7">
        <f t="shared" ref="C7:C29" si="0">D7/100000</f>
        <v>0.32443</v>
      </c>
      <c r="D7">
        <v>32443</v>
      </c>
      <c r="E7">
        <v>141</v>
      </c>
      <c r="F7">
        <f t="shared" ref="F7:F29" si="1">E7/10000</f>
        <v>1.41E-2</v>
      </c>
      <c r="G7" s="1">
        <f>C7*2*SQRT(LN(2))</f>
        <v>0.54021138499578369</v>
      </c>
      <c r="H7">
        <f t="shared" ref="H7:H29" si="2">$F$3/G7</f>
        <v>806.78603247764136</v>
      </c>
    </row>
    <row r="8" spans="2:8" x14ac:dyDescent="0.4">
      <c r="B8">
        <v>-30</v>
      </c>
      <c r="C8">
        <f t="shared" si="0"/>
        <v>0.31470999999999999</v>
      </c>
      <c r="D8">
        <v>31471</v>
      </c>
      <c r="E8">
        <v>132</v>
      </c>
      <c r="F8">
        <f t="shared" si="1"/>
        <v>1.32E-2</v>
      </c>
      <c r="G8" s="1">
        <f>C8*2*SQRT(LN(2))</f>
        <v>0.52402652335487809</v>
      </c>
      <c r="H8">
        <f t="shared" si="2"/>
        <v>831.70408476604234</v>
      </c>
    </row>
    <row r="9" spans="2:8" x14ac:dyDescent="0.4">
      <c r="B9">
        <v>-20</v>
      </c>
      <c r="C9">
        <f t="shared" si="0"/>
        <v>0.31433</v>
      </c>
      <c r="D9">
        <v>31433</v>
      </c>
      <c r="E9">
        <v>131</v>
      </c>
      <c r="F9">
        <f t="shared" si="1"/>
        <v>1.3100000000000001E-2</v>
      </c>
      <c r="G9" s="1">
        <f>C9*2*SQRT(LN(2))</f>
        <v>0.5233937818503982</v>
      </c>
      <c r="H9">
        <f t="shared" si="2"/>
        <v>832.70954893494479</v>
      </c>
    </row>
    <row r="10" spans="2:8" x14ac:dyDescent="0.4">
      <c r="B10">
        <v>-10</v>
      </c>
      <c r="C10">
        <f t="shared" si="0"/>
        <v>0.31068000000000001</v>
      </c>
      <c r="D10">
        <v>31068</v>
      </c>
      <c r="E10">
        <v>216</v>
      </c>
      <c r="F10">
        <f t="shared" si="1"/>
        <v>2.1600000000000001E-2</v>
      </c>
      <c r="G10" s="1">
        <f>C10*2*SQRT(LN(2))</f>
        <v>0.51731613318894709</v>
      </c>
      <c r="H10">
        <f t="shared" si="2"/>
        <v>842.49257279748019</v>
      </c>
    </row>
    <row r="11" spans="2:8" x14ac:dyDescent="0.4">
      <c r="B11">
        <v>0</v>
      </c>
      <c r="C11">
        <f t="shared" si="0"/>
        <v>0.30967</v>
      </c>
      <c r="D11">
        <v>30967</v>
      </c>
      <c r="E11">
        <v>129</v>
      </c>
      <c r="F11">
        <f t="shared" si="1"/>
        <v>1.29E-2</v>
      </c>
      <c r="G11" s="1">
        <f>C11*2*SQRT(LN(2))</f>
        <v>0.5156343728744085</v>
      </c>
      <c r="H11">
        <f t="shared" si="2"/>
        <v>845.24039305299573</v>
      </c>
    </row>
    <row r="12" spans="2:8" x14ac:dyDescent="0.4">
      <c r="B12">
        <v>10</v>
      </c>
      <c r="C12">
        <f t="shared" si="0"/>
        <v>0.32447999999999999</v>
      </c>
      <c r="D12">
        <v>32448</v>
      </c>
      <c r="E12">
        <v>113</v>
      </c>
      <c r="F12">
        <f t="shared" si="1"/>
        <v>1.1299999999999999E-2</v>
      </c>
      <c r="G12" s="1">
        <f>C12*2*SQRT(LN(2))</f>
        <v>0.54029464045689946</v>
      </c>
      <c r="H12">
        <f t="shared" si="2"/>
        <v>806.66171263782417</v>
      </c>
    </row>
    <row r="13" spans="2:8" x14ac:dyDescent="0.4">
      <c r="B13">
        <v>20</v>
      </c>
      <c r="C13">
        <f t="shared" si="0"/>
        <v>0.33896999999999999</v>
      </c>
      <c r="D13">
        <v>33897</v>
      </c>
      <c r="E13">
        <v>107</v>
      </c>
      <c r="F13">
        <f t="shared" si="1"/>
        <v>1.0699999999999999E-2</v>
      </c>
      <c r="G13" s="1">
        <f>C13*2*SQRT(LN(2))</f>
        <v>0.56442207308824954</v>
      </c>
      <c r="H13">
        <f t="shared" si="2"/>
        <v>772.17922682456026</v>
      </c>
    </row>
    <row r="14" spans="2:8" x14ac:dyDescent="0.4">
      <c r="B14">
        <v>30</v>
      </c>
      <c r="C14">
        <f t="shared" si="0"/>
        <v>0.36637999999999998</v>
      </c>
      <c r="D14">
        <v>36638</v>
      </c>
      <c r="E14">
        <v>115</v>
      </c>
      <c r="F14">
        <f t="shared" si="1"/>
        <v>1.15E-2</v>
      </c>
      <c r="G14" s="1">
        <f>C14*2*SQRT(LN(2))</f>
        <v>0.61006271687191449</v>
      </c>
      <c r="H14">
        <f t="shared" si="2"/>
        <v>714.41015480299473</v>
      </c>
    </row>
    <row r="15" spans="2:8" x14ac:dyDescent="0.4">
      <c r="B15">
        <v>40</v>
      </c>
      <c r="C15">
        <f t="shared" si="0"/>
        <v>0.39338000000000001</v>
      </c>
      <c r="D15">
        <v>39338</v>
      </c>
      <c r="E15">
        <v>114</v>
      </c>
      <c r="F15">
        <f t="shared" si="1"/>
        <v>1.14E-2</v>
      </c>
      <c r="G15" s="1">
        <f>C15*2*SQRT(LN(2))</f>
        <v>0.6550206658744302</v>
      </c>
      <c r="H15">
        <f t="shared" si="2"/>
        <v>665.37595331923637</v>
      </c>
    </row>
    <row r="16" spans="2:8" x14ac:dyDescent="0.4">
      <c r="B16">
        <v>50</v>
      </c>
      <c r="C16">
        <f t="shared" si="0"/>
        <v>0.42663000000000001</v>
      </c>
      <c r="D16">
        <v>42663</v>
      </c>
      <c r="E16">
        <v>111</v>
      </c>
      <c r="F16">
        <f t="shared" si="1"/>
        <v>1.11E-2</v>
      </c>
      <c r="G16" s="1">
        <f>C16*2*SQRT(LN(2))</f>
        <v>0.71038554751641714</v>
      </c>
      <c r="H16">
        <f t="shared" si="2"/>
        <v>613.51895674641071</v>
      </c>
    </row>
    <row r="17" spans="2:8" x14ac:dyDescent="0.4">
      <c r="B17">
        <v>60</v>
      </c>
      <c r="C17">
        <f t="shared" si="0"/>
        <v>0.46992</v>
      </c>
      <c r="D17">
        <v>46992</v>
      </c>
      <c r="E17">
        <v>106</v>
      </c>
      <c r="F17">
        <f t="shared" si="1"/>
        <v>1.06E-2</v>
      </c>
      <c r="G17" s="1">
        <f>C17*2*SQRT(LN(2))</f>
        <v>0.78246812575045055</v>
      </c>
      <c r="H17">
        <f t="shared" si="2"/>
        <v>557.00032455890619</v>
      </c>
    </row>
    <row r="18" spans="2:8" x14ac:dyDescent="0.4">
      <c r="B18">
        <v>70</v>
      </c>
      <c r="C18">
        <f t="shared" si="0"/>
        <v>0.51173000000000002</v>
      </c>
      <c r="D18">
        <v>51173</v>
      </c>
      <c r="E18">
        <v>103</v>
      </c>
      <c r="F18">
        <f t="shared" si="1"/>
        <v>1.03E-2</v>
      </c>
      <c r="G18" s="1">
        <f>C18*2*SQRT(LN(2))</f>
        <v>0.85208634233545733</v>
      </c>
      <c r="H18">
        <f t="shared" si="2"/>
        <v>511.49159227858667</v>
      </c>
    </row>
    <row r="19" spans="2:8" x14ac:dyDescent="0.4">
      <c r="B19">
        <v>80</v>
      </c>
      <c r="C19">
        <f t="shared" si="0"/>
        <v>0.55730000000000002</v>
      </c>
      <c r="D19">
        <v>55730</v>
      </c>
      <c r="E19">
        <v>104</v>
      </c>
      <c r="F19">
        <f t="shared" si="1"/>
        <v>1.04E-2</v>
      </c>
      <c r="G19" s="1">
        <f>C19*2*SQRT(LN(2))</f>
        <v>0.92796536959636988</v>
      </c>
      <c r="H19">
        <f t="shared" si="2"/>
        <v>469.66731117301487</v>
      </c>
    </row>
    <row r="20" spans="2:8" x14ac:dyDescent="0.4">
      <c r="B20">
        <v>90</v>
      </c>
      <c r="C20">
        <f t="shared" si="0"/>
        <v>0.60409999999999997</v>
      </c>
      <c r="D20">
        <v>60410</v>
      </c>
      <c r="E20">
        <v>112</v>
      </c>
      <c r="F20">
        <f t="shared" si="1"/>
        <v>1.12E-2</v>
      </c>
      <c r="G20" s="1">
        <f>C20*2*SQRT(LN(2))</f>
        <v>1.0058924812007304</v>
      </c>
      <c r="H20">
        <f t="shared" si="2"/>
        <v>433.28189458156129</v>
      </c>
    </row>
    <row r="21" spans="2:8" x14ac:dyDescent="0.4">
      <c r="B21">
        <v>100</v>
      </c>
      <c r="C21">
        <f t="shared" si="0"/>
        <v>0.65483000000000002</v>
      </c>
      <c r="D21">
        <v>65483</v>
      </c>
      <c r="E21">
        <v>119</v>
      </c>
      <c r="F21">
        <f t="shared" si="1"/>
        <v>1.1900000000000001E-2</v>
      </c>
      <c r="G21" s="1">
        <f>C21*2*SQRT(LN(2))</f>
        <v>1.0903634720487905</v>
      </c>
      <c r="H21">
        <f t="shared" si="2"/>
        <v>399.71533453983653</v>
      </c>
    </row>
    <row r="22" spans="2:8" x14ac:dyDescent="0.4">
      <c r="B22">
        <v>150</v>
      </c>
      <c r="C22">
        <f t="shared" si="0"/>
        <v>0.87480000000000002</v>
      </c>
      <c r="D22">
        <v>87480</v>
      </c>
      <c r="E22">
        <v>192</v>
      </c>
      <c r="F22">
        <f t="shared" si="1"/>
        <v>1.9199999999999998E-2</v>
      </c>
      <c r="G22" s="1">
        <f>C22*2*SQRT(LN(2))</f>
        <v>1.4566375476815079</v>
      </c>
      <c r="H22">
        <f t="shared" si="2"/>
        <v>299.20621000996937</v>
      </c>
    </row>
    <row r="23" spans="2:8" x14ac:dyDescent="0.4">
      <c r="B23">
        <v>200</v>
      </c>
      <c r="C23">
        <f t="shared" si="0"/>
        <v>1.0129999999999999</v>
      </c>
      <c r="D23">
        <v>101300</v>
      </c>
      <c r="E23">
        <v>208</v>
      </c>
      <c r="F23">
        <f t="shared" si="1"/>
        <v>2.0799999999999999E-2</v>
      </c>
      <c r="G23" s="1">
        <f>C23*2*SQRT(LN(2))</f>
        <v>1.6867556422054955</v>
      </c>
      <c r="H23">
        <f t="shared" si="2"/>
        <v>258.38656714385115</v>
      </c>
    </row>
    <row r="24" spans="2:8" x14ac:dyDescent="0.4">
      <c r="B24">
        <v>250</v>
      </c>
      <c r="C24">
        <f t="shared" si="0"/>
        <v>1.0553999999999999</v>
      </c>
      <c r="D24">
        <v>105540</v>
      </c>
      <c r="E24">
        <v>196</v>
      </c>
      <c r="F24">
        <f t="shared" si="1"/>
        <v>1.9599999999999999E-2</v>
      </c>
      <c r="G24" s="1">
        <f>C24*2*SQRT(LN(2))</f>
        <v>1.7573562732316681</v>
      </c>
      <c r="H24">
        <f t="shared" si="2"/>
        <v>248.00605696107752</v>
      </c>
    </row>
    <row r="25" spans="2:8" x14ac:dyDescent="0.4">
      <c r="B25">
        <v>300</v>
      </c>
      <c r="C25">
        <f t="shared" si="0"/>
        <v>1.0566</v>
      </c>
      <c r="D25">
        <v>105660</v>
      </c>
      <c r="E25">
        <v>185</v>
      </c>
      <c r="F25">
        <f t="shared" si="1"/>
        <v>1.8499999999999999E-2</v>
      </c>
      <c r="G25" s="1">
        <f>C25*2*SQRT(LN(2))</f>
        <v>1.7593544042984468</v>
      </c>
      <c r="H25">
        <f t="shared" si="2"/>
        <v>247.7243919332966</v>
      </c>
    </row>
    <row r="26" spans="2:8" x14ac:dyDescent="0.4">
      <c r="B26">
        <v>350</v>
      </c>
      <c r="C26">
        <f t="shared" si="0"/>
        <v>1.0563</v>
      </c>
      <c r="D26">
        <v>105630</v>
      </c>
      <c r="E26">
        <v>190</v>
      </c>
      <c r="F26">
        <f t="shared" si="1"/>
        <v>1.9E-2</v>
      </c>
      <c r="G26" s="1">
        <f>C26*2*SQRT(LN(2))</f>
        <v>1.7588548715317522</v>
      </c>
      <c r="H26">
        <f t="shared" si="2"/>
        <v>247.79474819343099</v>
      </c>
    </row>
    <row r="27" spans="2:8" x14ac:dyDescent="0.4">
      <c r="B27">
        <v>400</v>
      </c>
      <c r="C27">
        <f t="shared" si="0"/>
        <v>1.0569</v>
      </c>
      <c r="D27">
        <v>105690</v>
      </c>
      <c r="E27">
        <v>198</v>
      </c>
      <c r="F27">
        <f t="shared" si="1"/>
        <v>1.9800000000000002E-2</v>
      </c>
      <c r="G27" s="1">
        <f>C27*2*SQRT(LN(2))</f>
        <v>1.7598539370651414</v>
      </c>
      <c r="H27">
        <f t="shared" si="2"/>
        <v>247.65407561426926</v>
      </c>
    </row>
    <row r="28" spans="2:8" x14ac:dyDescent="0.4">
      <c r="B28">
        <v>450</v>
      </c>
      <c r="C28">
        <f t="shared" si="0"/>
        <v>1.0551999999999999</v>
      </c>
      <c r="D28">
        <v>105520</v>
      </c>
      <c r="E28">
        <v>187</v>
      </c>
      <c r="F28">
        <f t="shared" si="1"/>
        <v>1.8700000000000001E-2</v>
      </c>
      <c r="G28" s="1">
        <f>C28*2*SQRT(LN(2))</f>
        <v>1.7570232513872051</v>
      </c>
      <c r="H28">
        <f t="shared" si="2"/>
        <v>248.05306341614974</v>
      </c>
    </row>
    <row r="29" spans="2:8" x14ac:dyDescent="0.4">
      <c r="B29">
        <v>500</v>
      </c>
      <c r="C29">
        <f t="shared" si="0"/>
        <v>1.0558000000000001</v>
      </c>
      <c r="D29">
        <v>105580</v>
      </c>
      <c r="E29">
        <v>186</v>
      </c>
      <c r="F29">
        <f t="shared" si="1"/>
        <v>1.8599999999999998E-2</v>
      </c>
      <c r="G29" s="1">
        <f>C29*2*SQRT(LN(2))</f>
        <v>1.7580223169205946</v>
      </c>
      <c r="H29">
        <f t="shared" si="2"/>
        <v>247.91209747747789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opLeftCell="A19" workbookViewId="0">
      <selection activeCell="C6" sqref="C6"/>
    </sheetView>
  </sheetViews>
  <sheetFormatPr defaultRowHeight="18.75" x14ac:dyDescent="0.4"/>
  <cols>
    <col min="2" max="5" width="10.25" customWidth="1"/>
    <col min="6" max="6" width="9.375" customWidth="1"/>
  </cols>
  <sheetData>
    <row r="2" spans="2:7" x14ac:dyDescent="0.4">
      <c r="B2" t="s">
        <v>0</v>
      </c>
      <c r="E2" t="s">
        <v>11</v>
      </c>
      <c r="F2" t="s">
        <v>12</v>
      </c>
    </row>
    <row r="3" spans="2:7" x14ac:dyDescent="0.4">
      <c r="B3" t="s">
        <v>1</v>
      </c>
      <c r="D3" s="2" t="s">
        <v>10</v>
      </c>
      <c r="E3">
        <v>435.83499999999998</v>
      </c>
    </row>
    <row r="4" spans="2:7" x14ac:dyDescent="0.4">
      <c r="F4" s="2" t="s">
        <v>7</v>
      </c>
      <c r="G4" t="s">
        <v>9</v>
      </c>
    </row>
    <row r="5" spans="2:7" x14ac:dyDescent="0.4">
      <c r="B5" t="s">
        <v>2</v>
      </c>
      <c r="C5" t="s">
        <v>3</v>
      </c>
      <c r="D5" t="s">
        <v>6</v>
      </c>
      <c r="E5" t="s">
        <v>5</v>
      </c>
      <c r="F5" t="s">
        <v>4</v>
      </c>
      <c r="G5" t="s">
        <v>8</v>
      </c>
    </row>
    <row r="6" spans="2:7" x14ac:dyDescent="0.4">
      <c r="B6">
        <v>-50</v>
      </c>
      <c r="C6">
        <v>0.12501000000000001</v>
      </c>
      <c r="D6">
        <v>437</v>
      </c>
      <c r="E6">
        <f>D6/100000</f>
        <v>4.3699999999999998E-3</v>
      </c>
      <c r="F6" s="1">
        <f>C6*2*SQRT(LN(2))</f>
        <v>0.2081553038816476</v>
      </c>
      <c r="G6">
        <f>$E$3/F6</f>
        <v>2093.7972363548606</v>
      </c>
    </row>
    <row r="7" spans="2:7" x14ac:dyDescent="0.4">
      <c r="B7">
        <v>-40</v>
      </c>
      <c r="C7">
        <v>0.12864999999999999</v>
      </c>
      <c r="D7">
        <v>492</v>
      </c>
      <c r="E7">
        <f t="shared" ref="E7:E29" si="0">D7/100000</f>
        <v>4.9199999999999999E-3</v>
      </c>
      <c r="F7" s="1">
        <f t="shared" ref="F7:F29" si="1">C7*2*SQRT(LN(2))</f>
        <v>0.21421630145087558</v>
      </c>
      <c r="G7">
        <f t="shared" ref="G7:G29" si="2">$E$3/F7</f>
        <v>2034.5557133052562</v>
      </c>
    </row>
    <row r="8" spans="2:7" x14ac:dyDescent="0.4">
      <c r="B8">
        <v>-30</v>
      </c>
      <c r="C8">
        <v>0.12823999999999999</v>
      </c>
      <c r="D8">
        <v>442</v>
      </c>
      <c r="E8">
        <f t="shared" si="0"/>
        <v>4.4200000000000003E-3</v>
      </c>
      <c r="F8" s="1">
        <f t="shared" si="1"/>
        <v>0.21353360666972629</v>
      </c>
      <c r="G8">
        <f t="shared" si="2"/>
        <v>2041.0604531871584</v>
      </c>
    </row>
    <row r="9" spans="2:7" x14ac:dyDescent="0.4">
      <c r="B9">
        <v>-20</v>
      </c>
      <c r="C9">
        <v>0.13389000000000001</v>
      </c>
      <c r="D9">
        <v>494</v>
      </c>
      <c r="E9">
        <f t="shared" si="0"/>
        <v>4.9399999999999999E-3</v>
      </c>
      <c r="F9" s="1">
        <f t="shared" si="1"/>
        <v>0.22294147377580831</v>
      </c>
      <c r="G9">
        <f t="shared" si="2"/>
        <v>1954.9301106633891</v>
      </c>
    </row>
    <row r="10" spans="2:7" x14ac:dyDescent="0.4">
      <c r="B10">
        <v>-10</v>
      </c>
      <c r="C10">
        <v>0.12859000000000001</v>
      </c>
      <c r="D10">
        <v>400</v>
      </c>
      <c r="E10">
        <f t="shared" si="0"/>
        <v>4.0000000000000001E-3</v>
      </c>
      <c r="F10" s="1">
        <f>C10*2*SQRT(LN(2))</f>
        <v>0.2141163948975367</v>
      </c>
      <c r="G10">
        <f t="shared" si="2"/>
        <v>2035.5050355138126</v>
      </c>
    </row>
    <row r="11" spans="2:7" x14ac:dyDescent="0.4">
      <c r="B11">
        <v>0</v>
      </c>
      <c r="C11">
        <v>0.12709000000000001</v>
      </c>
      <c r="D11">
        <v>368</v>
      </c>
      <c r="E11">
        <f t="shared" si="0"/>
        <v>3.6800000000000001E-3</v>
      </c>
      <c r="F11" s="1">
        <f>C11*2*SQRT(LN(2))</f>
        <v>0.21161873106406362</v>
      </c>
      <c r="G11">
        <f t="shared" si="2"/>
        <v>2059.5294084249049</v>
      </c>
    </row>
    <row r="12" spans="2:7" x14ac:dyDescent="0.4">
      <c r="B12">
        <v>10</v>
      </c>
      <c r="C12">
        <v>0.12909000000000001</v>
      </c>
      <c r="D12">
        <v>398</v>
      </c>
      <c r="E12">
        <f t="shared" si="0"/>
        <v>3.98E-3</v>
      </c>
      <c r="F12" s="1">
        <f t="shared" si="1"/>
        <v>0.21494894950869439</v>
      </c>
      <c r="G12">
        <f t="shared" si="2"/>
        <v>2027.6209816153162</v>
      </c>
    </row>
    <row r="13" spans="2:7" x14ac:dyDescent="0.4">
      <c r="B13">
        <v>20</v>
      </c>
      <c r="C13">
        <v>0.12872</v>
      </c>
      <c r="D13">
        <v>320</v>
      </c>
      <c r="E13">
        <f t="shared" si="0"/>
        <v>3.2000000000000002E-3</v>
      </c>
      <c r="F13" s="1">
        <f t="shared" si="1"/>
        <v>0.21433285909643771</v>
      </c>
      <c r="G13">
        <f t="shared" si="2"/>
        <v>2033.4492892846579</v>
      </c>
    </row>
    <row r="14" spans="2:7" x14ac:dyDescent="0.4">
      <c r="B14">
        <v>30</v>
      </c>
      <c r="C14">
        <v>0.13156000000000001</v>
      </c>
      <c r="D14">
        <v>292</v>
      </c>
      <c r="E14">
        <f t="shared" si="0"/>
        <v>2.9199999999999999E-3</v>
      </c>
      <c r="F14" s="1">
        <f t="shared" si="1"/>
        <v>0.21906176928781343</v>
      </c>
      <c r="G14">
        <f t="shared" si="2"/>
        <v>1989.552998758902</v>
      </c>
    </row>
    <row r="15" spans="2:7" x14ac:dyDescent="0.4">
      <c r="B15">
        <v>40</v>
      </c>
      <c r="C15">
        <v>0.13305</v>
      </c>
      <c r="D15">
        <v>250</v>
      </c>
      <c r="E15">
        <f t="shared" si="0"/>
        <v>2.5000000000000001E-3</v>
      </c>
      <c r="F15" s="1">
        <f t="shared" si="1"/>
        <v>0.22154278202906336</v>
      </c>
      <c r="G15">
        <f t="shared" si="2"/>
        <v>1967.2723977205651</v>
      </c>
    </row>
    <row r="16" spans="2:7" x14ac:dyDescent="0.4">
      <c r="B16">
        <v>50</v>
      </c>
      <c r="C16">
        <v>0.13822999999999999</v>
      </c>
      <c r="D16">
        <v>219</v>
      </c>
      <c r="E16">
        <f t="shared" si="0"/>
        <v>2.1900000000000001E-3</v>
      </c>
      <c r="F16" s="1">
        <f t="shared" si="1"/>
        <v>0.23016804780065708</v>
      </c>
      <c r="G16">
        <f t="shared" si="2"/>
        <v>1893.5512733612184</v>
      </c>
    </row>
    <row r="17" spans="2:7" x14ac:dyDescent="0.4">
      <c r="B17">
        <v>60</v>
      </c>
      <c r="C17">
        <v>0.14338999999999999</v>
      </c>
      <c r="D17">
        <v>178</v>
      </c>
      <c r="E17">
        <f t="shared" si="0"/>
        <v>1.7799999999999999E-3</v>
      </c>
      <c r="F17" s="1">
        <f t="shared" si="1"/>
        <v>0.23876001138780453</v>
      </c>
      <c r="G17">
        <f t="shared" si="2"/>
        <v>1825.4103669483311</v>
      </c>
    </row>
    <row r="18" spans="2:7" x14ac:dyDescent="0.4">
      <c r="B18">
        <v>70</v>
      </c>
      <c r="C18">
        <v>0.15012</v>
      </c>
      <c r="D18">
        <v>151</v>
      </c>
      <c r="E18">
        <f t="shared" si="0"/>
        <v>1.5100000000000001E-3</v>
      </c>
      <c r="F18" s="1">
        <f t="shared" si="1"/>
        <v>0.24996619645398716</v>
      </c>
      <c r="G18">
        <f t="shared" si="2"/>
        <v>1743.5757561732025</v>
      </c>
    </row>
    <row r="19" spans="2:7" x14ac:dyDescent="0.4">
      <c r="B19">
        <v>80</v>
      </c>
      <c r="C19">
        <v>0.15667</v>
      </c>
      <c r="D19">
        <v>150</v>
      </c>
      <c r="E19">
        <f t="shared" si="0"/>
        <v>1.5E-3</v>
      </c>
      <c r="F19" s="1">
        <f t="shared" si="1"/>
        <v>0.26087266186015301</v>
      </c>
      <c r="G19">
        <f t="shared" si="2"/>
        <v>1670.6810015747824</v>
      </c>
    </row>
    <row r="20" spans="2:7" x14ac:dyDescent="0.4">
      <c r="B20">
        <v>90</v>
      </c>
      <c r="C20">
        <v>0.16558999999999999</v>
      </c>
      <c r="D20">
        <v>130</v>
      </c>
      <c r="E20">
        <f t="shared" si="0"/>
        <v>1.2999999999999999E-3</v>
      </c>
      <c r="F20" s="1">
        <f t="shared" si="1"/>
        <v>0.27572543612320632</v>
      </c>
      <c r="G20">
        <f t="shared" si="2"/>
        <v>1580.684778771189</v>
      </c>
    </row>
    <row r="21" spans="2:7" x14ac:dyDescent="0.4">
      <c r="B21">
        <v>100</v>
      </c>
      <c r="C21">
        <v>0.17383999999999999</v>
      </c>
      <c r="D21">
        <v>122</v>
      </c>
      <c r="E21">
        <f t="shared" si="0"/>
        <v>1.2199999999999999E-3</v>
      </c>
      <c r="F21" s="1">
        <f t="shared" si="1"/>
        <v>0.28946258720730833</v>
      </c>
      <c r="G21">
        <f t="shared" si="2"/>
        <v>1505.6695381771813</v>
      </c>
    </row>
    <row r="22" spans="2:7" x14ac:dyDescent="0.4">
      <c r="B22">
        <v>150</v>
      </c>
      <c r="C22">
        <v>0.21845999999999999</v>
      </c>
      <c r="D22">
        <v>170</v>
      </c>
      <c r="E22">
        <f t="shared" si="0"/>
        <v>1.6999999999999999E-3</v>
      </c>
      <c r="F22" s="1">
        <f t="shared" si="1"/>
        <v>0.36375976070702126</v>
      </c>
      <c r="G22">
        <f t="shared" si="2"/>
        <v>1198.1396709545052</v>
      </c>
    </row>
    <row r="23" spans="2:7" x14ac:dyDescent="0.4">
      <c r="B23">
        <v>200</v>
      </c>
      <c r="C23">
        <v>0.24879999999999999</v>
      </c>
      <c r="D23">
        <v>232</v>
      </c>
      <c r="E23">
        <f t="shared" si="0"/>
        <v>2.32E-3</v>
      </c>
      <c r="F23" s="1">
        <f t="shared" si="1"/>
        <v>0.41427917451207036</v>
      </c>
      <c r="G23">
        <f t="shared" si="2"/>
        <v>1052.0321242633488</v>
      </c>
    </row>
    <row r="24" spans="2:7" x14ac:dyDescent="0.4">
      <c r="B24">
        <v>250</v>
      </c>
      <c r="C24">
        <v>0.25586999999999999</v>
      </c>
      <c r="D24">
        <v>249</v>
      </c>
      <c r="E24">
        <f t="shared" si="0"/>
        <v>2.49E-3</v>
      </c>
      <c r="F24" s="1">
        <f t="shared" si="1"/>
        <v>0.42605149671384018</v>
      </c>
      <c r="G24">
        <f t="shared" si="2"/>
        <v>1022.9631942655302</v>
      </c>
    </row>
    <row r="25" spans="2:7" x14ac:dyDescent="0.4">
      <c r="B25">
        <v>300</v>
      </c>
      <c r="C25">
        <v>0.25606000000000001</v>
      </c>
      <c r="D25">
        <v>249</v>
      </c>
      <c r="E25">
        <f t="shared" si="0"/>
        <v>2.49E-3</v>
      </c>
      <c r="F25" s="1">
        <f t="shared" si="1"/>
        <v>0.42636786746608013</v>
      </c>
      <c r="G25">
        <f t="shared" si="2"/>
        <v>1022.2041416727376</v>
      </c>
    </row>
    <row r="26" spans="2:7" x14ac:dyDescent="0.4">
      <c r="B26">
        <v>350</v>
      </c>
      <c r="C26">
        <v>0.25662600000000002</v>
      </c>
      <c r="D26">
        <v>253</v>
      </c>
      <c r="E26">
        <f t="shared" si="0"/>
        <v>2.5300000000000001E-3</v>
      </c>
      <c r="F26" s="1">
        <f t="shared" si="1"/>
        <v>0.42731031928591068</v>
      </c>
      <c r="G26">
        <f t="shared" si="2"/>
        <v>1019.9496252005688</v>
      </c>
    </row>
    <row r="27" spans="2:7" x14ac:dyDescent="0.4">
      <c r="B27">
        <v>400</v>
      </c>
      <c r="C27">
        <v>0.25631999999999999</v>
      </c>
      <c r="D27">
        <v>259</v>
      </c>
      <c r="E27">
        <f t="shared" si="0"/>
        <v>2.5899999999999999E-3</v>
      </c>
      <c r="F27" s="1">
        <f t="shared" si="1"/>
        <v>0.42680079586388214</v>
      </c>
      <c r="G27">
        <f t="shared" si="2"/>
        <v>1021.167261691328</v>
      </c>
    </row>
    <row r="28" spans="2:7" x14ac:dyDescent="0.4">
      <c r="B28">
        <v>450</v>
      </c>
      <c r="C28">
        <v>0.25529000000000002</v>
      </c>
      <c r="D28">
        <v>247</v>
      </c>
      <c r="E28">
        <f t="shared" si="0"/>
        <v>2.47E-3</v>
      </c>
      <c r="F28" s="1">
        <f t="shared" si="1"/>
        <v>0.4250857333648973</v>
      </c>
      <c r="G28">
        <f t="shared" si="2"/>
        <v>1025.2872909895459</v>
      </c>
    </row>
    <row r="29" spans="2:7" x14ac:dyDescent="0.4">
      <c r="B29">
        <v>500</v>
      </c>
      <c r="C29">
        <v>0.25522</v>
      </c>
      <c r="D29">
        <v>242</v>
      </c>
      <c r="E29">
        <f t="shared" si="0"/>
        <v>2.4199999999999998E-3</v>
      </c>
      <c r="F29" s="1">
        <f t="shared" si="1"/>
        <v>0.42496917571933523</v>
      </c>
      <c r="G29">
        <f t="shared" si="2"/>
        <v>1025.5684997912435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300</vt:lpstr>
      <vt:lpstr>1200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miyajimalab</dc:creator>
  <cp:lastModifiedBy>miyajimalab</cp:lastModifiedBy>
  <dcterms:created xsi:type="dcterms:W3CDTF">2019-04-04T01:08:19Z</dcterms:created>
  <dcterms:modified xsi:type="dcterms:W3CDTF">2019-04-04T08:06:29Z</dcterms:modified>
</cp:coreProperties>
</file>