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5180" windowHeight="9855"/>
  </bookViews>
  <sheets>
    <sheet name="Worksheet" sheetId="15" r:id="rId1"/>
  </sheets>
  <externalReferences>
    <externalReference r:id="rId2"/>
  </externalReferences>
  <calcPr calcId="145621"/>
</workbook>
</file>

<file path=xl/calcChain.xml><?xml version="1.0" encoding="utf-8"?>
<calcChain xmlns="http://schemas.openxmlformats.org/spreadsheetml/2006/main">
  <c r="F37" i="15" l="1"/>
  <c r="F35" i="15"/>
  <c r="F34" i="15"/>
  <c r="X32" i="15"/>
  <c r="H30" i="15"/>
  <c r="G30" i="15"/>
  <c r="K28" i="15"/>
  <c r="K26" i="15"/>
  <c r="X25" i="15"/>
  <c r="X24" i="15"/>
  <c r="F23" i="15"/>
  <c r="F25" i="15" s="1"/>
  <c r="K22" i="15"/>
  <c r="K24" i="15" s="1"/>
  <c r="F22" i="15"/>
  <c r="F27" i="15" s="1"/>
  <c r="G7" i="15"/>
  <c r="H7" i="15" s="1"/>
  <c r="J7" i="15" s="1"/>
  <c r="E7" i="15"/>
  <c r="E8" i="15" s="1"/>
  <c r="G6" i="15"/>
  <c r="H6" i="15" s="1"/>
  <c r="X35" i="15" l="1"/>
  <c r="K29" i="15"/>
  <c r="K27" i="15"/>
  <c r="G8" i="15"/>
  <c r="H8" i="15" s="1"/>
  <c r="J8" i="15" s="1"/>
  <c r="E9" i="15"/>
  <c r="J6" i="15"/>
  <c r="F24" i="15"/>
  <c r="G9" i="15" l="1"/>
  <c r="E10" i="15"/>
  <c r="G10" i="15" l="1"/>
  <c r="H10" i="15" s="1"/>
  <c r="J10" i="15" s="1"/>
  <c r="E11" i="15"/>
  <c r="H9" i="15"/>
  <c r="J9" i="15" l="1"/>
  <c r="G11" i="15"/>
  <c r="E12" i="15"/>
  <c r="G12" i="15" l="1"/>
  <c r="E13" i="15"/>
  <c r="H11" i="15"/>
  <c r="H12" i="15" l="1"/>
  <c r="J11" i="15"/>
  <c r="G13" i="15"/>
  <c r="E14" i="15"/>
  <c r="J12" i="15" l="1"/>
  <c r="H13" i="15"/>
  <c r="G22" i="15"/>
  <c r="G14" i="15"/>
  <c r="H14" i="15" s="1"/>
  <c r="J14" i="15" s="1"/>
  <c r="E15" i="15"/>
  <c r="G15" i="15" s="1"/>
  <c r="H15" i="15" s="1"/>
  <c r="J15" i="15" s="1"/>
  <c r="H35" i="15" l="1"/>
  <c r="H37" i="15" s="1"/>
  <c r="G34" i="15"/>
  <c r="H34" i="15"/>
  <c r="G35" i="15"/>
  <c r="G37" i="15" s="1"/>
  <c r="G23" i="15"/>
  <c r="J13" i="15"/>
  <c r="J16" i="15" s="1"/>
  <c r="C17" i="15" s="1"/>
  <c r="H23" i="15"/>
  <c r="H22" i="15"/>
  <c r="H25" i="15" l="1"/>
  <c r="H24" i="15"/>
  <c r="G24" i="15"/>
  <c r="G25" i="15"/>
</calcChain>
</file>

<file path=xl/sharedStrings.xml><?xml version="1.0" encoding="utf-8"?>
<sst xmlns="http://schemas.openxmlformats.org/spreadsheetml/2006/main" count="36" uniqueCount="26">
  <si>
    <t>Parameter</t>
  </si>
  <si>
    <t>Value</t>
  </si>
  <si>
    <t>Date</t>
  </si>
  <si>
    <t>Initial</t>
  </si>
  <si>
    <t>Serial Number:</t>
  </si>
  <si>
    <t>Model</t>
  </si>
  <si>
    <t>Notes:</t>
  </si>
  <si>
    <t>Image-set ID</t>
  </si>
  <si>
    <t>Scaling</t>
  </si>
  <si>
    <t>Known</t>
  </si>
  <si>
    <t>Pass/Fail</t>
  </si>
  <si>
    <t>Measured</t>
  </si>
  <si>
    <t>Error (%)</t>
  </si>
  <si>
    <t>um</t>
  </si>
  <si>
    <t>Cropped</t>
  </si>
  <si>
    <t>System Status:</t>
  </si>
  <si>
    <t>Override Status:</t>
  </si>
  <si>
    <t>Manager Signature:</t>
  </si>
  <si>
    <t>scale</t>
  </si>
  <si>
    <t>RND</t>
  </si>
  <si>
    <t>Mean</t>
  </si>
  <si>
    <t>CV</t>
  </si>
  <si>
    <t>1SD (64%)</t>
  </si>
  <si>
    <t>3SD (99.6%)</t>
  </si>
  <si>
    <t>without flyers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</si>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</sst>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%"/>
    <numFmt numFmtId="165" formatCode="mm/dd/yy;@"/>
    <numFmt numFmtId="166" formatCode="0.0000"/>
    <numFmt numFmtId="168" formatCode="0.000"/>
  </numFmts>
  <fonts count="11" x14ac:knownFonts="1">
    <font>
      <sz val="11"/>
      <color theme="1"/>
      <name val="Calibri"/>
      <family val="2"/>
      <scheme val="minor"/>
    </font>
    <font>
      <sz val="12"/>
      <color rgb="FF000000"/>
      <name val="Cambria"/>
      <family val="1"/>
    </font>
    <font>
      <b/>
      <sz val="14"/>
      <color rgb="FFFF6600"/>
      <name val="Calibri"/>
      <family val="2"/>
    </font>
    <font>
      <b/>
      <sz val="12"/>
      <color rgb="FFFF6600"/>
      <name val="Calibri"/>
      <family val="2"/>
    </font>
    <font>
      <sz val="11"/>
      <color rgb="FF000000"/>
      <name val="Cambria"/>
      <family val="1"/>
    </font>
    <font>
      <b/>
      <i/>
      <sz val="12"/>
      <color rgb="FFFF6600"/>
      <name val="Cambria"/>
      <family val="1"/>
      <scheme val="maj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2" tint="-0.249977111117893"/>
      <name val="Calibri"/>
      <family val="2"/>
      <scheme val="minor"/>
    </font>
    <font>
      <i/>
      <sz val="11"/>
      <color theme="1"/>
      <name val="Cambria"/>
      <family val="1"/>
      <scheme val="major"/>
    </font>
  </fonts>
  <fills count="6">
    <fill>
      <patternFill patternType="none"/>
    </fill>
    <fill>
      <patternFill patternType="gray125"/>
    </fill>
    <fill>
      <patternFill patternType="solid">
        <fgColor rgb="FFFDE9D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FF"/>
      </left>
      <right style="medium">
        <color rgb="FF0000FF"/>
      </right>
      <top style="medium">
        <color rgb="FF0000FF"/>
      </top>
      <bottom style="medium">
        <color rgb="FF0000FF"/>
      </bottom>
      <diagonal/>
    </border>
    <border>
      <left/>
      <right style="medium">
        <color rgb="FF0000FF"/>
      </right>
      <top style="medium">
        <color rgb="FF0000FF"/>
      </top>
      <bottom style="medium">
        <color rgb="FF0000FF"/>
      </bottom>
      <diagonal/>
    </border>
    <border>
      <left style="medium">
        <color rgb="FF0000FF"/>
      </left>
      <right/>
      <top style="medium">
        <color rgb="FF0000FF"/>
      </top>
      <bottom style="medium">
        <color rgb="FF0000FF"/>
      </bottom>
      <diagonal/>
    </border>
    <border>
      <left/>
      <right/>
      <top style="medium">
        <color rgb="FF0000FF"/>
      </top>
      <bottom style="medium">
        <color rgb="FF0000FF"/>
      </bottom>
      <diagonal/>
    </border>
    <border>
      <left style="medium">
        <color rgb="FF0000FF"/>
      </left>
      <right style="medium">
        <color rgb="FF0000FF"/>
      </right>
      <top style="medium">
        <color rgb="FF0000FF"/>
      </top>
      <bottom/>
      <diagonal/>
    </border>
    <border>
      <left/>
      <right style="medium">
        <color rgb="FF0000FF"/>
      </right>
      <top style="medium">
        <color rgb="FF0000FF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0" fillId="0" borderId="0" xfId="0" applyAlignment="1"/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1" fillId="0" borderId="4" xfId="0" quotePrefix="1" applyFont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2" fontId="1" fillId="2" borderId="6" xfId="0" applyNumberFormat="1" applyFont="1" applyFill="1" applyBorder="1" applyAlignment="1">
      <alignment horizontal="center" vertical="center" wrapText="1"/>
    </xf>
    <xf numFmtId="164" fontId="1" fillId="2" borderId="6" xfId="0" applyNumberFormat="1" applyFont="1" applyFill="1" applyBorder="1" applyAlignment="1">
      <alignment horizontal="center" vertical="center" wrapText="1"/>
    </xf>
    <xf numFmtId="0" fontId="1" fillId="2" borderId="8" xfId="0" applyNumberFormat="1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2" fontId="1" fillId="0" borderId="6" xfId="0" applyNumberFormat="1" applyFont="1" applyBorder="1" applyAlignment="1">
      <alignment horizontal="center" vertical="center" wrapText="1"/>
    </xf>
    <xf numFmtId="164" fontId="1" fillId="0" borderId="6" xfId="0" applyNumberFormat="1" applyFont="1" applyFill="1" applyBorder="1" applyAlignment="1">
      <alignment horizontal="center" vertical="center" wrapText="1"/>
    </xf>
    <xf numFmtId="0" fontId="1" fillId="0" borderId="8" xfId="0" applyNumberFormat="1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2" fontId="1" fillId="4" borderId="6" xfId="0" applyNumberFormat="1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2" fontId="1" fillId="0" borderId="6" xfId="0" applyNumberFormat="1" applyFont="1" applyFill="1" applyBorder="1" applyAlignment="1">
      <alignment horizontal="center" vertical="center" wrapText="1"/>
    </xf>
    <xf numFmtId="165" fontId="4" fillId="0" borderId="4" xfId="0" applyNumberFormat="1" applyFont="1" applyBorder="1" applyAlignment="1">
      <alignment horizontal="center" vertical="center" wrapText="1"/>
    </xf>
    <xf numFmtId="0" fontId="7" fillId="0" borderId="0" xfId="0" applyFont="1"/>
    <xf numFmtId="0" fontId="7" fillId="0" borderId="0" xfId="0" applyFont="1" applyAlignment="1"/>
    <xf numFmtId="0" fontId="7" fillId="0" borderId="0" xfId="0" applyFont="1" applyAlignment="1">
      <alignment horizontal="center"/>
    </xf>
    <xf numFmtId="0" fontId="7" fillId="0" borderId="11" xfId="0" applyFont="1" applyBorder="1" applyAlignment="1"/>
    <xf numFmtId="0" fontId="1" fillId="2" borderId="5" xfId="0" applyFont="1" applyFill="1" applyBorder="1" applyAlignment="1">
      <alignment horizontal="justify" vertical="center"/>
    </xf>
    <xf numFmtId="0" fontId="1" fillId="2" borderId="5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justify" vertical="center"/>
    </xf>
    <xf numFmtId="0" fontId="1" fillId="0" borderId="5" xfId="0" applyFont="1" applyBorder="1" applyAlignment="1">
      <alignment horizontal="center" vertical="center" wrapText="1"/>
    </xf>
    <xf numFmtId="0" fontId="1" fillId="4" borderId="5" xfId="0" applyFont="1" applyFill="1" applyBorder="1" applyAlignment="1">
      <alignment horizontal="justify" vertical="center"/>
    </xf>
    <xf numFmtId="0" fontId="1" fillId="0" borderId="5" xfId="0" applyFont="1" applyFill="1" applyBorder="1" applyAlignment="1">
      <alignment horizontal="justify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 wrapText="1"/>
    </xf>
    <xf numFmtId="0" fontId="9" fillId="0" borderId="0" xfId="0" applyFont="1"/>
    <xf numFmtId="164" fontId="0" fillId="0" borderId="0" xfId="0" applyNumberFormat="1"/>
    <xf numFmtId="1" fontId="0" fillId="0" borderId="0" xfId="0" applyNumberFormat="1"/>
    <xf numFmtId="166" fontId="0" fillId="0" borderId="0" xfId="0" applyNumberFormat="1"/>
    <xf numFmtId="2" fontId="0" fillId="0" borderId="0" xfId="0" applyNumberFormat="1"/>
    <xf numFmtId="10" fontId="0" fillId="0" borderId="0" xfId="0" applyNumberFormat="1"/>
    <xf numFmtId="0" fontId="0" fillId="4" borderId="0" xfId="0" applyFill="1" applyAlignment="1">
      <alignment vertical="center" wrapText="1"/>
    </xf>
    <xf numFmtId="0" fontId="8" fillId="5" borderId="12" xfId="0" applyFont="1" applyFill="1" applyBorder="1" applyAlignment="1">
      <alignment horizontal="center"/>
    </xf>
    <xf numFmtId="0" fontId="8" fillId="0" borderId="13" xfId="0" applyFont="1" applyBorder="1" applyAlignment="1">
      <alignment horizontal="center"/>
    </xf>
    <xf numFmtId="0" fontId="3" fillId="3" borderId="7" xfId="0" applyFont="1" applyFill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3" fillId="3" borderId="7" xfId="0" applyFont="1" applyFill="1" applyBorder="1" applyAlignment="1" applyProtection="1">
      <alignment horizontal="center" vertical="center" wrapText="1"/>
      <protection locked="0"/>
    </xf>
    <xf numFmtId="0" fontId="6" fillId="0" borderId="8" xfId="0" applyFont="1" applyBorder="1" applyAlignment="1">
      <alignment horizontal="center" vertical="center" wrapText="1"/>
    </xf>
    <xf numFmtId="0" fontId="0" fillId="0" borderId="0" xfId="0" applyAlignment="1">
      <alignment horizontal="right"/>
    </xf>
    <xf numFmtId="168" fontId="0" fillId="0" borderId="0" xfId="0" applyNumberFormat="1"/>
    <xf numFmtId="0" fontId="10" fillId="0" borderId="0" xfId="0" applyFont="1"/>
    <xf numFmtId="0" fontId="10" fillId="0" borderId="0" xfId="0" applyFont="1" applyAlignment="1">
      <alignment horizontal="right"/>
    </xf>
    <xf numFmtId="0" fontId="0" fillId="3" borderId="0" xfId="0" applyFill="1"/>
  </cellXfs>
  <cellStyles count="1">
    <cellStyle name="Normal" xfId="0" builtinId="0"/>
  </cellStyles>
  <dxfs count="57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-0.39910454943132107"/>
                  <c:y val="-0.15961648450660085"/>
                </c:manualLayout>
              </c:layout>
              <c:numFmt formatCode="General" sourceLinked="0"/>
              <c:spPr>
                <a:solidFill>
                  <a:schemeClr val="bg2"/>
                </a:solidFill>
              </c:spPr>
            </c:trendlineLbl>
          </c:trendline>
          <c:yVal>
            <c:numRef>
              <c:f>Worksheet!$H$6:$H$15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2034304"/>
        <c:axId val="192270336"/>
      </c:scatterChart>
      <c:valAx>
        <c:axId val="192034304"/>
        <c:scaling>
          <c:orientation val="minMax"/>
        </c:scaling>
        <c:delete val="0"/>
        <c:axPos val="b"/>
        <c:majorTickMark val="out"/>
        <c:minorTickMark val="none"/>
        <c:tickLblPos val="nextTo"/>
        <c:crossAx val="192270336"/>
        <c:crosses val="autoZero"/>
        <c:crossBetween val="midCat"/>
      </c:valAx>
      <c:valAx>
        <c:axId val="19227033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9203430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0</xdr:colOff>
      <xdr:row>2</xdr:row>
      <xdr:rowOff>0</xdr:rowOff>
    </xdr:from>
    <xdr:to>
      <xdr:col>26</xdr:col>
      <xdr:colOff>47625</xdr:colOff>
      <xdr:row>3</xdr:row>
      <xdr:rowOff>171450</xdr:rowOff>
    </xdr:to>
    <xdr:pic>
      <xdr:nvPicPr>
        <xdr:cNvPr id="2" name="Picture 1" descr="http://upload.wikimedia.org/wikipedia/commons/thumb/8/8c/Standard_deviation_diagram.svg/325px-Standard_deviation_diagram.svg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8225" y="457200"/>
          <a:ext cx="309562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0</xdr:colOff>
      <xdr:row>2</xdr:row>
      <xdr:rowOff>0</xdr:rowOff>
    </xdr:from>
    <xdr:to>
      <xdr:col>26</xdr:col>
      <xdr:colOff>47625</xdr:colOff>
      <xdr:row>3</xdr:row>
      <xdr:rowOff>180975</xdr:rowOff>
    </xdr:to>
    <xdr:pic>
      <xdr:nvPicPr>
        <xdr:cNvPr id="5" name="Picture 4" descr="http://upload.wikimedia.org/wikipedia/commons/thumb/8/8c/Standard_deviation_diagram.svg/325px-Standard_deviation_diagram.svg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06325" y="457200"/>
          <a:ext cx="309562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0</xdr:colOff>
      <xdr:row>2</xdr:row>
      <xdr:rowOff>0</xdr:rowOff>
    </xdr:from>
    <xdr:to>
      <xdr:col>26</xdr:col>
      <xdr:colOff>47625</xdr:colOff>
      <xdr:row>8</xdr:row>
      <xdr:rowOff>114300</xdr:rowOff>
    </xdr:to>
    <xdr:pic>
      <xdr:nvPicPr>
        <xdr:cNvPr id="6" name="Picture 5" descr="http://upload.wikimedia.org/wikipedia/commons/thumb/8/8c/Standard_deviation_diagram.svg/325px-Standard_deviation_diagram.svg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06325" y="457200"/>
          <a:ext cx="3095625" cy="1200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0</xdr:colOff>
      <xdr:row>2</xdr:row>
      <xdr:rowOff>0</xdr:rowOff>
    </xdr:from>
    <xdr:to>
      <xdr:col>26</xdr:col>
      <xdr:colOff>47625</xdr:colOff>
      <xdr:row>10</xdr:row>
      <xdr:rowOff>95250</xdr:rowOff>
    </xdr:to>
    <xdr:pic>
      <xdr:nvPicPr>
        <xdr:cNvPr id="7" name="Picture 6" descr="http://upload.wikimedia.org/wikipedia/commons/thumb/8/8c/Standard_deviation_diagram.svg/325px-Standard_deviation_diagram.svg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06325" y="457200"/>
          <a:ext cx="3095625" cy="1600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11</xdr:col>
      <xdr:colOff>371475</xdr:colOff>
      <xdr:row>2</xdr:row>
      <xdr:rowOff>104775</xdr:rowOff>
    </xdr:from>
    <xdr:to>
      <xdr:col>19</xdr:col>
      <xdr:colOff>66675</xdr:colOff>
      <xdr:row>14</xdr:row>
      <xdr:rowOff>114300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21</xdr:col>
      <xdr:colOff>0</xdr:colOff>
      <xdr:row>2</xdr:row>
      <xdr:rowOff>0</xdr:rowOff>
    </xdr:from>
    <xdr:to>
      <xdr:col>26</xdr:col>
      <xdr:colOff>47625</xdr:colOff>
      <xdr:row>11</xdr:row>
      <xdr:rowOff>142875</xdr:rowOff>
    </xdr:to>
    <xdr:pic>
      <xdr:nvPicPr>
        <xdr:cNvPr id="9" name="Picture 8" descr="http://upload.wikimedia.org/wikipedia/commons/thumb/8/8c/Standard_deviation_diagram.svg/325px-Standard_deviation_diagram.svg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06325" y="457200"/>
          <a:ext cx="3095625" cy="1857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ImageDiff_947n955.txt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mageDiff_947n955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3"/>
  <sheetViews>
    <sheetView tabSelected="1" workbookViewId="0">
      <selection activeCell="K6" sqref="K6"/>
    </sheetView>
  </sheetViews>
  <sheetFormatPr defaultRowHeight="15" x14ac:dyDescent="0.25"/>
  <cols>
    <col min="1" max="1" width="3" customWidth="1"/>
    <col min="2" max="2" width="31.28515625" style="3" customWidth="1"/>
    <col min="3" max="4" width="10.7109375" hidden="1" customWidth="1"/>
    <col min="5" max="8" width="10.7109375" customWidth="1"/>
    <col min="9" max="9" width="9.85546875" customWidth="1"/>
    <col min="10" max="10" width="2.140625" style="35" hidden="1" customWidth="1"/>
  </cols>
  <sheetData>
    <row r="1" spans="1:12" ht="19.5" thickBot="1" x14ac:dyDescent="0.3">
      <c r="B1" s="4" t="s">
        <v>0</v>
      </c>
      <c r="C1" s="5" t="s">
        <v>1</v>
      </c>
      <c r="D1" s="5" t="s">
        <v>2</v>
      </c>
      <c r="E1" s="5" t="s">
        <v>3</v>
      </c>
    </row>
    <row r="2" spans="1:12" ht="16.5" thickBot="1" x14ac:dyDescent="0.3">
      <c r="B2" s="2" t="s">
        <v>4</v>
      </c>
      <c r="C2" s="6" t="s">
        <v>19</v>
      </c>
      <c r="D2" s="21">
        <v>41773</v>
      </c>
      <c r="E2" s="1"/>
    </row>
    <row r="3" spans="1:12" ht="15.75" thickBot="1" x14ac:dyDescent="0.3"/>
    <row r="4" spans="1:12" ht="19.5" thickBot="1" x14ac:dyDescent="0.3">
      <c r="B4" s="7"/>
      <c r="C4" s="44" t="s">
        <v>5</v>
      </c>
      <c r="D4" s="45"/>
      <c r="E4" s="46" t="s">
        <v>8</v>
      </c>
      <c r="F4" s="47"/>
      <c r="G4" s="47"/>
      <c r="H4" s="45"/>
      <c r="I4" s="8"/>
    </row>
    <row r="5" spans="1:12" ht="16.5" thickBot="1" x14ac:dyDescent="0.3">
      <c r="B5" s="32" t="s">
        <v>7</v>
      </c>
      <c r="C5" s="33" t="s">
        <v>10</v>
      </c>
      <c r="D5" s="33" t="s">
        <v>14</v>
      </c>
      <c r="E5" s="33" t="s">
        <v>9</v>
      </c>
      <c r="F5" s="33" t="s">
        <v>11</v>
      </c>
      <c r="G5" s="33" t="s">
        <v>12</v>
      </c>
      <c r="H5" s="34" t="s">
        <v>13</v>
      </c>
      <c r="I5" s="33" t="s">
        <v>3</v>
      </c>
    </row>
    <row r="6" spans="1:12" ht="16.5" thickBot="1" x14ac:dyDescent="0.3">
      <c r="A6">
        <v>1</v>
      </c>
      <c r="B6" s="28"/>
      <c r="C6" s="13"/>
      <c r="D6" s="13"/>
      <c r="E6" s="14">
        <v>21.79</v>
      </c>
      <c r="F6" s="14"/>
      <c r="G6" s="15" t="str">
        <f xml:space="preserve"> IF(ISNUMBER(F6), (E6 - F6) / E6, "")</f>
        <v/>
      </c>
      <c r="H6" s="16" t="str">
        <f t="shared" ref="H6:H15" si="0" xml:space="preserve"> IF(ISNUMBER(G6), E6*G6 * 1000, "")</f>
        <v/>
      </c>
      <c r="I6" s="29"/>
      <c r="J6" s="35">
        <f xml:space="preserve"> IF(AND(EXACT(C6,"Pass"), EXACT(D6,"Pass"), H6 &lt; 100), 0, 2)</f>
        <v>2</v>
      </c>
      <c r="K6" s="52">
        <v>21.69</v>
      </c>
    </row>
    <row r="7" spans="1:12" ht="16.5" thickBot="1" x14ac:dyDescent="0.3">
      <c r="A7">
        <v>2</v>
      </c>
      <c r="B7" s="26"/>
      <c r="C7" s="9"/>
      <c r="D7" s="9"/>
      <c r="E7" s="10">
        <f t="shared" ref="E7:E15" si="1">E6</f>
        <v>21.79</v>
      </c>
      <c r="F7" s="10"/>
      <c r="G7" s="11" t="str">
        <f xml:space="preserve"> IF(ISNUMBER(F7), (E7 - F7) / E7, "")</f>
        <v/>
      </c>
      <c r="H7" s="12" t="str">
        <f t="shared" si="0"/>
        <v/>
      </c>
      <c r="I7" s="27"/>
      <c r="J7" s="35">
        <f t="shared" ref="J7:J15" si="2" xml:space="preserve"> IF(AND(EXACT(C7,"Pass"), EXACT(D7,"Pass"), H7 &lt; 100), 0, 2)</f>
        <v>2</v>
      </c>
      <c r="K7" s="52">
        <v>21.9</v>
      </c>
    </row>
    <row r="8" spans="1:12" ht="16.5" thickBot="1" x14ac:dyDescent="0.3">
      <c r="A8">
        <v>3</v>
      </c>
      <c r="B8" s="28"/>
      <c r="C8" s="13"/>
      <c r="D8" s="13"/>
      <c r="E8" s="14">
        <f t="shared" si="1"/>
        <v>21.79</v>
      </c>
      <c r="F8" s="14"/>
      <c r="G8" s="15" t="str">
        <f xml:space="preserve"> IF(ISNUMBER(F8), (E8 - F8) / E8, "")</f>
        <v/>
      </c>
      <c r="H8" s="16" t="str">
        <f t="shared" si="0"/>
        <v/>
      </c>
      <c r="I8" s="29"/>
      <c r="J8" s="35">
        <f t="shared" si="2"/>
        <v>2</v>
      </c>
      <c r="K8" s="52">
        <v>21.83</v>
      </c>
    </row>
    <row r="9" spans="1:12" ht="16.5" thickBot="1" x14ac:dyDescent="0.3">
      <c r="A9">
        <v>4</v>
      </c>
      <c r="B9" s="30"/>
      <c r="C9" s="17"/>
      <c r="D9" s="17"/>
      <c r="E9" s="10">
        <f t="shared" si="1"/>
        <v>21.79</v>
      </c>
      <c r="F9" s="18"/>
      <c r="G9" s="11" t="str">
        <f xml:space="preserve"> IF(ISNUMBER(F9), (E9 - F9) / E9, "")</f>
        <v/>
      </c>
      <c r="H9" s="12" t="str">
        <f t="shared" si="0"/>
        <v/>
      </c>
      <c r="I9" s="27"/>
      <c r="J9" s="35">
        <f t="shared" si="2"/>
        <v>2</v>
      </c>
      <c r="K9" s="52">
        <v>21.8</v>
      </c>
    </row>
    <row r="10" spans="1:12" ht="16.5" thickBot="1" x14ac:dyDescent="0.3">
      <c r="A10">
        <v>5</v>
      </c>
      <c r="B10" s="31"/>
      <c r="C10" s="19"/>
      <c r="D10" s="19"/>
      <c r="E10" s="20">
        <f t="shared" si="1"/>
        <v>21.79</v>
      </c>
      <c r="F10" s="20"/>
      <c r="G10" s="15" t="str">
        <f xml:space="preserve"> IF(ISNUMBER(F10), (E10 - F10) / E10, "")</f>
        <v/>
      </c>
      <c r="H10" s="16" t="str">
        <f t="shared" si="0"/>
        <v/>
      </c>
      <c r="I10" s="29"/>
      <c r="J10" s="35">
        <f t="shared" si="2"/>
        <v>2</v>
      </c>
      <c r="K10" s="52">
        <v>21.87</v>
      </c>
      <c r="L10">
        <v>21.47</v>
      </c>
    </row>
    <row r="11" spans="1:12" ht="16.5" thickBot="1" x14ac:dyDescent="0.3">
      <c r="A11">
        <v>6</v>
      </c>
      <c r="B11" s="26"/>
      <c r="C11" s="9"/>
      <c r="D11" s="9"/>
      <c r="E11" s="10">
        <f t="shared" si="1"/>
        <v>21.79</v>
      </c>
      <c r="F11" s="10"/>
      <c r="G11" s="11" t="str">
        <f xml:space="preserve"> IF(ISNUMBER(F11), (E11 - F11) / E11, "")</f>
        <v/>
      </c>
      <c r="H11" s="12" t="str">
        <f t="shared" si="0"/>
        <v/>
      </c>
      <c r="I11" s="27"/>
      <c r="J11" s="35">
        <f t="shared" si="2"/>
        <v>2</v>
      </c>
      <c r="K11" s="52">
        <v>21.87</v>
      </c>
    </row>
    <row r="12" spans="1:12" ht="16.5" customHeight="1" thickBot="1" x14ac:dyDescent="0.3">
      <c r="A12">
        <v>7</v>
      </c>
      <c r="B12" s="28"/>
      <c r="C12" s="13"/>
      <c r="D12" s="13"/>
      <c r="E12" s="14">
        <f t="shared" si="1"/>
        <v>21.79</v>
      </c>
      <c r="F12" s="14"/>
      <c r="G12" s="15" t="str">
        <f xml:space="preserve"> IF(ISNUMBER(F12), (E12 - F12) / E12, "")</f>
        <v/>
      </c>
      <c r="H12" s="16" t="str">
        <f t="shared" si="0"/>
        <v/>
      </c>
      <c r="I12" s="29"/>
      <c r="J12" s="35">
        <f t="shared" si="2"/>
        <v>2</v>
      </c>
    </row>
    <row r="13" spans="1:12" ht="16.5" customHeight="1" thickBot="1" x14ac:dyDescent="0.3">
      <c r="A13">
        <v>8</v>
      </c>
      <c r="B13" s="30"/>
      <c r="C13" s="17"/>
      <c r="D13" s="17"/>
      <c r="E13" s="10">
        <f t="shared" si="1"/>
        <v>21.79</v>
      </c>
      <c r="F13" s="18"/>
      <c r="G13" s="11" t="str">
        <f xml:space="preserve"> IF(ISNUMBER(F13), (E13 - F13) / E13, "")</f>
        <v/>
      </c>
      <c r="H13" s="12" t="str">
        <f t="shared" si="0"/>
        <v/>
      </c>
      <c r="I13" s="27"/>
      <c r="J13" s="35">
        <f t="shared" si="2"/>
        <v>2</v>
      </c>
    </row>
    <row r="14" spans="1:12" ht="16.5" customHeight="1" thickBot="1" x14ac:dyDescent="0.3">
      <c r="A14">
        <v>9</v>
      </c>
      <c r="B14" s="31"/>
      <c r="C14" s="19"/>
      <c r="D14" s="19"/>
      <c r="E14" s="20">
        <f t="shared" si="1"/>
        <v>21.79</v>
      </c>
      <c r="F14" s="20"/>
      <c r="G14" s="15" t="str">
        <f xml:space="preserve"> IF(ISNUMBER(F14), (E14 - F14) / E14, "")</f>
        <v/>
      </c>
      <c r="H14" s="16" t="str">
        <f t="shared" si="0"/>
        <v/>
      </c>
      <c r="I14" s="29"/>
      <c r="J14" s="35">
        <f t="shared" si="2"/>
        <v>2</v>
      </c>
    </row>
    <row r="15" spans="1:12" ht="16.5" customHeight="1" thickBot="1" x14ac:dyDescent="0.3">
      <c r="A15">
        <v>10</v>
      </c>
      <c r="B15" s="30"/>
      <c r="C15" s="17"/>
      <c r="D15" s="17"/>
      <c r="E15" s="10">
        <f t="shared" si="1"/>
        <v>21.79</v>
      </c>
      <c r="F15" s="18"/>
      <c r="G15" s="11" t="str">
        <f xml:space="preserve"> IF(ISNUMBER(F15), (E15 - F15) / E15, "")</f>
        <v/>
      </c>
      <c r="H15" s="12" t="str">
        <f t="shared" si="0"/>
        <v/>
      </c>
      <c r="I15" s="27"/>
      <c r="J15" s="35">
        <f t="shared" si="2"/>
        <v>2</v>
      </c>
    </row>
    <row r="16" spans="1:12" ht="15" customHeight="1" x14ac:dyDescent="0.25">
      <c r="E16" s="22" t="s">
        <v>6</v>
      </c>
      <c r="J16" s="35">
        <f>SUM(J3:J15)</f>
        <v>20</v>
      </c>
    </row>
    <row r="17" spans="2:24" hidden="1" x14ac:dyDescent="0.25">
      <c r="B17" s="23" t="s">
        <v>15</v>
      </c>
      <c r="C17" s="24" t="str">
        <f xml:space="preserve"> IF(J16 = 0, "Pass", "Fail")</f>
        <v>Fail</v>
      </c>
      <c r="D17" s="3"/>
      <c r="E17" s="41"/>
      <c r="F17" s="41"/>
      <c r="G17" s="41"/>
      <c r="H17" s="41"/>
      <c r="I17" s="41"/>
    </row>
    <row r="18" spans="2:24" hidden="1" x14ac:dyDescent="0.25">
      <c r="B18" s="23" t="s">
        <v>16</v>
      </c>
      <c r="C18" s="24"/>
      <c r="E18" s="41"/>
      <c r="F18" s="41"/>
      <c r="G18" s="41"/>
      <c r="H18" s="41"/>
      <c r="I18" s="41"/>
    </row>
    <row r="19" spans="2:24" hidden="1" x14ac:dyDescent="0.25">
      <c r="E19" s="41"/>
      <c r="F19" s="41"/>
      <c r="G19" s="41"/>
      <c r="H19" s="41"/>
      <c r="I19" s="41"/>
    </row>
    <row r="20" spans="2:24" hidden="1" x14ac:dyDescent="0.25">
      <c r="B20" s="25" t="s">
        <v>17</v>
      </c>
      <c r="C20" s="42"/>
      <c r="D20" s="43"/>
      <c r="E20" s="41"/>
      <c r="F20" s="41"/>
      <c r="G20" s="41"/>
      <c r="H20" s="41"/>
      <c r="I20" s="41"/>
    </row>
    <row r="22" spans="2:24" x14ac:dyDescent="0.25">
      <c r="E22" s="51" t="s">
        <v>20</v>
      </c>
      <c r="F22" s="39" t="e">
        <f xml:space="preserve"> AVERAGE(F6:F13)</f>
        <v>#DIV/0!</v>
      </c>
      <c r="G22" s="36" t="e">
        <f xml:space="preserve"> AVERAGE(G6:G13)</f>
        <v>#DIV/0!</v>
      </c>
      <c r="H22" s="37" t="e">
        <f xml:space="preserve"> AVERAGE(H6:H13)</f>
        <v>#DIV/0!</v>
      </c>
      <c r="K22" s="49">
        <f xml:space="preserve"> AVERAGE(K6:K21)</f>
        <v>21.826666666666668</v>
      </c>
      <c r="L22" s="48" t="s">
        <v>25</v>
      </c>
    </row>
    <row r="23" spans="2:24" x14ac:dyDescent="0.25">
      <c r="E23" s="51" t="s">
        <v>22</v>
      </c>
      <c r="F23" s="39" t="e">
        <f>STDEV(F6:F15)</f>
        <v>#DIV/0!</v>
      </c>
      <c r="G23" s="39" t="e">
        <f t="shared" ref="G23:H23" si="3">STDEV(G6:G15)</f>
        <v>#DIV/0!</v>
      </c>
      <c r="H23" s="39" t="e">
        <f t="shared" si="3"/>
        <v>#DIV/0!</v>
      </c>
      <c r="I23" s="50" t="s">
        <v>13</v>
      </c>
    </row>
    <row r="24" spans="2:24" x14ac:dyDescent="0.25">
      <c r="E24" s="51" t="s">
        <v>21</v>
      </c>
      <c r="F24" s="39" t="e">
        <f>F23/F22</f>
        <v>#DIV/0!</v>
      </c>
      <c r="G24" s="36" t="e">
        <f t="shared" ref="G24:H24" si="4">G23/G22</f>
        <v>#DIV/0!</v>
      </c>
      <c r="H24" s="36" t="e">
        <f t="shared" si="4"/>
        <v>#DIV/0!</v>
      </c>
      <c r="K24" s="38">
        <f xml:space="preserve"> E6/K22</f>
        <v>0.99832009773976782</v>
      </c>
      <c r="L24" s="48" t="s">
        <v>18</v>
      </c>
      <c r="W24">
        <v>34.1</v>
      </c>
      <c r="X24">
        <f xml:space="preserve"> 2 *W24</f>
        <v>68.2</v>
      </c>
    </row>
    <row r="25" spans="2:24" x14ac:dyDescent="0.25">
      <c r="E25" s="51" t="s">
        <v>23</v>
      </c>
      <c r="F25" s="39" t="e">
        <f xml:space="preserve"> 3 * F23</f>
        <v>#DIV/0!</v>
      </c>
      <c r="G25" s="39" t="e">
        <f xml:space="preserve"> 3 * G23</f>
        <v>#DIV/0!</v>
      </c>
      <c r="H25" s="39" t="e">
        <f xml:space="preserve"> 3 * H23</f>
        <v>#DIV/0!</v>
      </c>
      <c r="I25" s="50" t="s">
        <v>13</v>
      </c>
      <c r="W25">
        <v>13.6</v>
      </c>
      <c r="X25">
        <f xml:space="preserve"> 2 *W25</f>
        <v>27.2</v>
      </c>
    </row>
    <row r="26" spans="2:24" hidden="1" x14ac:dyDescent="0.25">
      <c r="F26">
        <v>21.79</v>
      </c>
      <c r="K26" s="39">
        <f>E6</f>
        <v>21.79</v>
      </c>
    </row>
    <row r="27" spans="2:24" hidden="1" x14ac:dyDescent="0.25">
      <c r="F27" s="38" t="e">
        <f>F26/F22</f>
        <v>#DIV/0!</v>
      </c>
      <c r="G27" t="s">
        <v>18</v>
      </c>
      <c r="K27" s="38">
        <f>K26/K22</f>
        <v>0.99832009773976782</v>
      </c>
    </row>
    <row r="28" spans="2:24" hidden="1" x14ac:dyDescent="0.25">
      <c r="K28">
        <f>STDEV(K6:K13)</f>
        <v>7.5542482529147664E-2</v>
      </c>
    </row>
    <row r="29" spans="2:24" hidden="1" x14ac:dyDescent="0.25">
      <c r="F29">
        <v>25</v>
      </c>
      <c r="G29">
        <v>5.0000000000000001E-3</v>
      </c>
      <c r="H29">
        <v>3.0000000000000001E-3</v>
      </c>
      <c r="K29" s="40">
        <f>K28/K22</f>
        <v>3.4610178312071316E-3</v>
      </c>
    </row>
    <row r="30" spans="2:24" hidden="1" x14ac:dyDescent="0.25">
      <c r="G30">
        <f>G29*F29</f>
        <v>0.125</v>
      </c>
      <c r="H30">
        <f>H29*F29</f>
        <v>7.4999999999999997E-2</v>
      </c>
    </row>
    <row r="31" spans="2:24" hidden="1" x14ac:dyDescent="0.25"/>
    <row r="32" spans="2:24" x14ac:dyDescent="0.25">
      <c r="W32">
        <v>2.1</v>
      </c>
      <c r="X32">
        <f xml:space="preserve"> 2 *W32</f>
        <v>4.2</v>
      </c>
    </row>
    <row r="33" spans="2:24" x14ac:dyDescent="0.25">
      <c r="B33"/>
      <c r="E33" s="22" t="s">
        <v>24</v>
      </c>
      <c r="J33"/>
    </row>
    <row r="34" spans="2:24" x14ac:dyDescent="0.25">
      <c r="E34" s="51" t="s">
        <v>20</v>
      </c>
      <c r="F34" s="39">
        <f>AVERAGE(E6:E9,E12:E13,E15)</f>
        <v>21.789999999999996</v>
      </c>
      <c r="G34" s="36" t="e">
        <f>AVERAGE(G6:G9,G12:G13,G15)</f>
        <v>#DIV/0!</v>
      </c>
      <c r="H34" s="37" t="e">
        <f>AVERAGE(H6:H9,H12:H13,H15)</f>
        <v>#DIV/0!</v>
      </c>
    </row>
    <row r="35" spans="2:24" x14ac:dyDescent="0.25">
      <c r="B35"/>
      <c r="E35" s="51" t="s">
        <v>22</v>
      </c>
      <c r="F35" s="39" t="e">
        <f>STDEV(F6:F9,F12:F13,F15)</f>
        <v>#DIV/0!</v>
      </c>
      <c r="G35" s="39" t="e">
        <f>STDEV(G6:G9,G12:G13,G15)</f>
        <v>#DIV/0!</v>
      </c>
      <c r="H35" s="39" t="e">
        <f>STDEV(H6:H9,H12:H13,H15)</f>
        <v>#DIV/0!</v>
      </c>
      <c r="I35" s="50" t="s">
        <v>13</v>
      </c>
      <c r="J35"/>
      <c r="X35">
        <f>SUM(X24:X34)</f>
        <v>99.600000000000009</v>
      </c>
    </row>
    <row r="36" spans="2:24" x14ac:dyDescent="0.25">
      <c r="E36" s="51" t="s">
        <v>21</v>
      </c>
      <c r="F36" s="39">
        <v>1.9639649860029571E-3</v>
      </c>
      <c r="G36" s="39">
        <v>1.9639649860029571E-3</v>
      </c>
      <c r="H36" s="39">
        <v>1.9639649860029571E-3</v>
      </c>
    </row>
    <row r="37" spans="2:24" x14ac:dyDescent="0.25">
      <c r="E37" s="51" t="s">
        <v>23</v>
      </c>
      <c r="F37" s="39" t="e">
        <f xml:space="preserve"> 3 * F35</f>
        <v>#DIV/0!</v>
      </c>
      <c r="G37" s="39" t="e">
        <f xml:space="preserve"> 3 * G35</f>
        <v>#DIV/0!</v>
      </c>
      <c r="H37" s="39" t="e">
        <f xml:space="preserve"> 3 * H35</f>
        <v>#DIV/0!</v>
      </c>
      <c r="I37" s="50" t="s">
        <v>13</v>
      </c>
    </row>
    <row r="38" spans="2:24" x14ac:dyDescent="0.25">
      <c r="B38"/>
      <c r="J38"/>
    </row>
    <row r="39" spans="2:24" x14ac:dyDescent="0.25">
      <c r="B39"/>
      <c r="J39"/>
    </row>
    <row r="40" spans="2:24" x14ac:dyDescent="0.25">
      <c r="B40"/>
      <c r="J40"/>
    </row>
    <row r="41" spans="2:24" x14ac:dyDescent="0.25">
      <c r="B41"/>
      <c r="J41"/>
    </row>
    <row r="42" spans="2:24" x14ac:dyDescent="0.25">
      <c r="B42"/>
      <c r="J42"/>
    </row>
    <row r="53" spans="2:10" x14ac:dyDescent="0.25">
      <c r="B53"/>
      <c r="J53"/>
    </row>
  </sheetData>
  <mergeCells count="4">
    <mergeCell ref="C4:D4"/>
    <mergeCell ref="E4:H4"/>
    <mergeCell ref="E17:I20"/>
    <mergeCell ref="C20:D20"/>
  </mergeCells>
  <conditionalFormatting sqref="H15">
    <cfRule type="cellIs" dxfId="28" priority="16" operator="between">
      <formula>99</formula>
      <formula>1</formula>
    </cfRule>
  </conditionalFormatting>
  <conditionalFormatting sqref="H7">
    <cfRule type="cellIs" dxfId="27" priority="24" operator="between">
      <formula>99</formula>
      <formula>1</formula>
    </cfRule>
  </conditionalFormatting>
  <conditionalFormatting sqref="H9">
    <cfRule type="cellIs" dxfId="26" priority="23" operator="between">
      <formula>99</formula>
      <formula>1</formula>
    </cfRule>
  </conditionalFormatting>
  <conditionalFormatting sqref="H6">
    <cfRule type="cellIs" dxfId="25" priority="22" operator="between">
      <formula>99</formula>
      <formula>1</formula>
    </cfRule>
  </conditionalFormatting>
  <conditionalFormatting sqref="H8">
    <cfRule type="cellIs" dxfId="24" priority="21" operator="between">
      <formula>99</formula>
      <formula>1</formula>
    </cfRule>
  </conditionalFormatting>
  <conditionalFormatting sqref="H10">
    <cfRule type="cellIs" dxfId="23" priority="20" operator="between">
      <formula>99</formula>
      <formula>1</formula>
    </cfRule>
  </conditionalFormatting>
  <conditionalFormatting sqref="H12">
    <cfRule type="cellIs" dxfId="22" priority="19" operator="between">
      <formula>99</formula>
      <formula>1</formula>
    </cfRule>
  </conditionalFormatting>
  <conditionalFormatting sqref="H13">
    <cfRule type="cellIs" dxfId="21" priority="18" operator="between">
      <formula>99</formula>
      <formula>1</formula>
    </cfRule>
  </conditionalFormatting>
  <conditionalFormatting sqref="H14">
    <cfRule type="cellIs" dxfId="20" priority="17" operator="between">
      <formula>99</formula>
      <formula>1</formula>
    </cfRule>
  </conditionalFormatting>
  <conditionalFormatting sqref="C6:C10">
    <cfRule type="containsText" dxfId="19" priority="28" operator="containsText" text="PASS">
      <formula>NOT(ISERROR(SEARCH("PASS",C6)))</formula>
    </cfRule>
    <cfRule type="containsText" dxfId="18" priority="29" operator="containsText" text="Pass">
      <formula>NOT(ISERROR(SEARCH("Pass",C6)))</formula>
    </cfRule>
  </conditionalFormatting>
  <conditionalFormatting sqref="C11:C14">
    <cfRule type="containsText" dxfId="17" priority="26" operator="containsText" text="PASS">
      <formula>NOT(ISERROR(SEARCH("PASS",C11)))</formula>
    </cfRule>
    <cfRule type="containsText" dxfId="16" priority="27" operator="containsText" text="Pass">
      <formula>NOT(ISERROR(SEARCH("Pass",C11)))</formula>
    </cfRule>
  </conditionalFormatting>
  <conditionalFormatting sqref="H11">
    <cfRule type="cellIs" dxfId="15" priority="25" operator="between">
      <formula>99</formula>
      <formula>1</formula>
    </cfRule>
  </conditionalFormatting>
  <conditionalFormatting sqref="C15">
    <cfRule type="containsText" dxfId="14" priority="14" operator="containsText" text="PASS">
      <formula>NOT(ISERROR(SEARCH("PASS",C15)))</formula>
    </cfRule>
    <cfRule type="containsText" dxfId="13" priority="15" operator="containsText" text="Pass">
      <formula>NOT(ISERROR(SEARCH("Pass",C15)))</formula>
    </cfRule>
  </conditionalFormatting>
  <conditionalFormatting sqref="H6:H15">
    <cfRule type="cellIs" dxfId="12" priority="12" operator="between">
      <formula>1000</formula>
      <formula>200</formula>
    </cfRule>
    <cfRule type="cellIs" dxfId="11" priority="13" operator="between">
      <formula>199</formula>
      <formula>100</formula>
    </cfRule>
  </conditionalFormatting>
  <conditionalFormatting sqref="D11:D14">
    <cfRule type="containsText" dxfId="10" priority="8" operator="containsText" text="PASS">
      <formula>NOT(ISERROR(SEARCH("PASS",D11)))</formula>
    </cfRule>
    <cfRule type="containsText" dxfId="9" priority="9" operator="containsText" text="Pass">
      <formula>NOT(ISERROR(SEARCH("Pass",D11)))</formula>
    </cfRule>
  </conditionalFormatting>
  <conditionalFormatting sqref="D15">
    <cfRule type="containsText" dxfId="8" priority="6" operator="containsText" text="PASS">
      <formula>NOT(ISERROR(SEARCH("PASS",D15)))</formula>
    </cfRule>
    <cfRule type="containsText" dxfId="7" priority="7" operator="containsText" text="Pass">
      <formula>NOT(ISERROR(SEARCH("Pass",D15)))</formula>
    </cfRule>
  </conditionalFormatting>
  <conditionalFormatting sqref="D6:D10">
    <cfRule type="containsText" dxfId="6" priority="10" operator="containsText" text="PASS">
      <formula>NOT(ISERROR(SEARCH("PASS",D6)))</formula>
    </cfRule>
    <cfRule type="containsText" dxfId="5" priority="11" operator="containsText" text="Pass">
      <formula>NOT(ISERROR(SEARCH("Pass",D6)))</formula>
    </cfRule>
  </conditionalFormatting>
  <conditionalFormatting sqref="C17">
    <cfRule type="containsText" dxfId="4" priority="4" operator="containsText" text="Pass">
      <formula>NOT(ISERROR(SEARCH("Pass",C17)))</formula>
    </cfRule>
    <cfRule type="containsText" dxfId="3" priority="5" operator="containsText" text="Fail">
      <formula>NOT(ISERROR(SEARCH("Fail",C17)))</formula>
    </cfRule>
  </conditionalFormatting>
  <conditionalFormatting sqref="C18">
    <cfRule type="containsText" dxfId="2" priority="2" operator="containsText" text="Pass">
      <formula>NOT(ISERROR(SEARCH("Pass",C18)))</formula>
    </cfRule>
    <cfRule type="containsText" dxfId="1" priority="3" operator="containsText" text="Fail">
      <formula>NOT(ISERROR(SEARCH("Fail",C18)))</formula>
    </cfRule>
  </conditionalFormatting>
  <conditionalFormatting sqref="H7">
    <cfRule type="cellIs" dxfId="0" priority="1" operator="between">
      <formula>99</formula>
      <formula>1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 K. Alley</dc:creator>
  <cp:lastModifiedBy>Pa Pa Ray</cp:lastModifiedBy>
  <cp:lastPrinted>2014-01-23T23:42:08Z</cp:lastPrinted>
  <dcterms:created xsi:type="dcterms:W3CDTF">2013-10-31T17:19:56Z</dcterms:created>
  <dcterms:modified xsi:type="dcterms:W3CDTF">2014-05-18T22:36:27Z</dcterms:modified>
</cp:coreProperties>
</file>