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dexter\Desktop\"/>
    </mc:Choice>
  </mc:AlternateContent>
  <bookViews>
    <workbookView xWindow="0" yWindow="0" windowWidth="20490" windowHeight="5955" tabRatio="845"/>
  </bookViews>
  <sheets>
    <sheet name="data-desc" sheetId="1" r:id="rId1"/>
    <sheet name="raw-data" sheetId="2" r:id="rId2"/>
    <sheet name="PEA Data - Mean Centered" sheetId="3" r:id="rId3"/>
    <sheet name="PEA Data - Standardized" sheetId="4" r:id="rId4"/>
    <sheet name="Correlations" sheetId="5" r:id="rId5"/>
    <sheet name="ScreePlot" sheetId="6" r:id="rId6"/>
    <sheet name="EIGENS" sheetId="7" r:id="rId7"/>
    <sheet name="Scores" sheetId="8" r:id="rId8"/>
    <sheet name="ManualCalc_Scores" sheetId="12" r:id="rId9"/>
    <sheet name="LoadingAnalysis" sheetId="9" r:id="rId10"/>
    <sheet name="LoadingPlotRaw" sheetId="13" r:id="rId11"/>
    <sheet name="PCWeightedData" sheetId="11" r:id="rId12"/>
    <sheet name="CheckingResultX" sheetId="16" r:id="rId13"/>
    <sheet name="Sheet1" sheetId="14" r:id="rId14"/>
  </sheets>
  <definedNames>
    <definedName name="_xlnm._FilterDatabase" localSheetId="12" hidden="1">CheckingResultX!$A$1:$S$1</definedName>
    <definedName name="_xlnm._FilterDatabase" localSheetId="11" hidden="1">PCWeightedData!$A$1:$AA$1</definedName>
    <definedName name="norm_data">#REF!</definedName>
    <definedName name="raw_data">'raw-data'!$B$2:$R$61</definedName>
    <definedName name="sample_zize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66" i="16" l="1"/>
  <c r="U65" i="16"/>
  <c r="X2" i="11" l="1" a="1"/>
  <c r="Y2" i="11" s="1"/>
  <c r="X57" i="11" l="1"/>
  <c r="X45" i="11"/>
  <c r="X29" i="11"/>
  <c r="X13" i="11"/>
  <c r="Y60" i="11"/>
  <c r="Y32" i="11"/>
  <c r="X58" i="11"/>
  <c r="Z58" i="11" s="1"/>
  <c r="X50" i="11"/>
  <c r="X42" i="11"/>
  <c r="Z42" i="11" s="1"/>
  <c r="X34" i="11"/>
  <c r="X26" i="11"/>
  <c r="X18" i="11"/>
  <c r="X6" i="11"/>
  <c r="Y61" i="11"/>
  <c r="Y53" i="11"/>
  <c r="Y45" i="11"/>
  <c r="Y37" i="11"/>
  <c r="Y29" i="11"/>
  <c r="Y17" i="11"/>
  <c r="Y9" i="11"/>
  <c r="X61" i="11"/>
  <c r="X49" i="11"/>
  <c r="X37" i="11"/>
  <c r="X25" i="11"/>
  <c r="X17" i="11"/>
  <c r="Z17" i="11" s="1"/>
  <c r="X5" i="11"/>
  <c r="Y52" i="11"/>
  <c r="Y44" i="11"/>
  <c r="Y36" i="11"/>
  <c r="Y24" i="11"/>
  <c r="Y16" i="11"/>
  <c r="Y8" i="11"/>
  <c r="X60" i="11"/>
  <c r="Z60" i="11" s="1"/>
  <c r="X52" i="11"/>
  <c r="X44" i="11"/>
  <c r="Z44" i="11" s="1"/>
  <c r="X36" i="11"/>
  <c r="Z36" i="11" s="1"/>
  <c r="X28" i="11"/>
  <c r="X20" i="11"/>
  <c r="X12" i="11"/>
  <c r="Z12" i="11" s="1"/>
  <c r="X8" i="11"/>
  <c r="Y55" i="11"/>
  <c r="Y47" i="11"/>
  <c r="Y43" i="11"/>
  <c r="Y31" i="11"/>
  <c r="Y23" i="11"/>
  <c r="Y7" i="11"/>
  <c r="X47" i="11"/>
  <c r="Z47" i="11" s="1"/>
  <c r="X35" i="11"/>
  <c r="X27" i="11"/>
  <c r="Z27" i="11" s="1"/>
  <c r="X3" i="11"/>
  <c r="X54" i="11"/>
  <c r="X46" i="11"/>
  <c r="Z46" i="11" s="1"/>
  <c r="X38" i="11"/>
  <c r="X30" i="11"/>
  <c r="X22" i="11"/>
  <c r="Z22" i="11" s="1"/>
  <c r="X14" i="11"/>
  <c r="X10" i="11"/>
  <c r="Z10" i="11" s="1"/>
  <c r="X2" i="11"/>
  <c r="Y57" i="11"/>
  <c r="Y49" i="11"/>
  <c r="Y41" i="11"/>
  <c r="Y33" i="11"/>
  <c r="Y25" i="11"/>
  <c r="Y21" i="11"/>
  <c r="Y13" i="11"/>
  <c r="Y5" i="11"/>
  <c r="X53" i="11"/>
  <c r="X41" i="11"/>
  <c r="Z41" i="11" s="1"/>
  <c r="X33" i="11"/>
  <c r="X21" i="11"/>
  <c r="X9" i="11"/>
  <c r="Z9" i="11" s="1"/>
  <c r="Y56" i="11"/>
  <c r="Y48" i="11"/>
  <c r="Y40" i="11"/>
  <c r="Y28" i="11"/>
  <c r="Y20" i="11"/>
  <c r="Y12" i="11"/>
  <c r="Y4" i="11"/>
  <c r="X56" i="11"/>
  <c r="X48" i="11"/>
  <c r="X40" i="11"/>
  <c r="Z40" i="11" s="1"/>
  <c r="X32" i="11"/>
  <c r="X24" i="11"/>
  <c r="X16" i="11"/>
  <c r="X4" i="11"/>
  <c r="Y59" i="11"/>
  <c r="Y51" i="11"/>
  <c r="Y39" i="11"/>
  <c r="Y35" i="11"/>
  <c r="Y27" i="11"/>
  <c r="Y19" i="11"/>
  <c r="Y15" i="11"/>
  <c r="Y11" i="11"/>
  <c r="Y3" i="11"/>
  <c r="X59" i="11"/>
  <c r="Z59" i="11" s="1"/>
  <c r="X55" i="11"/>
  <c r="X51" i="11"/>
  <c r="X43" i="11"/>
  <c r="X39" i="11"/>
  <c r="X31" i="11"/>
  <c r="Z31" i="11" s="1"/>
  <c r="X23" i="11"/>
  <c r="Z23" i="11" s="1"/>
  <c r="X19" i="11"/>
  <c r="X15" i="11"/>
  <c r="X11" i="11"/>
  <c r="X7" i="11"/>
  <c r="Z7" i="11" s="1"/>
  <c r="Y58" i="11"/>
  <c r="Y54" i="11"/>
  <c r="Y50" i="11"/>
  <c r="Y46" i="11"/>
  <c r="Y42" i="11"/>
  <c r="Y38" i="11"/>
  <c r="Y34" i="11"/>
  <c r="Y30" i="11"/>
  <c r="Y26" i="11"/>
  <c r="Y22" i="11"/>
  <c r="Y18" i="11"/>
  <c r="Y14" i="11"/>
  <c r="Y10" i="11"/>
  <c r="Y6" i="11"/>
  <c r="AN2" i="12" a="1"/>
  <c r="AN2" i="12" s="1"/>
  <c r="BB2" i="12"/>
  <c r="AN6" i="12"/>
  <c r="BB8" i="12"/>
  <c r="BC10" i="12"/>
  <c r="AW13" i="12"/>
  <c r="AX15" i="12"/>
  <c r="AT18" i="12"/>
  <c r="BA20" i="12"/>
  <c r="AO23" i="12"/>
  <c r="AV25" i="12"/>
  <c r="BA27" i="12"/>
  <c r="AX29" i="12"/>
  <c r="AV31" i="12"/>
  <c r="BD32" i="12"/>
  <c r="AY34" i="12"/>
  <c r="AQ36" i="12"/>
  <c r="AY37" i="12"/>
  <c r="AT39" i="12"/>
  <c r="BC40" i="12"/>
  <c r="AP42" i="12"/>
  <c r="AO43" i="12"/>
  <c r="AS43" i="12"/>
  <c r="AS44" i="12"/>
  <c r="AR45" i="12"/>
  <c r="AQ46" i="12"/>
  <c r="AR46" i="12"/>
  <c r="AQ47" i="12"/>
  <c r="AR47" i="12"/>
  <c r="AP48" i="12"/>
  <c r="AQ48" i="12"/>
  <c r="AN49" i="12"/>
  <c r="AO49" i="12"/>
  <c r="BC49" i="12"/>
  <c r="BD49" i="12"/>
  <c r="AX50" i="12"/>
  <c r="AY50" i="12"/>
  <c r="AV51" i="12"/>
  <c r="AW51" i="12"/>
  <c r="AT52" i="12"/>
  <c r="AU52" i="12"/>
  <c r="AQ53" i="12"/>
  <c r="AR53" i="12"/>
  <c r="BD53" i="12"/>
  <c r="AP54" i="12"/>
  <c r="BB54" i="12"/>
  <c r="BC54" i="12"/>
  <c r="AY55" i="12"/>
  <c r="AZ55" i="12"/>
  <c r="AW56" i="12"/>
  <c r="AX56" i="12"/>
  <c r="AU57" i="12"/>
  <c r="AV57" i="12"/>
  <c r="AP58" i="12"/>
  <c r="AQ58" i="12"/>
  <c r="AN59" i="12"/>
  <c r="AO59" i="12"/>
  <c r="BC59" i="12"/>
  <c r="BD59" i="12"/>
  <c r="AZ60" i="12"/>
  <c r="BA60" i="12"/>
  <c r="AT61" i="12"/>
  <c r="AU61" i="12"/>
  <c r="Y67" i="11" l="1"/>
  <c r="Z56" i="11"/>
  <c r="Z37" i="11"/>
  <c r="AR52" i="12"/>
  <c r="AR5" i="12"/>
  <c r="BB61" i="12"/>
  <c r="AQ61" i="12"/>
  <c r="AV60" i="12"/>
  <c r="AX59" i="12"/>
  <c r="BB58" i="12"/>
  <c r="AN58" i="12"/>
  <c r="AP57" i="12"/>
  <c r="AR56" i="12"/>
  <c r="AW55" i="12"/>
  <c r="AY54" i="12"/>
  <c r="BA53" i="12"/>
  <c r="BD52" i="12"/>
  <c r="AO52" i="12"/>
  <c r="AS51" i="12"/>
  <c r="AV50" i="12"/>
  <c r="AX49" i="12"/>
  <c r="AZ48" i="12"/>
  <c r="AN48" i="12"/>
  <c r="BB46" i="12"/>
  <c r="BB45" i="12"/>
  <c r="BC44" i="12"/>
  <c r="BC43" i="12"/>
  <c r="BC42" i="12"/>
  <c r="BD41" i="12"/>
  <c r="AV40" i="12"/>
  <c r="AX38" i="12"/>
  <c r="AP37" i="12"/>
  <c r="AX35" i="12"/>
  <c r="BC33" i="12"/>
  <c r="AU32" i="12"/>
  <c r="BC30" i="12"/>
  <c r="AQ29" i="12"/>
  <c r="BB26" i="12"/>
  <c r="BB24" i="12"/>
  <c r="AP22" i="12"/>
  <c r="AP20" i="12"/>
  <c r="AT17" i="12"/>
  <c r="AY14" i="12"/>
  <c r="AY12" i="12"/>
  <c r="BD9" i="12"/>
  <c r="BD7" i="12"/>
  <c r="AX4" i="12"/>
  <c r="Z21" i="11"/>
  <c r="AY49" i="12"/>
  <c r="AV15" i="12"/>
  <c r="AZ61" i="12"/>
  <c r="AP61" i="12"/>
  <c r="AT60" i="12"/>
  <c r="AV59" i="12"/>
  <c r="AY58" i="12"/>
  <c r="BC57" i="12"/>
  <c r="AN57" i="12"/>
  <c r="AQ56" i="12"/>
  <c r="AS55" i="12"/>
  <c r="AU54" i="12"/>
  <c r="AZ53" i="12"/>
  <c r="BB52" i="12"/>
  <c r="BD51" i="12"/>
  <c r="AP51" i="12"/>
  <c r="AT50" i="12"/>
  <c r="AV49" i="12"/>
  <c r="AY48" i="12"/>
  <c r="AZ47" i="12"/>
  <c r="AZ46" i="12"/>
  <c r="BA45" i="12"/>
  <c r="BA44" i="12"/>
  <c r="BA43" i="12"/>
  <c r="BB42" i="12"/>
  <c r="AW41" i="12"/>
  <c r="AN40" i="12"/>
  <c r="AW38" i="12"/>
  <c r="AN37" i="12"/>
  <c r="AS35" i="12"/>
  <c r="BB33" i="12"/>
  <c r="AS32" i="12"/>
  <c r="AU30" i="12"/>
  <c r="BA28" i="12"/>
  <c r="BA26" i="12"/>
  <c r="AW24" i="12"/>
  <c r="AN22" i="12"/>
  <c r="AS19" i="12"/>
  <c r="AS17" i="12"/>
  <c r="AX14" i="12"/>
  <c r="AX12" i="12"/>
  <c r="BB9" i="12"/>
  <c r="AP7" i="12"/>
  <c r="AS4" i="12"/>
  <c r="AZ54" i="12"/>
  <c r="AN8" i="12"/>
  <c r="AY61" i="12"/>
  <c r="AO61" i="12"/>
  <c r="AS60" i="12"/>
  <c r="AU59" i="12"/>
  <c r="AX58" i="12"/>
  <c r="AZ57" i="12"/>
  <c r="BD56" i="12"/>
  <c r="AP56" i="12"/>
  <c r="AR55" i="12"/>
  <c r="AT54" i="12"/>
  <c r="AY53" i="12"/>
  <c r="BA52" i="12"/>
  <c r="BC51" i="12"/>
  <c r="AO51" i="12"/>
  <c r="AQ50" i="12"/>
  <c r="AU49" i="12"/>
  <c r="AX48" i="12"/>
  <c r="AY47" i="12"/>
  <c r="AY46" i="12"/>
  <c r="AZ45" i="12"/>
  <c r="AZ44" i="12"/>
  <c r="AW43" i="12"/>
  <c r="AX42" i="12"/>
  <c r="AV41" i="12"/>
  <c r="BD39" i="12"/>
  <c r="AV38" i="12"/>
  <c r="BA36" i="12"/>
  <c r="AR35" i="12"/>
  <c r="BA33" i="12"/>
  <c r="BC31" i="12"/>
  <c r="AQ30" i="12"/>
  <c r="AZ28" i="12"/>
  <c r="AU26" i="12"/>
  <c r="BD23" i="12"/>
  <c r="AZ21" i="12"/>
  <c r="AR19" i="12"/>
  <c r="AN17" i="12"/>
  <c r="AV14" i="12"/>
  <c r="BA11" i="12"/>
  <c r="BA9" i="12"/>
  <c r="AO7" i="12"/>
  <c r="AR4" i="12"/>
  <c r="Z16" i="11"/>
  <c r="AQ45" i="12"/>
  <c r="AR44" i="12"/>
  <c r="AO42" i="12"/>
  <c r="BB40" i="12"/>
  <c r="AP39" i="12"/>
  <c r="AX37" i="12"/>
  <c r="AP36" i="12"/>
  <c r="AU34" i="12"/>
  <c r="AW32" i="12"/>
  <c r="AO31" i="12"/>
  <c r="AW29" i="12"/>
  <c r="AZ27" i="12"/>
  <c r="AN25" i="12"/>
  <c r="AN23" i="12"/>
  <c r="AR20" i="12"/>
  <c r="BD17" i="12"/>
  <c r="AW15" i="12"/>
  <c r="AR13" i="12"/>
  <c r="BB10" i="12"/>
  <c r="AO8" i="12"/>
  <c r="AW5" i="12"/>
  <c r="AR61" i="12"/>
  <c r="BA59" i="12"/>
  <c r="AO58" i="12"/>
  <c r="AS56" i="12"/>
  <c r="BB53" i="12"/>
  <c r="AW50" i="12"/>
  <c r="AO48" i="12"/>
  <c r="BC45" i="12"/>
  <c r="BD44" i="12"/>
  <c r="BD42" i="12"/>
  <c r="AW40" i="12"/>
  <c r="AW37" i="12"/>
  <c r="BD33" i="12"/>
  <c r="BD30" i="12"/>
  <c r="AY27" i="12"/>
  <c r="AQ22" i="12"/>
  <c r="AQ20" i="12"/>
  <c r="AZ12" i="12"/>
  <c r="AX61" i="12"/>
  <c r="BD60" i="12"/>
  <c r="AO60" i="12"/>
  <c r="AT59" i="12"/>
  <c r="AV58" i="12"/>
  <c r="AX57" i="12"/>
  <c r="BA56" i="12"/>
  <c r="AN56" i="12"/>
  <c r="AP55" i="12"/>
  <c r="AS54" i="12"/>
  <c r="AU53" i="12"/>
  <c r="AW52" i="12"/>
  <c r="BB51" i="12"/>
  <c r="BD50" i="12"/>
  <c r="AO50" i="12"/>
  <c r="AR49" i="12"/>
  <c r="AV48" i="12"/>
  <c r="AW47" i="12"/>
  <c r="AX46" i="12"/>
  <c r="AU45" i="12"/>
  <c r="AU44" i="12"/>
  <c r="AV43" i="12"/>
  <c r="AV42" i="12"/>
  <c r="AT41" i="12"/>
  <c r="BC39" i="12"/>
  <c r="AQ38" i="12"/>
  <c r="AS36" i="12"/>
  <c r="BB34" i="12"/>
  <c r="AS33" i="12"/>
  <c r="AX31" i="12"/>
  <c r="AP30" i="12"/>
  <c r="AX28" i="12"/>
  <c r="BD25" i="12"/>
  <c r="BC23" i="12"/>
  <c r="AR21" i="12"/>
  <c r="BC18" i="12"/>
  <c r="AU16" i="12"/>
  <c r="AQ14" i="12"/>
  <c r="AZ11" i="12"/>
  <c r="AV9" i="12"/>
  <c r="AY6" i="12"/>
  <c r="AS3" i="12"/>
  <c r="Z39" i="11"/>
  <c r="Z24" i="11"/>
  <c r="Z26" i="11"/>
  <c r="Z29" i="11"/>
  <c r="Z8" i="11"/>
  <c r="BC61" i="12"/>
  <c r="AW60" i="12"/>
  <c r="BC58" i="12"/>
  <c r="AQ57" i="12"/>
  <c r="AX55" i="12"/>
  <c r="AN53" i="12"/>
  <c r="AT51" i="12"/>
  <c r="BA48" i="12"/>
  <c r="AO47" i="12"/>
  <c r="BD43" i="12"/>
  <c r="AN42" i="12"/>
  <c r="AN39" i="12"/>
  <c r="AY35" i="12"/>
  <c r="AV32" i="12"/>
  <c r="AR29" i="12"/>
  <c r="BC24" i="12"/>
  <c r="AV17" i="12"/>
  <c r="AU10" i="12"/>
  <c r="AW61" i="12"/>
  <c r="BC60" i="12"/>
  <c r="AN60" i="12"/>
  <c r="AS59" i="12"/>
  <c r="AU58" i="12"/>
  <c r="AW57" i="12"/>
  <c r="AZ56" i="12"/>
  <c r="BB55" i="12"/>
  <c r="AO55" i="12"/>
  <c r="AR54" i="12"/>
  <c r="AT53" i="12"/>
  <c r="AV52" i="12"/>
  <c r="BA51" i="12"/>
  <c r="BC50" i="12"/>
  <c r="AN50" i="12"/>
  <c r="AQ49" i="12"/>
  <c r="AS48" i="12"/>
  <c r="AS47" i="12"/>
  <c r="AT46" i="12"/>
  <c r="AT45" i="12"/>
  <c r="AT44" i="12"/>
  <c r="AU43" i="12"/>
  <c r="AU42" i="12"/>
  <c r="AS41" i="12"/>
  <c r="BB39" i="12"/>
  <c r="BD37" i="12"/>
  <c r="AR36" i="12"/>
  <c r="BA34" i="12"/>
  <c r="AR33" i="12"/>
  <c r="AW31" i="12"/>
  <c r="AO30" i="12"/>
  <c r="AS28" i="12"/>
  <c r="BC25" i="12"/>
  <c r="AP23" i="12"/>
  <c r="AO21" i="12"/>
  <c r="AU18" i="12"/>
  <c r="AT16" i="12"/>
  <c r="AZ13" i="12"/>
  <c r="AT11" i="12"/>
  <c r="BC8" i="12"/>
  <c r="AX6" i="12"/>
  <c r="AQ3" i="12"/>
  <c r="Z45" i="11"/>
  <c r="Z15" i="11"/>
  <c r="Y68" i="11"/>
  <c r="Z51" i="11"/>
  <c r="AT27" i="12"/>
  <c r="BB25" i="12"/>
  <c r="AO24" i="12"/>
  <c r="BD22" i="12"/>
  <c r="AQ21" i="12"/>
  <c r="BB19" i="12"/>
  <c r="AS18" i="12"/>
  <c r="AW16" i="12"/>
  <c r="AU15" i="12"/>
  <c r="AY13" i="12"/>
  <c r="AS12" i="12"/>
  <c r="BA10" i="12"/>
  <c r="AN9" i="12"/>
  <c r="BC7" i="12"/>
  <c r="AZ5" i="12"/>
  <c r="AP4" i="12"/>
  <c r="Z19" i="11"/>
  <c r="Z30" i="11"/>
  <c r="Z20" i="11"/>
  <c r="Z49" i="11"/>
  <c r="BD61" i="12"/>
  <c r="AV61" i="12"/>
  <c r="AN61" i="12"/>
  <c r="AU60" i="12"/>
  <c r="BB59" i="12"/>
  <c r="AP59" i="12"/>
  <c r="AW58" i="12"/>
  <c r="BD57" i="12"/>
  <c r="AR57" i="12"/>
  <c r="AY56" i="12"/>
  <c r="AO56" i="12"/>
  <c r="AT55" i="12"/>
  <c r="BA54" i="12"/>
  <c r="AQ54" i="12"/>
  <c r="AV53" i="12"/>
  <c r="BC52" i="12"/>
  <c r="AS52" i="12"/>
  <c r="AX51" i="12"/>
  <c r="AN51" i="12"/>
  <c r="AU50" i="12"/>
  <c r="AZ49" i="12"/>
  <c r="AP49" i="12"/>
  <c r="AW48" i="12"/>
  <c r="BA47" i="12"/>
  <c r="AP47" i="12"/>
  <c r="AS46" i="12"/>
  <c r="AY45" i="12"/>
  <c r="BB44" i="12"/>
  <c r="AN44" i="12"/>
  <c r="AT43" i="12"/>
  <c r="AW42" i="12"/>
  <c r="BC41" i="12"/>
  <c r="BA40" i="12"/>
  <c r="AU39" i="12"/>
  <c r="AU38" i="12"/>
  <c r="AO37" i="12"/>
  <c r="AO36" i="12"/>
  <c r="AZ34" i="12"/>
  <c r="AT33" i="12"/>
  <c r="AT32" i="12"/>
  <c r="AN31" i="12"/>
  <c r="AN30" i="12"/>
  <c r="AY28" i="12"/>
  <c r="BC26" i="12"/>
  <c r="BA25" i="12"/>
  <c r="AN24" i="12"/>
  <c r="AY22" i="12"/>
  <c r="AP21" i="12"/>
  <c r="AT19" i="12"/>
  <c r="AR18" i="12"/>
  <c r="AV16" i="12"/>
  <c r="AP15" i="12"/>
  <c r="AX13" i="12"/>
  <c r="BB11" i="12"/>
  <c r="AZ10" i="12"/>
  <c r="BD8" i="12"/>
  <c r="AX7" i="12"/>
  <c r="AY5" i="12"/>
  <c r="AT3" i="12"/>
  <c r="Z4" i="11"/>
  <c r="Z33" i="11"/>
  <c r="Z38" i="11"/>
  <c r="Z28" i="11"/>
  <c r="Z61" i="11"/>
  <c r="Z6" i="11"/>
  <c r="Z18" i="11"/>
  <c r="Z13" i="11"/>
  <c r="Z53" i="11"/>
  <c r="Z54" i="11"/>
  <c r="BA61" i="12"/>
  <c r="AS61" i="12"/>
  <c r="BB60" i="12"/>
  <c r="AR60" i="12"/>
  <c r="AW59" i="12"/>
  <c r="BD58" i="12"/>
  <c r="AT58" i="12"/>
  <c r="AY57" i="12"/>
  <c r="AO57" i="12"/>
  <c r="AV56" i="12"/>
  <c r="BA55" i="12"/>
  <c r="AQ55" i="12"/>
  <c r="AX54" i="12"/>
  <c r="BC53" i="12"/>
  <c r="AS53" i="12"/>
  <c r="AZ52" i="12"/>
  <c r="AN52" i="12"/>
  <c r="AU51" i="12"/>
  <c r="BB50" i="12"/>
  <c r="AP50" i="12"/>
  <c r="AW49" i="12"/>
  <c r="BD48" i="12"/>
  <c r="AR48" i="12"/>
  <c r="AX47" i="12"/>
  <c r="BA46" i="12"/>
  <c r="AP46" i="12"/>
  <c r="AS45" i="12"/>
  <c r="AV44" i="12"/>
  <c r="BB43" i="12"/>
  <c r="AN43" i="12"/>
  <c r="AT42" i="12"/>
  <c r="AU41" i="12"/>
  <c r="AO40" i="12"/>
  <c r="AO39" i="12"/>
  <c r="AZ37" i="12"/>
  <c r="AZ36" i="12"/>
  <c r="AT35" i="12"/>
  <c r="AQ34" i="12"/>
  <c r="AN33" i="12"/>
  <c r="BB31" i="12"/>
  <c r="AY30" i="12"/>
  <c r="AV29" i="12"/>
  <c r="BB27" i="12"/>
  <c r="AZ26" i="12"/>
  <c r="BD24" i="12"/>
  <c r="AX23" i="12"/>
  <c r="AO22" i="12"/>
  <c r="AS20" i="12"/>
  <c r="AQ19" i="12"/>
  <c r="AU17" i="12"/>
  <c r="AO16" i="12"/>
  <c r="AW14" i="12"/>
  <c r="BA12" i="12"/>
  <c r="AY11" i="12"/>
  <c r="BC9" i="12"/>
  <c r="AW8" i="12"/>
  <c r="BD6" i="12"/>
  <c r="AZ4" i="12"/>
  <c r="BC2" i="12"/>
  <c r="Z43" i="11"/>
  <c r="Z32" i="11"/>
  <c r="X68" i="11"/>
  <c r="X67" i="11"/>
  <c r="Z2" i="11"/>
  <c r="Z3" i="11"/>
  <c r="Z52" i="11"/>
  <c r="Z5" i="11"/>
  <c r="Z34" i="11"/>
  <c r="Z57" i="11"/>
  <c r="Z11" i="11"/>
  <c r="Z55" i="11"/>
  <c r="Z48" i="11"/>
  <c r="Z14" i="11"/>
  <c r="Z35" i="11"/>
  <c r="Z25" i="11"/>
  <c r="Z50" i="11"/>
  <c r="AY60" i="12"/>
  <c r="AQ60" i="12"/>
  <c r="AZ59" i="12"/>
  <c r="AR59" i="12"/>
  <c r="BA58" i="12"/>
  <c r="AS58" i="12"/>
  <c r="BB57" i="12"/>
  <c r="AT57" i="12"/>
  <c r="BC56" i="12"/>
  <c r="AU56" i="12"/>
  <c r="BD55" i="12"/>
  <c r="AV55" i="12"/>
  <c r="AN55" i="12"/>
  <c r="AW54" i="12"/>
  <c r="AO54" i="12"/>
  <c r="AX53" i="12"/>
  <c r="AP53" i="12"/>
  <c r="AY52" i="12"/>
  <c r="AQ52" i="12"/>
  <c r="AZ51" i="12"/>
  <c r="AR51" i="12"/>
  <c r="BA50" i="12"/>
  <c r="AS50" i="12"/>
  <c r="BB49" i="12"/>
  <c r="AT49" i="12"/>
  <c r="BC48" i="12"/>
  <c r="AU48" i="12"/>
  <c r="BD47" i="12"/>
  <c r="AV47" i="12"/>
  <c r="AN47" i="12"/>
  <c r="AW46" i="12"/>
  <c r="AO46" i="12"/>
  <c r="AX45" i="12"/>
  <c r="AP45" i="12"/>
  <c r="AY44" i="12"/>
  <c r="AQ44" i="12"/>
  <c r="AZ43" i="12"/>
  <c r="AR43" i="12"/>
  <c r="BA42" i="12"/>
  <c r="AS42" i="12"/>
  <c r="BB41" i="12"/>
  <c r="AR41" i="12"/>
  <c r="AU40" i="12"/>
  <c r="AX39" i="12"/>
  <c r="BD38" i="12"/>
  <c r="AP38" i="12"/>
  <c r="AV37" i="12"/>
  <c r="AY36" i="12"/>
  <c r="BB35" i="12"/>
  <c r="AQ35" i="12"/>
  <c r="AT34" i="12"/>
  <c r="AZ33" i="12"/>
  <c r="BC32" i="12"/>
  <c r="AO32" i="12"/>
  <c r="AU31" i="12"/>
  <c r="AX30" i="12"/>
  <c r="BD29" i="12"/>
  <c r="AP29" i="12"/>
  <c r="AR28" i="12"/>
  <c r="AS27" i="12"/>
  <c r="AT26" i="12"/>
  <c r="AU25" i="12"/>
  <c r="AV24" i="12"/>
  <c r="AW23" i="12"/>
  <c r="AX22" i="12"/>
  <c r="AY21" i="12"/>
  <c r="AZ20" i="12"/>
  <c r="BA19" i="12"/>
  <c r="BB18" i="12"/>
  <c r="BC17" i="12"/>
  <c r="BD16" i="12"/>
  <c r="AN16" i="12"/>
  <c r="AO15" i="12"/>
  <c r="AP14" i="12"/>
  <c r="AQ13" i="12"/>
  <c r="AR12" i="12"/>
  <c r="AS11" i="12"/>
  <c r="AT10" i="12"/>
  <c r="AU9" i="12"/>
  <c r="AV8" i="12"/>
  <c r="AW7" i="12"/>
  <c r="AV6" i="12"/>
  <c r="AQ5" i="12"/>
  <c r="BB3" i="12"/>
  <c r="AZ2" i="12"/>
  <c r="AX60" i="12"/>
  <c r="AP60" i="12"/>
  <c r="AY59" i="12"/>
  <c r="AQ59" i="12"/>
  <c r="AZ58" i="12"/>
  <c r="AR58" i="12"/>
  <c r="BA57" i="12"/>
  <c r="AS57" i="12"/>
  <c r="BB56" i="12"/>
  <c r="AT56" i="12"/>
  <c r="BC55" i="12"/>
  <c r="AU55" i="12"/>
  <c r="BD54" i="12"/>
  <c r="AV54" i="12"/>
  <c r="AN54" i="12"/>
  <c r="AW53" i="12"/>
  <c r="AO53" i="12"/>
  <c r="AX52" i="12"/>
  <c r="AP52" i="12"/>
  <c r="AY51" i="12"/>
  <c r="AQ51" i="12"/>
  <c r="AZ50" i="12"/>
  <c r="AR50" i="12"/>
  <c r="BA49" i="12"/>
  <c r="AS49" i="12"/>
  <c r="BB48" i="12"/>
  <c r="AT48" i="12"/>
  <c r="BC47" i="12"/>
  <c r="AU47" i="12"/>
  <c r="BD46" i="12"/>
  <c r="AV46" i="12"/>
  <c r="AN46" i="12"/>
  <c r="AW45" i="12"/>
  <c r="AO45" i="12"/>
  <c r="AX44" i="12"/>
  <c r="AP44" i="12"/>
  <c r="AY43" i="12"/>
  <c r="AQ43" i="12"/>
  <c r="AZ42" i="12"/>
  <c r="AR42" i="12"/>
  <c r="BA41" i="12"/>
  <c r="AN41" i="12"/>
  <c r="AT40" i="12"/>
  <c r="AW39" i="12"/>
  <c r="BC38" i="12"/>
  <c r="AO38" i="12"/>
  <c r="AR37" i="12"/>
  <c r="AX36" i="12"/>
  <c r="BA35" i="12"/>
  <c r="AP35" i="12"/>
  <c r="AS34" i="12"/>
  <c r="AV33" i="12"/>
  <c r="BB32" i="12"/>
  <c r="AN32" i="12"/>
  <c r="AT31" i="12"/>
  <c r="AW30" i="12"/>
  <c r="AZ29" i="12"/>
  <c r="AO29" i="12"/>
  <c r="AQ28" i="12"/>
  <c r="AR27" i="12"/>
  <c r="AS26" i="12"/>
  <c r="AT25" i="12"/>
  <c r="AU24" i="12"/>
  <c r="AV23" i="12"/>
  <c r="AW22" i="12"/>
  <c r="AX21" i="12"/>
  <c r="AY20" i="12"/>
  <c r="AZ19" i="12"/>
  <c r="BA18" i="12"/>
  <c r="BB17" i="12"/>
  <c r="BC16" i="12"/>
  <c r="BD15" i="12"/>
  <c r="AN15" i="12"/>
  <c r="AO14" i="12"/>
  <c r="AP13" i="12"/>
  <c r="AQ12" i="12"/>
  <c r="AR11" i="12"/>
  <c r="AS10" i="12"/>
  <c r="AT9" i="12"/>
  <c r="AU8" i="12"/>
  <c r="AV7" i="12"/>
  <c r="AQ6" i="12"/>
  <c r="AO5" i="12"/>
  <c r="BA3" i="12"/>
  <c r="AU2" i="12"/>
  <c r="BB47" i="12"/>
  <c r="AT47" i="12"/>
  <c r="BC46" i="12"/>
  <c r="AU46" i="12"/>
  <c r="BD45" i="12"/>
  <c r="AV45" i="12"/>
  <c r="AN45" i="12"/>
  <c r="AW44" i="12"/>
  <c r="AO44" i="12"/>
  <c r="AX43" i="12"/>
  <c r="AP43" i="12"/>
  <c r="AY42" i="12"/>
  <c r="AQ42" i="12"/>
  <c r="AZ41" i="12"/>
  <c r="BD40" i="12"/>
  <c r="AS40" i="12"/>
  <c r="AV39" i="12"/>
  <c r="AY38" i="12"/>
  <c r="AN38" i="12"/>
  <c r="AQ37" i="12"/>
  <c r="AW36" i="12"/>
  <c r="AZ35" i="12"/>
  <c r="BC34" i="12"/>
  <c r="AR34" i="12"/>
  <c r="AU33" i="12"/>
  <c r="BA32" i="12"/>
  <c r="BD31" i="12"/>
  <c r="AP31" i="12"/>
  <c r="AV30" i="12"/>
  <c r="AY29" i="12"/>
  <c r="AN29" i="12"/>
  <c r="AP28" i="12"/>
  <c r="AQ27" i="12"/>
  <c r="AR26" i="12"/>
  <c r="AS25" i="12"/>
  <c r="AT24" i="12"/>
  <c r="AU23" i="12"/>
  <c r="AV22" i="12"/>
  <c r="AW21" i="12"/>
  <c r="AX20" i="12"/>
  <c r="AY19" i="12"/>
  <c r="AZ18" i="12"/>
  <c r="BA17" i="12"/>
  <c r="BB16" i="12"/>
  <c r="BC15" i="12"/>
  <c r="BD14" i="12"/>
  <c r="AN14" i="12"/>
  <c r="AO13" i="12"/>
  <c r="AP12" i="12"/>
  <c r="AQ11" i="12"/>
  <c r="AR10" i="12"/>
  <c r="AS9" i="12"/>
  <c r="AT8" i="12"/>
  <c r="AU7" i="12"/>
  <c r="AP6" i="12"/>
  <c r="BA4" i="12"/>
  <c r="AY3" i="12"/>
  <c r="AT2" i="12"/>
  <c r="AR2" i="12"/>
  <c r="AN7" i="12"/>
  <c r="AW6" i="12"/>
  <c r="AO6" i="12"/>
  <c r="AX5" i="12"/>
  <c r="AP5" i="12"/>
  <c r="AY4" i="12"/>
  <c r="AQ4" i="12"/>
  <c r="AZ3" i="12"/>
  <c r="AR3" i="12"/>
  <c r="BA2" i="12"/>
  <c r="AS2" i="12"/>
  <c r="AW28" i="12"/>
  <c r="AO28" i="12"/>
  <c r="AX27" i="12"/>
  <c r="AP27" i="12"/>
  <c r="AY26" i="12"/>
  <c r="AQ26" i="12"/>
  <c r="AZ25" i="12"/>
  <c r="AR25" i="12"/>
  <c r="BA24" i="12"/>
  <c r="AS24" i="12"/>
  <c r="BB23" i="12"/>
  <c r="AT23" i="12"/>
  <c r="BC22" i="12"/>
  <c r="AU22" i="12"/>
  <c r="BD21" i="12"/>
  <c r="AV21" i="12"/>
  <c r="AN21" i="12"/>
  <c r="AW20" i="12"/>
  <c r="AO20" i="12"/>
  <c r="AX19" i="12"/>
  <c r="AP19" i="12"/>
  <c r="AY18" i="12"/>
  <c r="AQ18" i="12"/>
  <c r="AZ17" i="12"/>
  <c r="AR17" i="12"/>
  <c r="BA16" i="12"/>
  <c r="AS16" i="12"/>
  <c r="BB15" i="12"/>
  <c r="AT15" i="12"/>
  <c r="BC14" i="12"/>
  <c r="AU14" i="12"/>
  <c r="BD13" i="12"/>
  <c r="AV13" i="12"/>
  <c r="AN13" i="12"/>
  <c r="AW12" i="12"/>
  <c r="AO12" i="12"/>
  <c r="AX11" i="12"/>
  <c r="AP11" i="12"/>
  <c r="AY10" i="12"/>
  <c r="AQ10" i="12"/>
  <c r="AZ9" i="12"/>
  <c r="AR9" i="12"/>
  <c r="BA8" i="12"/>
  <c r="AS8" i="12"/>
  <c r="BB7" i="12"/>
  <c r="AT7" i="12"/>
  <c r="BC6" i="12"/>
  <c r="AU6" i="12"/>
  <c r="BD5" i="12"/>
  <c r="AV5" i="12"/>
  <c r="AN5" i="12"/>
  <c r="AW4" i="12"/>
  <c r="AO4" i="12"/>
  <c r="AX3" i="12"/>
  <c r="AP3" i="12"/>
  <c r="AY2" i="12"/>
  <c r="AQ2" i="12"/>
  <c r="AY41" i="12"/>
  <c r="AQ41" i="12"/>
  <c r="AZ40" i="12"/>
  <c r="AR40" i="12"/>
  <c r="BA39" i="12"/>
  <c r="AS39" i="12"/>
  <c r="BB38" i="12"/>
  <c r="AT38" i="12"/>
  <c r="BC37" i="12"/>
  <c r="AU37" i="12"/>
  <c r="BD36" i="12"/>
  <c r="AV36" i="12"/>
  <c r="AN36" i="12"/>
  <c r="AW35" i="12"/>
  <c r="AO35" i="12"/>
  <c r="AX34" i="12"/>
  <c r="AP34" i="12"/>
  <c r="AY33" i="12"/>
  <c r="AQ33" i="12"/>
  <c r="AZ32" i="12"/>
  <c r="AR32" i="12"/>
  <c r="BA31" i="12"/>
  <c r="AS31" i="12"/>
  <c r="BB30" i="12"/>
  <c r="AT30" i="12"/>
  <c r="BC29" i="12"/>
  <c r="AU29" i="12"/>
  <c r="BD28" i="12"/>
  <c r="AV28" i="12"/>
  <c r="AN28" i="12"/>
  <c r="AW27" i="12"/>
  <c r="AO27" i="12"/>
  <c r="AX26" i="12"/>
  <c r="AP26" i="12"/>
  <c r="AY25" i="12"/>
  <c r="AQ25" i="12"/>
  <c r="AZ24" i="12"/>
  <c r="AR24" i="12"/>
  <c r="BA23" i="12"/>
  <c r="AS23" i="12"/>
  <c r="BB22" i="12"/>
  <c r="AT22" i="12"/>
  <c r="BC21" i="12"/>
  <c r="AU21" i="12"/>
  <c r="BD20" i="12"/>
  <c r="AV20" i="12"/>
  <c r="AN20" i="12"/>
  <c r="AW19" i="12"/>
  <c r="AO19" i="12"/>
  <c r="AX18" i="12"/>
  <c r="AP18" i="12"/>
  <c r="AY17" i="12"/>
  <c r="AQ17" i="12"/>
  <c r="AZ16" i="12"/>
  <c r="AR16" i="12"/>
  <c r="BA15" i="12"/>
  <c r="AS15" i="12"/>
  <c r="BB14" i="12"/>
  <c r="AT14" i="12"/>
  <c r="BC13" i="12"/>
  <c r="AU13" i="12"/>
  <c r="BD12" i="12"/>
  <c r="AV12" i="12"/>
  <c r="AN12" i="12"/>
  <c r="AW11" i="12"/>
  <c r="AO11" i="12"/>
  <c r="AX10" i="12"/>
  <c r="AP10" i="12"/>
  <c r="AY9" i="12"/>
  <c r="AQ9" i="12"/>
  <c r="AZ8" i="12"/>
  <c r="AR8" i="12"/>
  <c r="BA7" i="12"/>
  <c r="AS7" i="12"/>
  <c r="BB6" i="12"/>
  <c r="AT6" i="12"/>
  <c r="BC5" i="12"/>
  <c r="AU5" i="12"/>
  <c r="BD4" i="12"/>
  <c r="AV4" i="12"/>
  <c r="AN4" i="12"/>
  <c r="AW3" i="12"/>
  <c r="AO3" i="12"/>
  <c r="AX2" i="12"/>
  <c r="AP2" i="12"/>
  <c r="AX41" i="12"/>
  <c r="AP41" i="12"/>
  <c r="AY40" i="12"/>
  <c r="AQ40" i="12"/>
  <c r="AZ39" i="12"/>
  <c r="AR39" i="12"/>
  <c r="BA38" i="12"/>
  <c r="AS38" i="12"/>
  <c r="BB37" i="12"/>
  <c r="AT37" i="12"/>
  <c r="BC36" i="12"/>
  <c r="AU36" i="12"/>
  <c r="BD35" i="12"/>
  <c r="AV35" i="12"/>
  <c r="AN35" i="12"/>
  <c r="AW34" i="12"/>
  <c r="AO34" i="12"/>
  <c r="AX33" i="12"/>
  <c r="AP33" i="12"/>
  <c r="AY32" i="12"/>
  <c r="AQ32" i="12"/>
  <c r="AZ31" i="12"/>
  <c r="AR31" i="12"/>
  <c r="BA30" i="12"/>
  <c r="AS30" i="12"/>
  <c r="BB29" i="12"/>
  <c r="AT29" i="12"/>
  <c r="BC28" i="12"/>
  <c r="AU28" i="12"/>
  <c r="BD27" i="12"/>
  <c r="AV27" i="12"/>
  <c r="AN27" i="12"/>
  <c r="AW26" i="12"/>
  <c r="AO26" i="12"/>
  <c r="AX25" i="12"/>
  <c r="AP25" i="12"/>
  <c r="AY24" i="12"/>
  <c r="AQ24" i="12"/>
  <c r="AZ23" i="12"/>
  <c r="AR23" i="12"/>
  <c r="BA22" i="12"/>
  <c r="AS22" i="12"/>
  <c r="BB21" i="12"/>
  <c r="AT21" i="12"/>
  <c r="BC20" i="12"/>
  <c r="AU20" i="12"/>
  <c r="BD19" i="12"/>
  <c r="AV19" i="12"/>
  <c r="AN19" i="12"/>
  <c r="AW18" i="12"/>
  <c r="AO18" i="12"/>
  <c r="AX17" i="12"/>
  <c r="AP17" i="12"/>
  <c r="AY16" i="12"/>
  <c r="AQ16" i="12"/>
  <c r="AZ15" i="12"/>
  <c r="AR15" i="12"/>
  <c r="BA14" i="12"/>
  <c r="AS14" i="12"/>
  <c r="BB13" i="12"/>
  <c r="AT13" i="12"/>
  <c r="BC12" i="12"/>
  <c r="AU12" i="12"/>
  <c r="BD11" i="12"/>
  <c r="AV11" i="12"/>
  <c r="AN11" i="12"/>
  <c r="AW10" i="12"/>
  <c r="AO10" i="12"/>
  <c r="AX9" i="12"/>
  <c r="AP9" i="12"/>
  <c r="AY8" i="12"/>
  <c r="AQ8" i="12"/>
  <c r="AZ7" i="12"/>
  <c r="AR7" i="12"/>
  <c r="BA6" i="12"/>
  <c r="AS6" i="12"/>
  <c r="BB5" i="12"/>
  <c r="AT5" i="12"/>
  <c r="BC4" i="12"/>
  <c r="AU4" i="12"/>
  <c r="BD3" i="12"/>
  <c r="AV3" i="12"/>
  <c r="AN3" i="12"/>
  <c r="AW2" i="12"/>
  <c r="AO2" i="12"/>
  <c r="AO41" i="12"/>
  <c r="AX40" i="12"/>
  <c r="AP40" i="12"/>
  <c r="AY39" i="12"/>
  <c r="AQ39" i="12"/>
  <c r="AZ38" i="12"/>
  <c r="AR38" i="12"/>
  <c r="BA37" i="12"/>
  <c r="AS37" i="12"/>
  <c r="BB36" i="12"/>
  <c r="AT36" i="12"/>
  <c r="BC35" i="12"/>
  <c r="AU35" i="12"/>
  <c r="BD34" i="12"/>
  <c r="AV34" i="12"/>
  <c r="AN34" i="12"/>
  <c r="AW33" i="12"/>
  <c r="AO33" i="12"/>
  <c r="AX32" i="12"/>
  <c r="AP32" i="12"/>
  <c r="AY31" i="12"/>
  <c r="AQ31" i="12"/>
  <c r="AZ30" i="12"/>
  <c r="AR30" i="12"/>
  <c r="BA29" i="12"/>
  <c r="AS29" i="12"/>
  <c r="BB28" i="12"/>
  <c r="AT28" i="12"/>
  <c r="BC27" i="12"/>
  <c r="AU27" i="12"/>
  <c r="BD26" i="12"/>
  <c r="AV26" i="12"/>
  <c r="AN26" i="12"/>
  <c r="AW25" i="12"/>
  <c r="AO25" i="12"/>
  <c r="AX24" i="12"/>
  <c r="AP24" i="12"/>
  <c r="AY23" i="12"/>
  <c r="AQ23" i="12"/>
  <c r="AZ22" i="12"/>
  <c r="AR22" i="12"/>
  <c r="BA21" i="12"/>
  <c r="AS21" i="12"/>
  <c r="BB20" i="12"/>
  <c r="AT20" i="12"/>
  <c r="BC19" i="12"/>
  <c r="AU19" i="12"/>
  <c r="BD18" i="12"/>
  <c r="AV18" i="12"/>
  <c r="AN18" i="12"/>
  <c r="AW17" i="12"/>
  <c r="AO17" i="12"/>
  <c r="AX16" i="12"/>
  <c r="AP16" i="12"/>
  <c r="AY15" i="12"/>
  <c r="AQ15" i="12"/>
  <c r="AZ14" i="12"/>
  <c r="AR14" i="12"/>
  <c r="BA13" i="12"/>
  <c r="AS13" i="12"/>
  <c r="BB12" i="12"/>
  <c r="AT12" i="12"/>
  <c r="BC11" i="12"/>
  <c r="AU11" i="12"/>
  <c r="BD10" i="12"/>
  <c r="AV10" i="12"/>
  <c r="AN10" i="12"/>
  <c r="AW9" i="12"/>
  <c r="AO9" i="12"/>
  <c r="AX8" i="12"/>
  <c r="AP8" i="12"/>
  <c r="AY7" i="12"/>
  <c r="AQ7" i="12"/>
  <c r="AZ6" i="12"/>
  <c r="AR6" i="12"/>
  <c r="BA5" i="12"/>
  <c r="AS5" i="12"/>
  <c r="BB4" i="12"/>
  <c r="AT4" i="12"/>
  <c r="BC3" i="12"/>
  <c r="AU3" i="12"/>
  <c r="BD2" i="12"/>
  <c r="AV2" i="12"/>
  <c r="A3" i="11" l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S31" i="9"/>
  <c r="S51" i="9" s="1"/>
  <c r="S32" i="9"/>
  <c r="S52" i="9" s="1"/>
  <c r="S33" i="9"/>
  <c r="S53" i="9" s="1"/>
  <c r="S34" i="9"/>
  <c r="S54" i="9" s="1"/>
  <c r="S35" i="9"/>
  <c r="S55" i="9" s="1"/>
  <c r="S36" i="9"/>
  <c r="S56" i="9" s="1"/>
  <c r="S37" i="9"/>
  <c r="S57" i="9" s="1"/>
  <c r="S38" i="9"/>
  <c r="S58" i="9" s="1"/>
  <c r="S39" i="9"/>
  <c r="S59" i="9" s="1"/>
  <c r="S40" i="9"/>
  <c r="S60" i="9" s="1"/>
  <c r="S41" i="9"/>
  <c r="S61" i="9" s="1"/>
  <c r="S42" i="9"/>
  <c r="S62" i="9" s="1"/>
  <c r="S43" i="9"/>
  <c r="S63" i="9" s="1"/>
  <c r="S44" i="9"/>
  <c r="S64" i="9" s="1"/>
  <c r="S45" i="9"/>
  <c r="S65" i="9" s="1"/>
  <c r="S46" i="9"/>
  <c r="S66" i="9" s="1"/>
  <c r="R31" i="9"/>
  <c r="R51" i="9" s="1"/>
  <c r="R32" i="9"/>
  <c r="R52" i="9" s="1"/>
  <c r="R33" i="9"/>
  <c r="R53" i="9" s="1"/>
  <c r="R34" i="9"/>
  <c r="R54" i="9" s="1"/>
  <c r="R35" i="9"/>
  <c r="R55" i="9" s="1"/>
  <c r="R36" i="9"/>
  <c r="R56" i="9" s="1"/>
  <c r="R37" i="9"/>
  <c r="R57" i="9" s="1"/>
  <c r="R38" i="9"/>
  <c r="R58" i="9" s="1"/>
  <c r="R39" i="9"/>
  <c r="R59" i="9" s="1"/>
  <c r="R40" i="9"/>
  <c r="R60" i="9" s="1"/>
  <c r="R41" i="9"/>
  <c r="R61" i="9" s="1"/>
  <c r="R42" i="9"/>
  <c r="R62" i="9" s="1"/>
  <c r="R43" i="9"/>
  <c r="R63" i="9" s="1"/>
  <c r="R44" i="9"/>
  <c r="R64" i="9" s="1"/>
  <c r="R45" i="9"/>
  <c r="R65" i="9" s="1"/>
  <c r="R46" i="9"/>
  <c r="R66" i="9" s="1"/>
  <c r="Q31" i="9"/>
  <c r="Q51" i="9" s="1"/>
  <c r="Q32" i="9"/>
  <c r="Q52" i="9" s="1"/>
  <c r="Q33" i="9"/>
  <c r="Q53" i="9" s="1"/>
  <c r="Q34" i="9"/>
  <c r="Q54" i="9" s="1"/>
  <c r="Q35" i="9"/>
  <c r="Q55" i="9" s="1"/>
  <c r="Q36" i="9"/>
  <c r="Q56" i="9" s="1"/>
  <c r="Q37" i="9"/>
  <c r="Q57" i="9" s="1"/>
  <c r="Q38" i="9"/>
  <c r="Q58" i="9" s="1"/>
  <c r="Q39" i="9"/>
  <c r="Q59" i="9" s="1"/>
  <c r="Q40" i="9"/>
  <c r="Q60" i="9" s="1"/>
  <c r="Q41" i="9"/>
  <c r="Q61" i="9" s="1"/>
  <c r="Q42" i="9"/>
  <c r="Q62" i="9" s="1"/>
  <c r="Q43" i="9"/>
  <c r="Q63" i="9" s="1"/>
  <c r="Q44" i="9"/>
  <c r="Q64" i="9" s="1"/>
  <c r="Q45" i="9"/>
  <c r="Q65" i="9" s="1"/>
  <c r="Q46" i="9"/>
  <c r="Q66" i="9" s="1"/>
  <c r="P31" i="9"/>
  <c r="P51" i="9" s="1"/>
  <c r="P32" i="9"/>
  <c r="P52" i="9" s="1"/>
  <c r="P33" i="9"/>
  <c r="P53" i="9" s="1"/>
  <c r="P34" i="9"/>
  <c r="P54" i="9" s="1"/>
  <c r="P35" i="9"/>
  <c r="P55" i="9" s="1"/>
  <c r="P36" i="9"/>
  <c r="P56" i="9" s="1"/>
  <c r="P37" i="9"/>
  <c r="P57" i="9" s="1"/>
  <c r="P38" i="9"/>
  <c r="P58" i="9" s="1"/>
  <c r="P39" i="9"/>
  <c r="P59" i="9" s="1"/>
  <c r="P40" i="9"/>
  <c r="P60" i="9" s="1"/>
  <c r="P41" i="9"/>
  <c r="P61" i="9" s="1"/>
  <c r="P42" i="9"/>
  <c r="P62" i="9" s="1"/>
  <c r="P43" i="9"/>
  <c r="P63" i="9" s="1"/>
  <c r="P44" i="9"/>
  <c r="P64" i="9" s="1"/>
  <c r="P45" i="9"/>
  <c r="P65" i="9" s="1"/>
  <c r="P46" i="9"/>
  <c r="P66" i="9" s="1"/>
  <c r="O31" i="9"/>
  <c r="O51" i="9" s="1"/>
  <c r="O32" i="9"/>
  <c r="O52" i="9" s="1"/>
  <c r="O33" i="9"/>
  <c r="O53" i="9" s="1"/>
  <c r="O34" i="9"/>
  <c r="O54" i="9" s="1"/>
  <c r="O35" i="9"/>
  <c r="O55" i="9" s="1"/>
  <c r="O36" i="9"/>
  <c r="O56" i="9" s="1"/>
  <c r="O37" i="9"/>
  <c r="O57" i="9" s="1"/>
  <c r="O38" i="9"/>
  <c r="O58" i="9" s="1"/>
  <c r="O39" i="9"/>
  <c r="O59" i="9" s="1"/>
  <c r="O40" i="9"/>
  <c r="O60" i="9" s="1"/>
  <c r="O41" i="9"/>
  <c r="O61" i="9" s="1"/>
  <c r="O42" i="9"/>
  <c r="O62" i="9" s="1"/>
  <c r="O43" i="9"/>
  <c r="O63" i="9" s="1"/>
  <c r="O44" i="9"/>
  <c r="O64" i="9" s="1"/>
  <c r="O45" i="9"/>
  <c r="O65" i="9" s="1"/>
  <c r="O46" i="9"/>
  <c r="O66" i="9" s="1"/>
  <c r="N31" i="9"/>
  <c r="N51" i="9" s="1"/>
  <c r="N32" i="9"/>
  <c r="N52" i="9" s="1"/>
  <c r="N33" i="9"/>
  <c r="N53" i="9" s="1"/>
  <c r="N34" i="9"/>
  <c r="N54" i="9" s="1"/>
  <c r="N35" i="9"/>
  <c r="N55" i="9" s="1"/>
  <c r="N36" i="9"/>
  <c r="N56" i="9" s="1"/>
  <c r="N37" i="9"/>
  <c r="N57" i="9" s="1"/>
  <c r="N38" i="9"/>
  <c r="N58" i="9" s="1"/>
  <c r="N39" i="9"/>
  <c r="N59" i="9" s="1"/>
  <c r="N40" i="9"/>
  <c r="N60" i="9" s="1"/>
  <c r="N41" i="9"/>
  <c r="N61" i="9" s="1"/>
  <c r="N42" i="9"/>
  <c r="N62" i="9" s="1"/>
  <c r="N43" i="9"/>
  <c r="N63" i="9" s="1"/>
  <c r="N44" i="9"/>
  <c r="N64" i="9" s="1"/>
  <c r="N45" i="9"/>
  <c r="N65" i="9" s="1"/>
  <c r="N46" i="9"/>
  <c r="N66" i="9" s="1"/>
  <c r="M31" i="9"/>
  <c r="M51" i="9" s="1"/>
  <c r="M32" i="9"/>
  <c r="M52" i="9" s="1"/>
  <c r="M33" i="9"/>
  <c r="M53" i="9" s="1"/>
  <c r="M34" i="9"/>
  <c r="M54" i="9" s="1"/>
  <c r="M35" i="9"/>
  <c r="M55" i="9" s="1"/>
  <c r="M36" i="9"/>
  <c r="M56" i="9" s="1"/>
  <c r="M37" i="9"/>
  <c r="M57" i="9" s="1"/>
  <c r="M38" i="9"/>
  <c r="M58" i="9" s="1"/>
  <c r="M39" i="9"/>
  <c r="M59" i="9" s="1"/>
  <c r="M40" i="9"/>
  <c r="M60" i="9" s="1"/>
  <c r="M41" i="9"/>
  <c r="M61" i="9" s="1"/>
  <c r="M42" i="9"/>
  <c r="M62" i="9" s="1"/>
  <c r="M43" i="9"/>
  <c r="M63" i="9" s="1"/>
  <c r="M44" i="9"/>
  <c r="M64" i="9" s="1"/>
  <c r="M45" i="9"/>
  <c r="M65" i="9" s="1"/>
  <c r="M46" i="9"/>
  <c r="M66" i="9" s="1"/>
  <c r="L31" i="9"/>
  <c r="L51" i="9" s="1"/>
  <c r="L32" i="9"/>
  <c r="L52" i="9" s="1"/>
  <c r="L33" i="9"/>
  <c r="L53" i="9" s="1"/>
  <c r="L34" i="9"/>
  <c r="L54" i="9" s="1"/>
  <c r="L35" i="9"/>
  <c r="L55" i="9" s="1"/>
  <c r="L36" i="9"/>
  <c r="L56" i="9" s="1"/>
  <c r="L37" i="9"/>
  <c r="L57" i="9" s="1"/>
  <c r="L38" i="9"/>
  <c r="L58" i="9" s="1"/>
  <c r="L39" i="9"/>
  <c r="L59" i="9" s="1"/>
  <c r="L40" i="9"/>
  <c r="L60" i="9" s="1"/>
  <c r="L41" i="9"/>
  <c r="L61" i="9" s="1"/>
  <c r="L42" i="9"/>
  <c r="L62" i="9" s="1"/>
  <c r="L43" i="9"/>
  <c r="L63" i="9" s="1"/>
  <c r="L44" i="9"/>
  <c r="L64" i="9" s="1"/>
  <c r="L45" i="9"/>
  <c r="L65" i="9" s="1"/>
  <c r="L46" i="9"/>
  <c r="L66" i="9" s="1"/>
  <c r="K31" i="9"/>
  <c r="K51" i="9" s="1"/>
  <c r="K32" i="9"/>
  <c r="K52" i="9" s="1"/>
  <c r="K33" i="9"/>
  <c r="K53" i="9" s="1"/>
  <c r="K34" i="9"/>
  <c r="K54" i="9" s="1"/>
  <c r="K35" i="9"/>
  <c r="K55" i="9" s="1"/>
  <c r="K36" i="9"/>
  <c r="K56" i="9" s="1"/>
  <c r="K37" i="9"/>
  <c r="K57" i="9" s="1"/>
  <c r="K38" i="9"/>
  <c r="K58" i="9" s="1"/>
  <c r="K39" i="9"/>
  <c r="K59" i="9" s="1"/>
  <c r="K40" i="9"/>
  <c r="K60" i="9" s="1"/>
  <c r="K41" i="9"/>
  <c r="K61" i="9" s="1"/>
  <c r="K42" i="9"/>
  <c r="K62" i="9" s="1"/>
  <c r="K43" i="9"/>
  <c r="K63" i="9" s="1"/>
  <c r="K44" i="9"/>
  <c r="K64" i="9" s="1"/>
  <c r="K45" i="9"/>
  <c r="K65" i="9" s="1"/>
  <c r="K46" i="9"/>
  <c r="K66" i="9" s="1"/>
  <c r="J31" i="9"/>
  <c r="J51" i="9" s="1"/>
  <c r="J32" i="9"/>
  <c r="J52" i="9" s="1"/>
  <c r="J33" i="9"/>
  <c r="J53" i="9" s="1"/>
  <c r="J34" i="9"/>
  <c r="J54" i="9" s="1"/>
  <c r="J35" i="9"/>
  <c r="J55" i="9" s="1"/>
  <c r="J36" i="9"/>
  <c r="J56" i="9" s="1"/>
  <c r="J37" i="9"/>
  <c r="J57" i="9" s="1"/>
  <c r="J38" i="9"/>
  <c r="J58" i="9" s="1"/>
  <c r="J39" i="9"/>
  <c r="J59" i="9" s="1"/>
  <c r="J40" i="9"/>
  <c r="J60" i="9" s="1"/>
  <c r="J41" i="9"/>
  <c r="J61" i="9" s="1"/>
  <c r="J42" i="9"/>
  <c r="J62" i="9" s="1"/>
  <c r="J43" i="9"/>
  <c r="J63" i="9" s="1"/>
  <c r="J44" i="9"/>
  <c r="J64" i="9" s="1"/>
  <c r="J45" i="9"/>
  <c r="J65" i="9" s="1"/>
  <c r="J46" i="9"/>
  <c r="J66" i="9" s="1"/>
  <c r="I31" i="9"/>
  <c r="I51" i="9" s="1"/>
  <c r="I32" i="9"/>
  <c r="I52" i="9" s="1"/>
  <c r="I33" i="9"/>
  <c r="I53" i="9" s="1"/>
  <c r="I34" i="9"/>
  <c r="I54" i="9" s="1"/>
  <c r="I35" i="9"/>
  <c r="I55" i="9" s="1"/>
  <c r="I36" i="9"/>
  <c r="I56" i="9" s="1"/>
  <c r="I37" i="9"/>
  <c r="I57" i="9" s="1"/>
  <c r="I38" i="9"/>
  <c r="I58" i="9" s="1"/>
  <c r="I39" i="9"/>
  <c r="I59" i="9" s="1"/>
  <c r="I40" i="9"/>
  <c r="I60" i="9" s="1"/>
  <c r="I41" i="9"/>
  <c r="I61" i="9" s="1"/>
  <c r="I42" i="9"/>
  <c r="I62" i="9" s="1"/>
  <c r="I43" i="9"/>
  <c r="I63" i="9" s="1"/>
  <c r="I44" i="9"/>
  <c r="I64" i="9" s="1"/>
  <c r="I45" i="9"/>
  <c r="I65" i="9" s="1"/>
  <c r="I46" i="9"/>
  <c r="I66" i="9" s="1"/>
  <c r="H31" i="9"/>
  <c r="H51" i="9" s="1"/>
  <c r="H32" i="9"/>
  <c r="H52" i="9" s="1"/>
  <c r="H33" i="9"/>
  <c r="H53" i="9" s="1"/>
  <c r="H34" i="9"/>
  <c r="H54" i="9" s="1"/>
  <c r="H35" i="9"/>
  <c r="H55" i="9" s="1"/>
  <c r="H36" i="9"/>
  <c r="H56" i="9" s="1"/>
  <c r="H37" i="9"/>
  <c r="H57" i="9" s="1"/>
  <c r="H38" i="9"/>
  <c r="H58" i="9" s="1"/>
  <c r="H39" i="9"/>
  <c r="H59" i="9" s="1"/>
  <c r="H40" i="9"/>
  <c r="H60" i="9" s="1"/>
  <c r="H41" i="9"/>
  <c r="H61" i="9" s="1"/>
  <c r="H42" i="9"/>
  <c r="H62" i="9" s="1"/>
  <c r="H43" i="9"/>
  <c r="H63" i="9" s="1"/>
  <c r="H44" i="9"/>
  <c r="H64" i="9" s="1"/>
  <c r="H45" i="9"/>
  <c r="H65" i="9" s="1"/>
  <c r="H46" i="9"/>
  <c r="H66" i="9" s="1"/>
  <c r="G31" i="9"/>
  <c r="G51" i="9" s="1"/>
  <c r="G32" i="9"/>
  <c r="G52" i="9" s="1"/>
  <c r="G33" i="9"/>
  <c r="G53" i="9" s="1"/>
  <c r="G34" i="9"/>
  <c r="G54" i="9" s="1"/>
  <c r="G35" i="9"/>
  <c r="G55" i="9" s="1"/>
  <c r="G36" i="9"/>
  <c r="G56" i="9" s="1"/>
  <c r="G37" i="9"/>
  <c r="G57" i="9" s="1"/>
  <c r="G38" i="9"/>
  <c r="G58" i="9" s="1"/>
  <c r="G39" i="9"/>
  <c r="G59" i="9" s="1"/>
  <c r="G40" i="9"/>
  <c r="G60" i="9" s="1"/>
  <c r="G41" i="9"/>
  <c r="G61" i="9" s="1"/>
  <c r="G42" i="9"/>
  <c r="G62" i="9" s="1"/>
  <c r="G43" i="9"/>
  <c r="G63" i="9" s="1"/>
  <c r="G44" i="9"/>
  <c r="G64" i="9" s="1"/>
  <c r="G45" i="9"/>
  <c r="G65" i="9" s="1"/>
  <c r="G46" i="9"/>
  <c r="G66" i="9" s="1"/>
  <c r="F31" i="9"/>
  <c r="F51" i="9" s="1"/>
  <c r="F32" i="9"/>
  <c r="F52" i="9" s="1"/>
  <c r="F33" i="9"/>
  <c r="F53" i="9" s="1"/>
  <c r="F34" i="9"/>
  <c r="F54" i="9" s="1"/>
  <c r="F35" i="9"/>
  <c r="F55" i="9" s="1"/>
  <c r="F36" i="9"/>
  <c r="F56" i="9" s="1"/>
  <c r="F37" i="9"/>
  <c r="F57" i="9" s="1"/>
  <c r="F38" i="9"/>
  <c r="F58" i="9" s="1"/>
  <c r="F39" i="9"/>
  <c r="F59" i="9" s="1"/>
  <c r="F40" i="9"/>
  <c r="F60" i="9" s="1"/>
  <c r="F41" i="9"/>
  <c r="F61" i="9" s="1"/>
  <c r="F42" i="9"/>
  <c r="F62" i="9" s="1"/>
  <c r="F43" i="9"/>
  <c r="F63" i="9" s="1"/>
  <c r="F44" i="9"/>
  <c r="F64" i="9" s="1"/>
  <c r="F45" i="9"/>
  <c r="F65" i="9" s="1"/>
  <c r="F46" i="9"/>
  <c r="F66" i="9" s="1"/>
  <c r="E31" i="9"/>
  <c r="E51" i="9" s="1"/>
  <c r="E32" i="9"/>
  <c r="E52" i="9" s="1"/>
  <c r="E33" i="9"/>
  <c r="E53" i="9" s="1"/>
  <c r="E34" i="9"/>
  <c r="E54" i="9" s="1"/>
  <c r="E35" i="9"/>
  <c r="E55" i="9" s="1"/>
  <c r="E36" i="9"/>
  <c r="E56" i="9" s="1"/>
  <c r="E37" i="9"/>
  <c r="E57" i="9" s="1"/>
  <c r="E38" i="9"/>
  <c r="E58" i="9" s="1"/>
  <c r="E39" i="9"/>
  <c r="E59" i="9" s="1"/>
  <c r="E40" i="9"/>
  <c r="E60" i="9" s="1"/>
  <c r="E41" i="9"/>
  <c r="E61" i="9" s="1"/>
  <c r="E42" i="9"/>
  <c r="E62" i="9" s="1"/>
  <c r="E43" i="9"/>
  <c r="E63" i="9" s="1"/>
  <c r="E44" i="9"/>
  <c r="E64" i="9" s="1"/>
  <c r="E45" i="9"/>
  <c r="E65" i="9" s="1"/>
  <c r="E46" i="9"/>
  <c r="E66" i="9" s="1"/>
  <c r="D31" i="9"/>
  <c r="D51" i="9" s="1"/>
  <c r="D32" i="9"/>
  <c r="D52" i="9" s="1"/>
  <c r="D33" i="9"/>
  <c r="D53" i="9" s="1"/>
  <c r="D34" i="9"/>
  <c r="D54" i="9" s="1"/>
  <c r="D35" i="9"/>
  <c r="D55" i="9" s="1"/>
  <c r="D36" i="9"/>
  <c r="D56" i="9" s="1"/>
  <c r="D37" i="9"/>
  <c r="D57" i="9" s="1"/>
  <c r="D38" i="9"/>
  <c r="D58" i="9" s="1"/>
  <c r="D39" i="9"/>
  <c r="D59" i="9" s="1"/>
  <c r="D40" i="9"/>
  <c r="D60" i="9" s="1"/>
  <c r="D41" i="9"/>
  <c r="D61" i="9" s="1"/>
  <c r="D42" i="9"/>
  <c r="D62" i="9" s="1"/>
  <c r="D43" i="9"/>
  <c r="D63" i="9" s="1"/>
  <c r="D44" i="9"/>
  <c r="D64" i="9" s="1"/>
  <c r="D45" i="9"/>
  <c r="D65" i="9" s="1"/>
  <c r="D46" i="9"/>
  <c r="D66" i="9" s="1"/>
  <c r="D30" i="9"/>
  <c r="D50" i="9" s="1"/>
  <c r="E30" i="9"/>
  <c r="E50" i="9" s="1"/>
  <c r="F30" i="9"/>
  <c r="F50" i="9" s="1"/>
  <c r="G30" i="9"/>
  <c r="G50" i="9" s="1"/>
  <c r="H30" i="9"/>
  <c r="H50" i="9" s="1"/>
  <c r="I30" i="9"/>
  <c r="I50" i="9" s="1"/>
  <c r="J30" i="9"/>
  <c r="J50" i="9" s="1"/>
  <c r="K30" i="9"/>
  <c r="K50" i="9" s="1"/>
  <c r="L30" i="9"/>
  <c r="L50" i="9" s="1"/>
  <c r="M30" i="9"/>
  <c r="M50" i="9" s="1"/>
  <c r="N30" i="9"/>
  <c r="N50" i="9" s="1"/>
  <c r="O30" i="9"/>
  <c r="O50" i="9" s="1"/>
  <c r="P30" i="9"/>
  <c r="P50" i="9" s="1"/>
  <c r="Q30" i="9"/>
  <c r="Q50" i="9" s="1"/>
  <c r="R30" i="9"/>
  <c r="R50" i="9" s="1"/>
  <c r="S30" i="9"/>
  <c r="S50" i="9" s="1"/>
  <c r="C31" i="9"/>
  <c r="C51" i="9" s="1"/>
  <c r="C70" i="9" s="1"/>
  <c r="D70" i="9" s="1"/>
  <c r="E70" i="9" s="1"/>
  <c r="F70" i="9" s="1"/>
  <c r="G70" i="9" s="1"/>
  <c r="H70" i="9" s="1"/>
  <c r="I70" i="9" s="1"/>
  <c r="J70" i="9" s="1"/>
  <c r="K70" i="9" s="1"/>
  <c r="L70" i="9" s="1"/>
  <c r="M70" i="9" s="1"/>
  <c r="N70" i="9" s="1"/>
  <c r="O70" i="9" s="1"/>
  <c r="P70" i="9" s="1"/>
  <c r="Q70" i="9" s="1"/>
  <c r="R70" i="9" s="1"/>
  <c r="S70" i="9" s="1"/>
  <c r="C32" i="9"/>
  <c r="C52" i="9" s="1"/>
  <c r="C71" i="9" s="1"/>
  <c r="D71" i="9" s="1"/>
  <c r="E71" i="9" s="1"/>
  <c r="F71" i="9" s="1"/>
  <c r="G71" i="9" s="1"/>
  <c r="H71" i="9" s="1"/>
  <c r="I71" i="9" s="1"/>
  <c r="J71" i="9" s="1"/>
  <c r="K71" i="9" s="1"/>
  <c r="L71" i="9" s="1"/>
  <c r="M71" i="9" s="1"/>
  <c r="N71" i="9" s="1"/>
  <c r="O71" i="9" s="1"/>
  <c r="P71" i="9" s="1"/>
  <c r="Q71" i="9" s="1"/>
  <c r="R71" i="9" s="1"/>
  <c r="S71" i="9" s="1"/>
  <c r="C33" i="9"/>
  <c r="C53" i="9" s="1"/>
  <c r="C72" i="9" s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C34" i="9"/>
  <c r="C54" i="9" s="1"/>
  <c r="C73" i="9" s="1"/>
  <c r="D73" i="9" s="1"/>
  <c r="E73" i="9" s="1"/>
  <c r="F73" i="9" s="1"/>
  <c r="G73" i="9" s="1"/>
  <c r="H73" i="9" s="1"/>
  <c r="I73" i="9" s="1"/>
  <c r="J73" i="9" s="1"/>
  <c r="K73" i="9" s="1"/>
  <c r="L73" i="9" s="1"/>
  <c r="M73" i="9" s="1"/>
  <c r="N73" i="9" s="1"/>
  <c r="O73" i="9" s="1"/>
  <c r="P73" i="9" s="1"/>
  <c r="Q73" i="9" s="1"/>
  <c r="R73" i="9" s="1"/>
  <c r="S73" i="9" s="1"/>
  <c r="C35" i="9"/>
  <c r="C55" i="9" s="1"/>
  <c r="C74" i="9" s="1"/>
  <c r="D74" i="9" s="1"/>
  <c r="E74" i="9" s="1"/>
  <c r="F74" i="9" s="1"/>
  <c r="G74" i="9" s="1"/>
  <c r="H74" i="9" s="1"/>
  <c r="I74" i="9" s="1"/>
  <c r="J74" i="9" s="1"/>
  <c r="K74" i="9" s="1"/>
  <c r="L74" i="9" s="1"/>
  <c r="M74" i="9" s="1"/>
  <c r="N74" i="9" s="1"/>
  <c r="O74" i="9" s="1"/>
  <c r="P74" i="9" s="1"/>
  <c r="Q74" i="9" s="1"/>
  <c r="R74" i="9" s="1"/>
  <c r="S74" i="9" s="1"/>
  <c r="C36" i="9"/>
  <c r="C56" i="9" s="1"/>
  <c r="C75" i="9" s="1"/>
  <c r="D75" i="9" s="1"/>
  <c r="E75" i="9" s="1"/>
  <c r="F75" i="9" s="1"/>
  <c r="G75" i="9" s="1"/>
  <c r="H75" i="9" s="1"/>
  <c r="I75" i="9" s="1"/>
  <c r="J75" i="9" s="1"/>
  <c r="K75" i="9" s="1"/>
  <c r="L75" i="9" s="1"/>
  <c r="M75" i="9" s="1"/>
  <c r="N75" i="9" s="1"/>
  <c r="O75" i="9" s="1"/>
  <c r="P75" i="9" s="1"/>
  <c r="Q75" i="9" s="1"/>
  <c r="R75" i="9" s="1"/>
  <c r="S75" i="9" s="1"/>
  <c r="C37" i="9"/>
  <c r="C57" i="9" s="1"/>
  <c r="C76" i="9" s="1"/>
  <c r="C38" i="9"/>
  <c r="C58" i="9" s="1"/>
  <c r="C77" i="9" s="1"/>
  <c r="D77" i="9" s="1"/>
  <c r="E77" i="9" s="1"/>
  <c r="F77" i="9" s="1"/>
  <c r="G77" i="9" s="1"/>
  <c r="H77" i="9" s="1"/>
  <c r="I77" i="9" s="1"/>
  <c r="J77" i="9" s="1"/>
  <c r="K77" i="9" s="1"/>
  <c r="L77" i="9" s="1"/>
  <c r="M77" i="9" s="1"/>
  <c r="N77" i="9" s="1"/>
  <c r="O77" i="9" s="1"/>
  <c r="P77" i="9" s="1"/>
  <c r="Q77" i="9" s="1"/>
  <c r="R77" i="9" s="1"/>
  <c r="S77" i="9" s="1"/>
  <c r="C39" i="9"/>
  <c r="C59" i="9" s="1"/>
  <c r="C78" i="9" s="1"/>
  <c r="D78" i="9" s="1"/>
  <c r="E78" i="9" s="1"/>
  <c r="F78" i="9" s="1"/>
  <c r="G78" i="9" s="1"/>
  <c r="H78" i="9" s="1"/>
  <c r="I78" i="9" s="1"/>
  <c r="J78" i="9" s="1"/>
  <c r="K78" i="9" s="1"/>
  <c r="L78" i="9" s="1"/>
  <c r="M78" i="9" s="1"/>
  <c r="N78" i="9" s="1"/>
  <c r="O78" i="9" s="1"/>
  <c r="P78" i="9" s="1"/>
  <c r="Q78" i="9" s="1"/>
  <c r="R78" i="9" s="1"/>
  <c r="S78" i="9" s="1"/>
  <c r="C40" i="9"/>
  <c r="C60" i="9" s="1"/>
  <c r="C79" i="9" s="1"/>
  <c r="D79" i="9" s="1"/>
  <c r="E79" i="9" s="1"/>
  <c r="F79" i="9" s="1"/>
  <c r="G79" i="9" s="1"/>
  <c r="H79" i="9" s="1"/>
  <c r="I79" i="9" s="1"/>
  <c r="J79" i="9" s="1"/>
  <c r="K79" i="9" s="1"/>
  <c r="L79" i="9" s="1"/>
  <c r="M79" i="9" s="1"/>
  <c r="N79" i="9" s="1"/>
  <c r="O79" i="9" s="1"/>
  <c r="P79" i="9" s="1"/>
  <c r="Q79" i="9" s="1"/>
  <c r="R79" i="9" s="1"/>
  <c r="S79" i="9" s="1"/>
  <c r="C41" i="9"/>
  <c r="C61" i="9" s="1"/>
  <c r="C80" i="9" s="1"/>
  <c r="D80" i="9" s="1"/>
  <c r="E80" i="9" s="1"/>
  <c r="F80" i="9" s="1"/>
  <c r="G80" i="9" s="1"/>
  <c r="H80" i="9" s="1"/>
  <c r="I80" i="9" s="1"/>
  <c r="J80" i="9" s="1"/>
  <c r="K80" i="9" s="1"/>
  <c r="L80" i="9" s="1"/>
  <c r="M80" i="9" s="1"/>
  <c r="N80" i="9" s="1"/>
  <c r="O80" i="9" s="1"/>
  <c r="P80" i="9" s="1"/>
  <c r="Q80" i="9" s="1"/>
  <c r="R80" i="9" s="1"/>
  <c r="S80" i="9" s="1"/>
  <c r="C42" i="9"/>
  <c r="C62" i="9" s="1"/>
  <c r="C81" i="9" s="1"/>
  <c r="D81" i="9" s="1"/>
  <c r="E81" i="9" s="1"/>
  <c r="F81" i="9" s="1"/>
  <c r="G81" i="9" s="1"/>
  <c r="H81" i="9" s="1"/>
  <c r="I81" i="9" s="1"/>
  <c r="J81" i="9" s="1"/>
  <c r="K81" i="9" s="1"/>
  <c r="L81" i="9" s="1"/>
  <c r="M81" i="9" s="1"/>
  <c r="N81" i="9" s="1"/>
  <c r="O81" i="9" s="1"/>
  <c r="P81" i="9" s="1"/>
  <c r="Q81" i="9" s="1"/>
  <c r="R81" i="9" s="1"/>
  <c r="S81" i="9" s="1"/>
  <c r="C43" i="9"/>
  <c r="C63" i="9" s="1"/>
  <c r="C82" i="9" s="1"/>
  <c r="D82" i="9" s="1"/>
  <c r="E82" i="9" s="1"/>
  <c r="F82" i="9" s="1"/>
  <c r="G82" i="9" s="1"/>
  <c r="H82" i="9" s="1"/>
  <c r="I82" i="9" s="1"/>
  <c r="J82" i="9" s="1"/>
  <c r="K82" i="9" s="1"/>
  <c r="L82" i="9" s="1"/>
  <c r="M82" i="9" s="1"/>
  <c r="N82" i="9" s="1"/>
  <c r="O82" i="9" s="1"/>
  <c r="P82" i="9" s="1"/>
  <c r="Q82" i="9" s="1"/>
  <c r="R82" i="9" s="1"/>
  <c r="S82" i="9" s="1"/>
  <c r="C44" i="9"/>
  <c r="C64" i="9" s="1"/>
  <c r="C83" i="9" s="1"/>
  <c r="D83" i="9" s="1"/>
  <c r="E83" i="9" s="1"/>
  <c r="F83" i="9" s="1"/>
  <c r="G83" i="9" s="1"/>
  <c r="H83" i="9" s="1"/>
  <c r="I83" i="9" s="1"/>
  <c r="J83" i="9" s="1"/>
  <c r="K83" i="9" s="1"/>
  <c r="L83" i="9" s="1"/>
  <c r="M83" i="9" s="1"/>
  <c r="N83" i="9" s="1"/>
  <c r="O83" i="9" s="1"/>
  <c r="P83" i="9" s="1"/>
  <c r="Q83" i="9" s="1"/>
  <c r="R83" i="9" s="1"/>
  <c r="S83" i="9" s="1"/>
  <c r="C45" i="9"/>
  <c r="C65" i="9" s="1"/>
  <c r="C84" i="9" s="1"/>
  <c r="D84" i="9" s="1"/>
  <c r="E84" i="9" s="1"/>
  <c r="F84" i="9" s="1"/>
  <c r="G84" i="9" s="1"/>
  <c r="H84" i="9" s="1"/>
  <c r="I84" i="9" s="1"/>
  <c r="J84" i="9" s="1"/>
  <c r="K84" i="9" s="1"/>
  <c r="L84" i="9" s="1"/>
  <c r="M84" i="9" s="1"/>
  <c r="N84" i="9" s="1"/>
  <c r="O84" i="9" s="1"/>
  <c r="P84" i="9" s="1"/>
  <c r="Q84" i="9" s="1"/>
  <c r="R84" i="9" s="1"/>
  <c r="S84" i="9" s="1"/>
  <c r="C46" i="9"/>
  <c r="C66" i="9" s="1"/>
  <c r="C85" i="9" s="1"/>
  <c r="D85" i="9" s="1"/>
  <c r="E85" i="9" s="1"/>
  <c r="F85" i="9" s="1"/>
  <c r="G85" i="9" s="1"/>
  <c r="H85" i="9" s="1"/>
  <c r="I85" i="9" s="1"/>
  <c r="J85" i="9" s="1"/>
  <c r="K85" i="9" s="1"/>
  <c r="L85" i="9" s="1"/>
  <c r="M85" i="9" s="1"/>
  <c r="N85" i="9" s="1"/>
  <c r="O85" i="9" s="1"/>
  <c r="P85" i="9" s="1"/>
  <c r="Q85" i="9" s="1"/>
  <c r="R85" i="9" s="1"/>
  <c r="S85" i="9" s="1"/>
  <c r="C30" i="9"/>
  <c r="C50" i="9" s="1"/>
  <c r="C69" i="9" s="1"/>
  <c r="D69" i="9" s="1"/>
  <c r="E69" i="9" s="1"/>
  <c r="T2" i="9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D76" i="9" l="1"/>
  <c r="E76" i="9" s="1"/>
  <c r="F76" i="9" s="1"/>
  <c r="G76" i="9" s="1"/>
  <c r="H76" i="9" s="1"/>
  <c r="I76" i="9" s="1"/>
  <c r="J76" i="9" s="1"/>
  <c r="K76" i="9" s="1"/>
  <c r="L76" i="9" s="1"/>
  <c r="M76" i="9" s="1"/>
  <c r="N76" i="9" s="1"/>
  <c r="O76" i="9" s="1"/>
  <c r="P76" i="9" s="1"/>
  <c r="Q76" i="9" s="1"/>
  <c r="R76" i="9" s="1"/>
  <c r="S76" i="9" s="1"/>
  <c r="F69" i="9"/>
  <c r="G69" i="9" s="1"/>
  <c r="H69" i="9"/>
  <c r="I69" i="9" s="1"/>
  <c r="J69" i="9" s="1"/>
  <c r="K69" i="9" s="1"/>
  <c r="L69" i="9" s="1"/>
  <c r="M69" i="9" s="1"/>
  <c r="N69" i="9" s="1"/>
  <c r="O69" i="9" s="1"/>
  <c r="P69" i="9" s="1"/>
  <c r="Q69" i="9" s="1"/>
  <c r="R69" i="9" s="1"/>
  <c r="S69" i="9" s="1"/>
  <c r="E4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C63" i="2"/>
  <c r="C22" i="3" s="1"/>
  <c r="D63" i="2"/>
  <c r="D17" i="3" s="1"/>
  <c r="E63" i="2"/>
  <c r="E7" i="3" s="1"/>
  <c r="F63" i="2"/>
  <c r="F10" i="3" s="1"/>
  <c r="G63" i="2"/>
  <c r="G5" i="3" s="1"/>
  <c r="H63" i="2"/>
  <c r="H7" i="3" s="1"/>
  <c r="I63" i="2"/>
  <c r="I10" i="3" s="1"/>
  <c r="J63" i="2"/>
  <c r="J24" i="3" s="1"/>
  <c r="K63" i="2"/>
  <c r="K3" i="3" s="1"/>
  <c r="L63" i="2"/>
  <c r="L16" i="3" s="1"/>
  <c r="M63" i="2"/>
  <c r="M33" i="3" s="1"/>
  <c r="N63" i="2"/>
  <c r="N52" i="3" s="1"/>
  <c r="O63" i="2"/>
  <c r="O31" i="3" s="1"/>
  <c r="P63" i="2"/>
  <c r="P42" i="3" s="1"/>
  <c r="Q63" i="2"/>
  <c r="Q29" i="3" s="1"/>
  <c r="R63" i="2"/>
  <c r="R22" i="3" s="1"/>
  <c r="B65" i="2"/>
  <c r="B64" i="2"/>
  <c r="B63" i="2"/>
  <c r="B6" i="3" s="1"/>
  <c r="F31" i="3" l="1"/>
  <c r="G58" i="3"/>
  <c r="G26" i="3"/>
  <c r="B43" i="3"/>
  <c r="N46" i="3"/>
  <c r="B11" i="3"/>
  <c r="D32" i="3"/>
  <c r="E36" i="3"/>
  <c r="O2" i="3"/>
  <c r="B42" i="3"/>
  <c r="B10" i="3"/>
  <c r="D24" i="3"/>
  <c r="E35" i="3"/>
  <c r="E3" i="3"/>
  <c r="F30" i="3"/>
  <c r="G57" i="3"/>
  <c r="G25" i="3"/>
  <c r="H52" i="3"/>
  <c r="H19" i="3"/>
  <c r="I42" i="3"/>
  <c r="J60" i="3"/>
  <c r="J4" i="3"/>
  <c r="N20" i="3"/>
  <c r="P10" i="3"/>
  <c r="H53" i="3"/>
  <c r="H20" i="3"/>
  <c r="I43" i="3"/>
  <c r="J61" i="3"/>
  <c r="J8" i="3"/>
  <c r="P36" i="3"/>
  <c r="H2" i="3"/>
  <c r="B35" i="3"/>
  <c r="B3" i="3"/>
  <c r="E60" i="3"/>
  <c r="E28" i="3"/>
  <c r="F55" i="3"/>
  <c r="F23" i="3"/>
  <c r="G50" i="3"/>
  <c r="G18" i="3"/>
  <c r="H45" i="3"/>
  <c r="H11" i="3"/>
  <c r="I34" i="3"/>
  <c r="J50" i="3"/>
  <c r="K21" i="3"/>
  <c r="N14" i="3"/>
  <c r="P4" i="3"/>
  <c r="G2" i="3"/>
  <c r="B34" i="3"/>
  <c r="C61" i="3"/>
  <c r="E59" i="3"/>
  <c r="E27" i="3"/>
  <c r="F54" i="3"/>
  <c r="F22" i="3"/>
  <c r="G49" i="3"/>
  <c r="G17" i="3"/>
  <c r="H44" i="3"/>
  <c r="H10" i="3"/>
  <c r="I33" i="3"/>
  <c r="J49" i="3"/>
  <c r="M57" i="3"/>
  <c r="O47" i="3"/>
  <c r="Q37" i="3"/>
  <c r="B59" i="3"/>
  <c r="B27" i="3"/>
  <c r="C37" i="3"/>
  <c r="E52" i="3"/>
  <c r="E20" i="3"/>
  <c r="F47" i="3"/>
  <c r="F15" i="3"/>
  <c r="G42" i="3"/>
  <c r="G10" i="3"/>
  <c r="H37" i="3"/>
  <c r="I61" i="3"/>
  <c r="I23" i="3"/>
  <c r="J40" i="3"/>
  <c r="M51" i="3"/>
  <c r="O41" i="3"/>
  <c r="Q31" i="3"/>
  <c r="P2" i="3"/>
  <c r="B58" i="3"/>
  <c r="B26" i="3"/>
  <c r="C29" i="3"/>
  <c r="E51" i="3"/>
  <c r="E19" i="3"/>
  <c r="F46" i="3"/>
  <c r="F14" i="3"/>
  <c r="G41" i="3"/>
  <c r="G9" i="3"/>
  <c r="H36" i="3"/>
  <c r="I60" i="3"/>
  <c r="I22" i="3"/>
  <c r="J38" i="3"/>
  <c r="M25" i="3"/>
  <c r="O15" i="3"/>
  <c r="Q3" i="3"/>
  <c r="B51" i="3"/>
  <c r="B19" i="3"/>
  <c r="C5" i="3"/>
  <c r="E44" i="3"/>
  <c r="E12" i="3"/>
  <c r="F39" i="3"/>
  <c r="F7" i="3"/>
  <c r="G34" i="3"/>
  <c r="H61" i="3"/>
  <c r="H29" i="3"/>
  <c r="I52" i="3"/>
  <c r="I13" i="3"/>
  <c r="J28" i="3"/>
  <c r="M19" i="3"/>
  <c r="O9" i="3"/>
  <c r="R55" i="3"/>
  <c r="B50" i="3"/>
  <c r="B18" i="3"/>
  <c r="D56" i="3"/>
  <c r="E43" i="3"/>
  <c r="E11" i="3"/>
  <c r="F38" i="3"/>
  <c r="F6" i="3"/>
  <c r="G33" i="3"/>
  <c r="H60" i="3"/>
  <c r="H28" i="3"/>
  <c r="I51" i="3"/>
  <c r="I11" i="3"/>
  <c r="J26" i="3"/>
  <c r="K43" i="3"/>
  <c r="C30" i="3"/>
  <c r="D57" i="3"/>
  <c r="D25" i="3"/>
  <c r="K23" i="3"/>
  <c r="L9" i="3"/>
  <c r="L17" i="3"/>
  <c r="L25" i="3"/>
  <c r="L33" i="3"/>
  <c r="L41" i="3"/>
  <c r="L49" i="3"/>
  <c r="L57" i="3"/>
  <c r="L3" i="3"/>
  <c r="L11" i="3"/>
  <c r="L19" i="3"/>
  <c r="L27" i="3"/>
  <c r="L35" i="3"/>
  <c r="L43" i="3"/>
  <c r="L51" i="3"/>
  <c r="L59" i="3"/>
  <c r="L4" i="3"/>
  <c r="L12" i="3"/>
  <c r="L20" i="3"/>
  <c r="L28" i="3"/>
  <c r="L36" i="3"/>
  <c r="L44" i="3"/>
  <c r="L52" i="3"/>
  <c r="L60" i="3"/>
  <c r="L5" i="3"/>
  <c r="L13" i="3"/>
  <c r="L21" i="3"/>
  <c r="L29" i="3"/>
  <c r="L37" i="3"/>
  <c r="L45" i="3"/>
  <c r="L53" i="3"/>
  <c r="L61" i="3"/>
  <c r="L7" i="3"/>
  <c r="L15" i="3"/>
  <c r="L23" i="3"/>
  <c r="L31" i="3"/>
  <c r="L39" i="3"/>
  <c r="L47" i="3"/>
  <c r="L55" i="3"/>
  <c r="L6" i="3"/>
  <c r="L26" i="3"/>
  <c r="L48" i="3"/>
  <c r="L8" i="3"/>
  <c r="L30" i="3"/>
  <c r="L50" i="3"/>
  <c r="L2" i="3"/>
  <c r="L10" i="3"/>
  <c r="L32" i="3"/>
  <c r="L54" i="3"/>
  <c r="L14" i="3"/>
  <c r="L34" i="3"/>
  <c r="L56" i="3"/>
  <c r="L22" i="3"/>
  <c r="L42" i="3"/>
  <c r="L24" i="3"/>
  <c r="L46" i="3"/>
  <c r="C54" i="3"/>
  <c r="D49" i="3"/>
  <c r="D4" i="3"/>
  <c r="D12" i="3"/>
  <c r="D20" i="3"/>
  <c r="D28" i="3"/>
  <c r="D36" i="3"/>
  <c r="D44" i="3"/>
  <c r="D52" i="3"/>
  <c r="D60" i="3"/>
  <c r="D5" i="3"/>
  <c r="D13" i="3"/>
  <c r="D21" i="3"/>
  <c r="D29" i="3"/>
  <c r="D37" i="3"/>
  <c r="D45" i="3"/>
  <c r="D53" i="3"/>
  <c r="D61" i="3"/>
  <c r="D2" i="3"/>
  <c r="D6" i="3"/>
  <c r="D14" i="3"/>
  <c r="D22" i="3"/>
  <c r="D30" i="3"/>
  <c r="D38" i="3"/>
  <c r="D46" i="3"/>
  <c r="D54" i="3"/>
  <c r="D7" i="3"/>
  <c r="D15" i="3"/>
  <c r="D23" i="3"/>
  <c r="D31" i="3"/>
  <c r="D39" i="3"/>
  <c r="D47" i="3"/>
  <c r="D55" i="3"/>
  <c r="D10" i="3"/>
  <c r="D18" i="3"/>
  <c r="D26" i="3"/>
  <c r="D34" i="3"/>
  <c r="D42" i="3"/>
  <c r="D50" i="3"/>
  <c r="D58" i="3"/>
  <c r="D3" i="3"/>
  <c r="D11" i="3"/>
  <c r="D19" i="3"/>
  <c r="D27" i="3"/>
  <c r="D35" i="3"/>
  <c r="D43" i="3"/>
  <c r="D51" i="3"/>
  <c r="D59" i="3"/>
  <c r="C9" i="3"/>
  <c r="C17" i="3"/>
  <c r="C25" i="3"/>
  <c r="C33" i="3"/>
  <c r="C41" i="3"/>
  <c r="C49" i="3"/>
  <c r="C57" i="3"/>
  <c r="C2" i="3"/>
  <c r="C10" i="3"/>
  <c r="C18" i="3"/>
  <c r="C26" i="3"/>
  <c r="C34" i="3"/>
  <c r="C42" i="3"/>
  <c r="C50" i="3"/>
  <c r="C58" i="3"/>
  <c r="C3" i="3"/>
  <c r="C11" i="3"/>
  <c r="C19" i="3"/>
  <c r="C27" i="3"/>
  <c r="C35" i="3"/>
  <c r="C43" i="3"/>
  <c r="C51" i="3"/>
  <c r="C59" i="3"/>
  <c r="C4" i="3"/>
  <c r="C12" i="3"/>
  <c r="C20" i="3"/>
  <c r="C28" i="3"/>
  <c r="C36" i="3"/>
  <c r="C44" i="3"/>
  <c r="C52" i="3"/>
  <c r="C60" i="3"/>
  <c r="C7" i="3"/>
  <c r="C15" i="3"/>
  <c r="C23" i="3"/>
  <c r="C31" i="3"/>
  <c r="C39" i="3"/>
  <c r="C47" i="3"/>
  <c r="C55" i="3"/>
  <c r="C8" i="3"/>
  <c r="C16" i="3"/>
  <c r="C24" i="3"/>
  <c r="C32" i="3"/>
  <c r="C40" i="3"/>
  <c r="C48" i="3"/>
  <c r="C56" i="3"/>
  <c r="C53" i="3"/>
  <c r="C21" i="3"/>
  <c r="D48" i="3"/>
  <c r="D16" i="3"/>
  <c r="L58" i="3"/>
  <c r="C46" i="3"/>
  <c r="C14" i="3"/>
  <c r="D41" i="3"/>
  <c r="D9" i="3"/>
  <c r="L40" i="3"/>
  <c r="K6" i="3"/>
  <c r="K14" i="3"/>
  <c r="K22" i="3"/>
  <c r="K30" i="3"/>
  <c r="K38" i="3"/>
  <c r="K46" i="3"/>
  <c r="K54" i="3"/>
  <c r="K8" i="3"/>
  <c r="K16" i="3"/>
  <c r="K24" i="3"/>
  <c r="K32" i="3"/>
  <c r="K40" i="3"/>
  <c r="K48" i="3"/>
  <c r="K56" i="3"/>
  <c r="K9" i="3"/>
  <c r="K17" i="3"/>
  <c r="K25" i="3"/>
  <c r="K33" i="3"/>
  <c r="K41" i="3"/>
  <c r="K49" i="3"/>
  <c r="K57" i="3"/>
  <c r="K10" i="3"/>
  <c r="K18" i="3"/>
  <c r="K26" i="3"/>
  <c r="K34" i="3"/>
  <c r="K42" i="3"/>
  <c r="K50" i="3"/>
  <c r="K58" i="3"/>
  <c r="K4" i="3"/>
  <c r="K12" i="3"/>
  <c r="K20" i="3"/>
  <c r="K28" i="3"/>
  <c r="K36" i="3"/>
  <c r="K44" i="3"/>
  <c r="K52" i="3"/>
  <c r="K60" i="3"/>
  <c r="K11" i="3"/>
  <c r="K31" i="3"/>
  <c r="K53" i="3"/>
  <c r="K2" i="3"/>
  <c r="K13" i="3"/>
  <c r="K35" i="3"/>
  <c r="K55" i="3"/>
  <c r="K15" i="3"/>
  <c r="K37" i="3"/>
  <c r="K59" i="3"/>
  <c r="K19" i="3"/>
  <c r="K39" i="3"/>
  <c r="K61" i="3"/>
  <c r="K5" i="3"/>
  <c r="K27" i="3"/>
  <c r="K47" i="3"/>
  <c r="K7" i="3"/>
  <c r="K29" i="3"/>
  <c r="K51" i="3"/>
  <c r="D40" i="3"/>
  <c r="L38" i="3"/>
  <c r="C45" i="3"/>
  <c r="C13" i="3"/>
  <c r="D8" i="3"/>
  <c r="C38" i="3"/>
  <c r="C6" i="3"/>
  <c r="D33" i="3"/>
  <c r="K45" i="3"/>
  <c r="L18" i="3"/>
  <c r="P5" i="3"/>
  <c r="P13" i="3"/>
  <c r="P21" i="3"/>
  <c r="P29" i="3"/>
  <c r="P37" i="3"/>
  <c r="P45" i="3"/>
  <c r="P53" i="3"/>
  <c r="P61" i="3"/>
  <c r="P6" i="3"/>
  <c r="P14" i="3"/>
  <c r="P22" i="3"/>
  <c r="P30" i="3"/>
  <c r="P38" i="3"/>
  <c r="P46" i="3"/>
  <c r="P54" i="3"/>
  <c r="P7" i="3"/>
  <c r="P15" i="3"/>
  <c r="P23" i="3"/>
  <c r="P31" i="3"/>
  <c r="P39" i="3"/>
  <c r="P47" i="3"/>
  <c r="P55" i="3"/>
  <c r="P8" i="3"/>
  <c r="P16" i="3"/>
  <c r="P24" i="3"/>
  <c r="P32" i="3"/>
  <c r="P40" i="3"/>
  <c r="P48" i="3"/>
  <c r="P56" i="3"/>
  <c r="P9" i="3"/>
  <c r="P17" i="3"/>
  <c r="P25" i="3"/>
  <c r="P33" i="3"/>
  <c r="P41" i="3"/>
  <c r="P49" i="3"/>
  <c r="P57" i="3"/>
  <c r="P3" i="3"/>
  <c r="P11" i="3"/>
  <c r="P19" i="3"/>
  <c r="P27" i="3"/>
  <c r="P35" i="3"/>
  <c r="P43" i="3"/>
  <c r="P51" i="3"/>
  <c r="P59" i="3"/>
  <c r="N7" i="3"/>
  <c r="N15" i="3"/>
  <c r="N23" i="3"/>
  <c r="N31" i="3"/>
  <c r="N39" i="3"/>
  <c r="N47" i="3"/>
  <c r="N55" i="3"/>
  <c r="N8" i="3"/>
  <c r="N16" i="3"/>
  <c r="N24" i="3"/>
  <c r="N32" i="3"/>
  <c r="N40" i="3"/>
  <c r="N48" i="3"/>
  <c r="N56" i="3"/>
  <c r="N9" i="3"/>
  <c r="N17" i="3"/>
  <c r="N25" i="3"/>
  <c r="N33" i="3"/>
  <c r="N41" i="3"/>
  <c r="N49" i="3"/>
  <c r="N57" i="3"/>
  <c r="N10" i="3"/>
  <c r="N18" i="3"/>
  <c r="N26" i="3"/>
  <c r="N34" i="3"/>
  <c r="N42" i="3"/>
  <c r="N50" i="3"/>
  <c r="N58" i="3"/>
  <c r="N3" i="3"/>
  <c r="N11" i="3"/>
  <c r="N19" i="3"/>
  <c r="N27" i="3"/>
  <c r="N35" i="3"/>
  <c r="N43" i="3"/>
  <c r="N51" i="3"/>
  <c r="N59" i="3"/>
  <c r="N5" i="3"/>
  <c r="N13" i="3"/>
  <c r="N21" i="3"/>
  <c r="N29" i="3"/>
  <c r="N37" i="3"/>
  <c r="N45" i="3"/>
  <c r="N53" i="3"/>
  <c r="N61" i="3"/>
  <c r="R2" i="3"/>
  <c r="J2" i="3"/>
  <c r="B61" i="3"/>
  <c r="B53" i="3"/>
  <c r="B45" i="3"/>
  <c r="B37" i="3"/>
  <c r="B29" i="3"/>
  <c r="B21" i="3"/>
  <c r="B13" i="3"/>
  <c r="B5" i="3"/>
  <c r="E54" i="3"/>
  <c r="E46" i="3"/>
  <c r="E38" i="3"/>
  <c r="E30" i="3"/>
  <c r="E22" i="3"/>
  <c r="E14" i="3"/>
  <c r="E6" i="3"/>
  <c r="F57" i="3"/>
  <c r="F49" i="3"/>
  <c r="F41" i="3"/>
  <c r="F33" i="3"/>
  <c r="F25" i="3"/>
  <c r="F17" i="3"/>
  <c r="F9" i="3"/>
  <c r="G60" i="3"/>
  <c r="G52" i="3"/>
  <c r="G44" i="3"/>
  <c r="G36" i="3"/>
  <c r="G28" i="3"/>
  <c r="G20" i="3"/>
  <c r="G12" i="3"/>
  <c r="G4" i="3"/>
  <c r="H55" i="3"/>
  <c r="H47" i="3"/>
  <c r="H39" i="3"/>
  <c r="H31" i="3"/>
  <c r="H23" i="3"/>
  <c r="H14" i="3"/>
  <c r="H4" i="3"/>
  <c r="I54" i="3"/>
  <c r="I45" i="3"/>
  <c r="I36" i="3"/>
  <c r="I26" i="3"/>
  <c r="I15" i="3"/>
  <c r="I5" i="3"/>
  <c r="J53" i="3"/>
  <c r="J42" i="3"/>
  <c r="J32" i="3"/>
  <c r="J12" i="3"/>
  <c r="M61" i="3"/>
  <c r="N60" i="3"/>
  <c r="N28" i="3"/>
  <c r="O55" i="3"/>
  <c r="O23" i="3"/>
  <c r="P50" i="3"/>
  <c r="P18" i="3"/>
  <c r="Q45" i="3"/>
  <c r="Q12" i="3"/>
  <c r="M4" i="3"/>
  <c r="M12" i="3"/>
  <c r="M20" i="3"/>
  <c r="M28" i="3"/>
  <c r="M36" i="3"/>
  <c r="M44" i="3"/>
  <c r="M52" i="3"/>
  <c r="M60" i="3"/>
  <c r="M5" i="3"/>
  <c r="M13" i="3"/>
  <c r="M21" i="3"/>
  <c r="M29" i="3"/>
  <c r="M37" i="3"/>
  <c r="M45" i="3"/>
  <c r="M53" i="3"/>
  <c r="M6" i="3"/>
  <c r="M14" i="3"/>
  <c r="M22" i="3"/>
  <c r="M30" i="3"/>
  <c r="M38" i="3"/>
  <c r="M46" i="3"/>
  <c r="M54" i="3"/>
  <c r="M7" i="3"/>
  <c r="M15" i="3"/>
  <c r="M23" i="3"/>
  <c r="M31" i="3"/>
  <c r="M39" i="3"/>
  <c r="M47" i="3"/>
  <c r="M55" i="3"/>
  <c r="M8" i="3"/>
  <c r="M16" i="3"/>
  <c r="M24" i="3"/>
  <c r="M32" i="3"/>
  <c r="M40" i="3"/>
  <c r="M48" i="3"/>
  <c r="M56" i="3"/>
  <c r="M10" i="3"/>
  <c r="M18" i="3"/>
  <c r="M26" i="3"/>
  <c r="M34" i="3"/>
  <c r="M42" i="3"/>
  <c r="M50" i="3"/>
  <c r="M58" i="3"/>
  <c r="Q2" i="3"/>
  <c r="I2" i="3"/>
  <c r="B60" i="3"/>
  <c r="B52" i="3"/>
  <c r="B44" i="3"/>
  <c r="B36" i="3"/>
  <c r="B28" i="3"/>
  <c r="B20" i="3"/>
  <c r="B12" i="3"/>
  <c r="B4" i="3"/>
  <c r="E61" i="3"/>
  <c r="E53" i="3"/>
  <c r="E45" i="3"/>
  <c r="E37" i="3"/>
  <c r="E29" i="3"/>
  <c r="E21" i="3"/>
  <c r="E13" i="3"/>
  <c r="E5" i="3"/>
  <c r="F56" i="3"/>
  <c r="F48" i="3"/>
  <c r="F40" i="3"/>
  <c r="F32" i="3"/>
  <c r="F24" i="3"/>
  <c r="F16" i="3"/>
  <c r="F8" i="3"/>
  <c r="G59" i="3"/>
  <c r="G51" i="3"/>
  <c r="G43" i="3"/>
  <c r="G35" i="3"/>
  <c r="G27" i="3"/>
  <c r="G19" i="3"/>
  <c r="G11" i="3"/>
  <c r="G3" i="3"/>
  <c r="H54" i="3"/>
  <c r="H46" i="3"/>
  <c r="H38" i="3"/>
  <c r="H30" i="3"/>
  <c r="H22" i="3"/>
  <c r="H12" i="3"/>
  <c r="H3" i="3"/>
  <c r="I53" i="3"/>
  <c r="I44" i="3"/>
  <c r="I35" i="3"/>
  <c r="I25" i="3"/>
  <c r="I14" i="3"/>
  <c r="I3" i="3"/>
  <c r="J52" i="3"/>
  <c r="J41" i="3"/>
  <c r="J30" i="3"/>
  <c r="J10" i="3"/>
  <c r="M59" i="3"/>
  <c r="M27" i="3"/>
  <c r="N54" i="3"/>
  <c r="N22" i="3"/>
  <c r="O49" i="3"/>
  <c r="O17" i="3"/>
  <c r="P44" i="3"/>
  <c r="P12" i="3"/>
  <c r="Q39" i="3"/>
  <c r="Q5" i="3"/>
  <c r="R9" i="3"/>
  <c r="R17" i="3"/>
  <c r="R25" i="3"/>
  <c r="R33" i="3"/>
  <c r="R41" i="3"/>
  <c r="R49" i="3"/>
  <c r="R57" i="3"/>
  <c r="R10" i="3"/>
  <c r="R18" i="3"/>
  <c r="R3" i="3"/>
  <c r="R11" i="3"/>
  <c r="R19" i="3"/>
  <c r="R27" i="3"/>
  <c r="R35" i="3"/>
  <c r="R43" i="3"/>
  <c r="R4" i="3"/>
  <c r="R12" i="3"/>
  <c r="R20" i="3"/>
  <c r="R28" i="3"/>
  <c r="R36" i="3"/>
  <c r="R5" i="3"/>
  <c r="R13" i="3"/>
  <c r="R21" i="3"/>
  <c r="R29" i="3"/>
  <c r="R37" i="3"/>
  <c r="R45" i="3"/>
  <c r="R7" i="3"/>
  <c r="R15" i="3"/>
  <c r="R23" i="3"/>
  <c r="R31" i="3"/>
  <c r="R39" i="3"/>
  <c r="R30" i="3"/>
  <c r="R47" i="3"/>
  <c r="R56" i="3"/>
  <c r="R6" i="3"/>
  <c r="R32" i="3"/>
  <c r="R48" i="3"/>
  <c r="R58" i="3"/>
  <c r="R8" i="3"/>
  <c r="R34" i="3"/>
  <c r="R50" i="3"/>
  <c r="R59" i="3"/>
  <c r="R14" i="3"/>
  <c r="R38" i="3"/>
  <c r="R51" i="3"/>
  <c r="R60" i="3"/>
  <c r="R16" i="3"/>
  <c r="R40" i="3"/>
  <c r="R52" i="3"/>
  <c r="R61" i="3"/>
  <c r="R24" i="3"/>
  <c r="R44" i="3"/>
  <c r="R54" i="3"/>
  <c r="N2" i="3"/>
  <c r="F2" i="3"/>
  <c r="B57" i="3"/>
  <c r="B49" i="3"/>
  <c r="B41" i="3"/>
  <c r="B33" i="3"/>
  <c r="B25" i="3"/>
  <c r="B17" i="3"/>
  <c r="B9" i="3"/>
  <c r="E58" i="3"/>
  <c r="E50" i="3"/>
  <c r="E42" i="3"/>
  <c r="E34" i="3"/>
  <c r="E26" i="3"/>
  <c r="E18" i="3"/>
  <c r="E10" i="3"/>
  <c r="F61" i="3"/>
  <c r="F53" i="3"/>
  <c r="F45" i="3"/>
  <c r="F37" i="3"/>
  <c r="F29" i="3"/>
  <c r="F21" i="3"/>
  <c r="F13" i="3"/>
  <c r="F5" i="3"/>
  <c r="G56" i="3"/>
  <c r="G48" i="3"/>
  <c r="G40" i="3"/>
  <c r="G32" i="3"/>
  <c r="G24" i="3"/>
  <c r="G16" i="3"/>
  <c r="G8" i="3"/>
  <c r="H59" i="3"/>
  <c r="H51" i="3"/>
  <c r="H43" i="3"/>
  <c r="H35" i="3"/>
  <c r="H27" i="3"/>
  <c r="H18" i="3"/>
  <c r="H9" i="3"/>
  <c r="I59" i="3"/>
  <c r="I50" i="3"/>
  <c r="I41" i="3"/>
  <c r="I31" i="3"/>
  <c r="I21" i="3"/>
  <c r="J58" i="3"/>
  <c r="J48" i="3"/>
  <c r="J37" i="3"/>
  <c r="M49" i="3"/>
  <c r="M17" i="3"/>
  <c r="N44" i="3"/>
  <c r="N12" i="3"/>
  <c r="O39" i="3"/>
  <c r="O7" i="3"/>
  <c r="P34" i="3"/>
  <c r="Q61" i="3"/>
  <c r="R53" i="3"/>
  <c r="J3" i="3"/>
  <c r="J11" i="3"/>
  <c r="J19" i="3"/>
  <c r="J27" i="3"/>
  <c r="J35" i="3"/>
  <c r="J43" i="3"/>
  <c r="J51" i="3"/>
  <c r="J59" i="3"/>
  <c r="J5" i="3"/>
  <c r="J13" i="3"/>
  <c r="J21" i="3"/>
  <c r="J29" i="3"/>
  <c r="J6" i="3"/>
  <c r="J14" i="3"/>
  <c r="J22" i="3"/>
  <c r="J7" i="3"/>
  <c r="J15" i="3"/>
  <c r="J23" i="3"/>
  <c r="J31" i="3"/>
  <c r="J39" i="3"/>
  <c r="J47" i="3"/>
  <c r="J55" i="3"/>
  <c r="J9" i="3"/>
  <c r="J17" i="3"/>
  <c r="J25" i="3"/>
  <c r="Q6" i="3"/>
  <c r="Q14" i="3"/>
  <c r="Q7" i="3"/>
  <c r="Q16" i="3"/>
  <c r="Q24" i="3"/>
  <c r="Q32" i="3"/>
  <c r="Q40" i="3"/>
  <c r="Q48" i="3"/>
  <c r="Q56" i="3"/>
  <c r="Q8" i="3"/>
  <c r="Q17" i="3"/>
  <c r="Q25" i="3"/>
  <c r="Q33" i="3"/>
  <c r="Q41" i="3"/>
  <c r="Q49" i="3"/>
  <c r="Q57" i="3"/>
  <c r="Q9" i="3"/>
  <c r="Q18" i="3"/>
  <c r="Q26" i="3"/>
  <c r="Q34" i="3"/>
  <c r="Q42" i="3"/>
  <c r="Q50" i="3"/>
  <c r="Q58" i="3"/>
  <c r="Q10" i="3"/>
  <c r="Q19" i="3"/>
  <c r="Q27" i="3"/>
  <c r="Q35" i="3"/>
  <c r="Q43" i="3"/>
  <c r="Q51" i="3"/>
  <c r="Q59" i="3"/>
  <c r="Q11" i="3"/>
  <c r="Q20" i="3"/>
  <c r="Q28" i="3"/>
  <c r="Q36" i="3"/>
  <c r="Q44" i="3"/>
  <c r="Q52" i="3"/>
  <c r="Q60" i="3"/>
  <c r="Q4" i="3"/>
  <c r="Q13" i="3"/>
  <c r="Q22" i="3"/>
  <c r="Q30" i="3"/>
  <c r="Q38" i="3"/>
  <c r="Q46" i="3"/>
  <c r="Q54" i="3"/>
  <c r="I8" i="3"/>
  <c r="I16" i="3"/>
  <c r="I24" i="3"/>
  <c r="I32" i="3"/>
  <c r="I40" i="3"/>
  <c r="I48" i="3"/>
  <c r="I56" i="3"/>
  <c r="I4" i="3"/>
  <c r="I12" i="3"/>
  <c r="I20" i="3"/>
  <c r="I28" i="3"/>
  <c r="M2" i="3"/>
  <c r="E2" i="3"/>
  <c r="B56" i="3"/>
  <c r="B48" i="3"/>
  <c r="B40" i="3"/>
  <c r="B32" i="3"/>
  <c r="B24" i="3"/>
  <c r="B16" i="3"/>
  <c r="B8" i="3"/>
  <c r="E57" i="3"/>
  <c r="E49" i="3"/>
  <c r="E41" i="3"/>
  <c r="E33" i="3"/>
  <c r="E25" i="3"/>
  <c r="E17" i="3"/>
  <c r="E9" i="3"/>
  <c r="F60" i="3"/>
  <c r="F52" i="3"/>
  <c r="F44" i="3"/>
  <c r="F36" i="3"/>
  <c r="F28" i="3"/>
  <c r="F20" i="3"/>
  <c r="F12" i="3"/>
  <c r="F4" i="3"/>
  <c r="G55" i="3"/>
  <c r="G47" i="3"/>
  <c r="G39" i="3"/>
  <c r="G31" i="3"/>
  <c r="G23" i="3"/>
  <c r="G15" i="3"/>
  <c r="G7" i="3"/>
  <c r="H58" i="3"/>
  <c r="H50" i="3"/>
  <c r="H42" i="3"/>
  <c r="H34" i="3"/>
  <c r="H26" i="3"/>
  <c r="H17" i="3"/>
  <c r="H8" i="3"/>
  <c r="I58" i="3"/>
  <c r="I49" i="3"/>
  <c r="I39" i="3"/>
  <c r="I30" i="3"/>
  <c r="I19" i="3"/>
  <c r="I9" i="3"/>
  <c r="J57" i="3"/>
  <c r="J46" i="3"/>
  <c r="J36" i="3"/>
  <c r="J20" i="3"/>
  <c r="M43" i="3"/>
  <c r="M11" i="3"/>
  <c r="N38" i="3"/>
  <c r="N6" i="3"/>
  <c r="O33" i="3"/>
  <c r="P60" i="3"/>
  <c r="P28" i="3"/>
  <c r="Q55" i="3"/>
  <c r="Q23" i="3"/>
  <c r="R46" i="3"/>
  <c r="B55" i="3"/>
  <c r="B47" i="3"/>
  <c r="B39" i="3"/>
  <c r="B31" i="3"/>
  <c r="B23" i="3"/>
  <c r="B15" i="3"/>
  <c r="B7" i="3"/>
  <c r="E56" i="3"/>
  <c r="E48" i="3"/>
  <c r="E40" i="3"/>
  <c r="E32" i="3"/>
  <c r="E24" i="3"/>
  <c r="E16" i="3"/>
  <c r="E8" i="3"/>
  <c r="F59" i="3"/>
  <c r="F51" i="3"/>
  <c r="F43" i="3"/>
  <c r="F35" i="3"/>
  <c r="F27" i="3"/>
  <c r="F19" i="3"/>
  <c r="F11" i="3"/>
  <c r="F3" i="3"/>
  <c r="G54" i="3"/>
  <c r="G46" i="3"/>
  <c r="G38" i="3"/>
  <c r="G30" i="3"/>
  <c r="G22" i="3"/>
  <c r="G14" i="3"/>
  <c r="G6" i="3"/>
  <c r="H57" i="3"/>
  <c r="H49" i="3"/>
  <c r="H41" i="3"/>
  <c r="H33" i="3"/>
  <c r="H25" i="3"/>
  <c r="H16" i="3"/>
  <c r="I57" i="3"/>
  <c r="I47" i="3"/>
  <c r="I38" i="3"/>
  <c r="I29" i="3"/>
  <c r="I18" i="3"/>
  <c r="I7" i="3"/>
  <c r="J56" i="3"/>
  <c r="J45" i="3"/>
  <c r="J34" i="3"/>
  <c r="J18" i="3"/>
  <c r="M41" i="3"/>
  <c r="M9" i="3"/>
  <c r="N36" i="3"/>
  <c r="N4" i="3"/>
  <c r="P58" i="3"/>
  <c r="P26" i="3"/>
  <c r="Q53" i="3"/>
  <c r="Q21" i="3"/>
  <c r="R42" i="3"/>
  <c r="H5" i="3"/>
  <c r="H13" i="3"/>
  <c r="H21" i="3"/>
  <c r="O10" i="3"/>
  <c r="O18" i="3"/>
  <c r="O26" i="3"/>
  <c r="O34" i="3"/>
  <c r="O42" i="3"/>
  <c r="O50" i="3"/>
  <c r="O58" i="3"/>
  <c r="O3" i="3"/>
  <c r="O11" i="3"/>
  <c r="O19" i="3"/>
  <c r="O27" i="3"/>
  <c r="O35" i="3"/>
  <c r="O43" i="3"/>
  <c r="O51" i="3"/>
  <c r="O59" i="3"/>
  <c r="O4" i="3"/>
  <c r="O12" i="3"/>
  <c r="O20" i="3"/>
  <c r="O28" i="3"/>
  <c r="O36" i="3"/>
  <c r="O44" i="3"/>
  <c r="O52" i="3"/>
  <c r="O60" i="3"/>
  <c r="O5" i="3"/>
  <c r="O13" i="3"/>
  <c r="O21" i="3"/>
  <c r="O29" i="3"/>
  <c r="O37" i="3"/>
  <c r="O45" i="3"/>
  <c r="O53" i="3"/>
  <c r="O61" i="3"/>
  <c r="O6" i="3"/>
  <c r="O14" i="3"/>
  <c r="O22" i="3"/>
  <c r="O30" i="3"/>
  <c r="O38" i="3"/>
  <c r="O46" i="3"/>
  <c r="O54" i="3"/>
  <c r="O8" i="3"/>
  <c r="O16" i="3"/>
  <c r="O24" i="3"/>
  <c r="O32" i="3"/>
  <c r="O40" i="3"/>
  <c r="O48" i="3"/>
  <c r="O56" i="3"/>
  <c r="B2" i="3"/>
  <c r="B54" i="3"/>
  <c r="B46" i="3"/>
  <c r="B38" i="3"/>
  <c r="B30" i="3"/>
  <c r="B22" i="3"/>
  <c r="B14" i="3"/>
  <c r="E55" i="3"/>
  <c r="E47" i="3"/>
  <c r="E39" i="3"/>
  <c r="E31" i="3"/>
  <c r="E23" i="3"/>
  <c r="E15" i="3"/>
  <c r="F58" i="3"/>
  <c r="F50" i="3"/>
  <c r="F42" i="3"/>
  <c r="F34" i="3"/>
  <c r="F26" i="3"/>
  <c r="F18" i="3"/>
  <c r="G61" i="3"/>
  <c r="G53" i="3"/>
  <c r="G45" i="3"/>
  <c r="G37" i="3"/>
  <c r="G29" i="3"/>
  <c r="G21" i="3"/>
  <c r="G13" i="3"/>
  <c r="H56" i="3"/>
  <c r="H48" i="3"/>
  <c r="H40" i="3"/>
  <c r="H32" i="3"/>
  <c r="H24" i="3"/>
  <c r="H15" i="3"/>
  <c r="H6" i="3"/>
  <c r="I55" i="3"/>
  <c r="I46" i="3"/>
  <c r="I37" i="3"/>
  <c r="I27" i="3"/>
  <c r="I17" i="3"/>
  <c r="I6" i="3"/>
  <c r="J54" i="3"/>
  <c r="J44" i="3"/>
  <c r="J33" i="3"/>
  <c r="J16" i="3"/>
  <c r="M35" i="3"/>
  <c r="M3" i="3"/>
  <c r="N30" i="3"/>
  <c r="O57" i="3"/>
  <c r="O25" i="3"/>
  <c r="P52" i="3"/>
  <c r="P20" i="3"/>
  <c r="Q47" i="3"/>
  <c r="Q15" i="3"/>
  <c r="R26" i="3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O63" i="3" l="1"/>
  <c r="O65" i="3"/>
  <c r="O5" i="4" s="1"/>
  <c r="O64" i="3"/>
  <c r="O45" i="4"/>
  <c r="O22" i="4"/>
  <c r="O20" i="4"/>
  <c r="O18" i="4"/>
  <c r="O8" i="4"/>
  <c r="O58" i="4"/>
  <c r="E63" i="3"/>
  <c r="E65" i="3"/>
  <c r="E2" i="4" s="1"/>
  <c r="E64" i="3"/>
  <c r="O56" i="4"/>
  <c r="G65" i="3"/>
  <c r="G6" i="4" s="1"/>
  <c r="H65" i="3"/>
  <c r="H56" i="4" s="1"/>
  <c r="E57" i="4"/>
  <c r="O25" i="4"/>
  <c r="O4" i="4"/>
  <c r="O59" i="4"/>
  <c r="N65" i="3"/>
  <c r="N10" i="4" s="1"/>
  <c r="N64" i="3"/>
  <c r="N63" i="3"/>
  <c r="O46" i="4"/>
  <c r="O42" i="4"/>
  <c r="H6" i="4"/>
  <c r="B64" i="3"/>
  <c r="B63" i="3"/>
  <c r="B65" i="3"/>
  <c r="B55" i="4" s="1"/>
  <c r="O54" i="4"/>
  <c r="O53" i="4"/>
  <c r="O52" i="4"/>
  <c r="O51" i="4"/>
  <c r="O50" i="4"/>
  <c r="H5" i="4"/>
  <c r="H49" i="4"/>
  <c r="H50" i="4"/>
  <c r="M63" i="3"/>
  <c r="M65" i="3"/>
  <c r="M22" i="4" s="1"/>
  <c r="M64" i="3"/>
  <c r="H59" i="4"/>
  <c r="G64" i="3"/>
  <c r="L63" i="3"/>
  <c r="L64" i="3"/>
  <c r="L65" i="3"/>
  <c r="L16" i="4" s="1"/>
  <c r="O57" i="4"/>
  <c r="H24" i="4"/>
  <c r="O48" i="4"/>
  <c r="O38" i="4"/>
  <c r="O37" i="4"/>
  <c r="O36" i="4"/>
  <c r="O35" i="4"/>
  <c r="O34" i="4"/>
  <c r="G7" i="4"/>
  <c r="H9" i="4"/>
  <c r="O49" i="4"/>
  <c r="H12" i="4"/>
  <c r="G19" i="4"/>
  <c r="B28" i="4"/>
  <c r="N30" i="4"/>
  <c r="H32" i="4"/>
  <c r="O40" i="4"/>
  <c r="O30" i="4"/>
  <c r="O29" i="4"/>
  <c r="O28" i="4"/>
  <c r="O27" i="4"/>
  <c r="O26" i="4"/>
  <c r="E24" i="4"/>
  <c r="H8" i="4"/>
  <c r="G15" i="4"/>
  <c r="E25" i="4"/>
  <c r="G22" i="4"/>
  <c r="O33" i="4"/>
  <c r="H17" i="4"/>
  <c r="G32" i="4"/>
  <c r="N54" i="4"/>
  <c r="H30" i="4"/>
  <c r="E45" i="4"/>
  <c r="H47" i="4"/>
  <c r="G52" i="4"/>
  <c r="J64" i="3"/>
  <c r="J63" i="3"/>
  <c r="J65" i="3"/>
  <c r="J54" i="4" s="1"/>
  <c r="N13" i="4"/>
  <c r="N11" i="4"/>
  <c r="H16" i="4"/>
  <c r="B39" i="4"/>
  <c r="G23" i="4"/>
  <c r="O7" i="4"/>
  <c r="H27" i="4"/>
  <c r="M35" i="4"/>
  <c r="H48" i="4"/>
  <c r="G61" i="4"/>
  <c r="O24" i="4"/>
  <c r="O14" i="4"/>
  <c r="O13" i="4"/>
  <c r="O12" i="4"/>
  <c r="O11" i="4"/>
  <c r="O10" i="4"/>
  <c r="H25" i="4"/>
  <c r="N6" i="4"/>
  <c r="H26" i="4"/>
  <c r="B48" i="4"/>
  <c r="O39" i="4"/>
  <c r="H35" i="4"/>
  <c r="E50" i="4"/>
  <c r="J31" i="4"/>
  <c r="N12" i="4"/>
  <c r="H43" i="4"/>
  <c r="G48" i="4"/>
  <c r="E58" i="4"/>
  <c r="F65" i="3"/>
  <c r="F45" i="4" s="1"/>
  <c r="F64" i="3"/>
  <c r="F63" i="3"/>
  <c r="H46" i="4"/>
  <c r="B60" i="4"/>
  <c r="J32" i="4"/>
  <c r="G4" i="4"/>
  <c r="E14" i="4"/>
  <c r="B21" i="4"/>
  <c r="N58" i="4"/>
  <c r="N49" i="4"/>
  <c r="N40" i="4"/>
  <c r="P64" i="3"/>
  <c r="L46" i="4"/>
  <c r="L6" i="4"/>
  <c r="L61" i="4"/>
  <c r="L60" i="4"/>
  <c r="L59" i="4"/>
  <c r="L57" i="4"/>
  <c r="H64" i="3"/>
  <c r="B57" i="4"/>
  <c r="R30" i="4"/>
  <c r="H38" i="4"/>
  <c r="G43" i="4"/>
  <c r="E53" i="4"/>
  <c r="B52" i="4"/>
  <c r="M26" i="4"/>
  <c r="J12" i="4"/>
  <c r="H55" i="4"/>
  <c r="G60" i="4"/>
  <c r="B13" i="4"/>
  <c r="R64" i="3"/>
  <c r="R63" i="3"/>
  <c r="R65" i="3"/>
  <c r="R7" i="4" s="1"/>
  <c r="N5" i="4"/>
  <c r="N3" i="4"/>
  <c r="N48" i="4"/>
  <c r="N39" i="4"/>
  <c r="D63" i="3"/>
  <c r="D64" i="3"/>
  <c r="D65" i="3"/>
  <c r="D48" i="4" s="1"/>
  <c r="L24" i="4"/>
  <c r="L10" i="4"/>
  <c r="L55" i="4"/>
  <c r="L53" i="4"/>
  <c r="L52" i="4"/>
  <c r="L51" i="4"/>
  <c r="L49" i="4"/>
  <c r="R31" i="4"/>
  <c r="J10" i="4"/>
  <c r="H54" i="4"/>
  <c r="G59" i="4"/>
  <c r="B4" i="4"/>
  <c r="I65" i="3"/>
  <c r="I59" i="4" s="1"/>
  <c r="I2" i="4"/>
  <c r="I64" i="3"/>
  <c r="I63" i="3"/>
  <c r="J42" i="4"/>
  <c r="H4" i="4"/>
  <c r="F17" i="4"/>
  <c r="E22" i="4"/>
  <c r="B29" i="4"/>
  <c r="N53" i="4"/>
  <c r="N51" i="4"/>
  <c r="N50" i="4"/>
  <c r="N41" i="4"/>
  <c r="N23" i="4"/>
  <c r="L22" i="4"/>
  <c r="L50" i="4"/>
  <c r="L39" i="4"/>
  <c r="L37" i="4"/>
  <c r="L36" i="4"/>
  <c r="L35" i="4"/>
  <c r="L33" i="4"/>
  <c r="R23" i="4"/>
  <c r="R5" i="4"/>
  <c r="J30" i="4"/>
  <c r="I53" i="4"/>
  <c r="G3" i="4"/>
  <c r="F8" i="4"/>
  <c r="E13" i="4"/>
  <c r="B12" i="4"/>
  <c r="Q65" i="3"/>
  <c r="Q14" i="4" s="1"/>
  <c r="Q64" i="3"/>
  <c r="Q63" i="3"/>
  <c r="M29" i="4"/>
  <c r="O23" i="4"/>
  <c r="J53" i="4"/>
  <c r="H14" i="4"/>
  <c r="G20" i="4"/>
  <c r="F25" i="4"/>
  <c r="E30" i="4"/>
  <c r="B37" i="4"/>
  <c r="N45" i="4"/>
  <c r="N42" i="4"/>
  <c r="N33" i="4"/>
  <c r="N24" i="4"/>
  <c r="N15" i="4"/>
  <c r="L18" i="4"/>
  <c r="C4" i="4"/>
  <c r="C63" i="3"/>
  <c r="C65" i="3"/>
  <c r="C20" i="4" s="1"/>
  <c r="C64" i="3"/>
  <c r="L56" i="4"/>
  <c r="L30" i="4"/>
  <c r="L31" i="4"/>
  <c r="L29" i="4"/>
  <c r="L28" i="4"/>
  <c r="L27" i="4"/>
  <c r="L25" i="4"/>
  <c r="R44" i="4"/>
  <c r="R38" i="4"/>
  <c r="R32" i="4"/>
  <c r="R15" i="4"/>
  <c r="R19" i="4"/>
  <c r="R33" i="4"/>
  <c r="O17" i="4"/>
  <c r="J41" i="4"/>
  <c r="H3" i="4"/>
  <c r="G11" i="4"/>
  <c r="F16" i="4"/>
  <c r="E21" i="4"/>
  <c r="B20" i="4"/>
  <c r="M21" i="4"/>
  <c r="O55" i="4"/>
  <c r="H23" i="4"/>
  <c r="G28" i="4"/>
  <c r="F33" i="4"/>
  <c r="E38" i="4"/>
  <c r="B45" i="4"/>
  <c r="N37" i="4"/>
  <c r="N35" i="4"/>
  <c r="N34" i="4"/>
  <c r="N25" i="4"/>
  <c r="N16" i="4"/>
  <c r="N7" i="4"/>
  <c r="P63" i="3"/>
  <c r="K63" i="3"/>
  <c r="K2" i="4"/>
  <c r="K65" i="3"/>
  <c r="K11" i="4" s="1"/>
  <c r="K64" i="3"/>
  <c r="C60" i="4"/>
  <c r="C59" i="4"/>
  <c r="D51" i="4"/>
  <c r="D37" i="4"/>
  <c r="D36" i="4"/>
  <c r="L34" i="4"/>
  <c r="L8" i="4"/>
  <c r="L23" i="4"/>
  <c r="L21" i="4"/>
  <c r="L20" i="4"/>
  <c r="L19" i="4"/>
  <c r="L17" i="4"/>
  <c r="H31" i="4"/>
  <c r="G36" i="4"/>
  <c r="F41" i="4"/>
  <c r="E46" i="4"/>
  <c r="B53" i="4"/>
  <c r="N29" i="4"/>
  <c r="N27" i="4"/>
  <c r="N26" i="4"/>
  <c r="N17" i="4"/>
  <c r="N8" i="4"/>
  <c r="K54" i="4"/>
  <c r="L40" i="4"/>
  <c r="L58" i="4"/>
  <c r="C52" i="4"/>
  <c r="C51" i="4"/>
  <c r="D43" i="4"/>
  <c r="D31" i="4"/>
  <c r="D22" i="4"/>
  <c r="L14" i="4"/>
  <c r="L48" i="4"/>
  <c r="L15" i="4"/>
  <c r="L13" i="4"/>
  <c r="L12" i="4"/>
  <c r="L11" i="4"/>
  <c r="L9" i="4"/>
  <c r="J48" i="4"/>
  <c r="H18" i="4"/>
  <c r="G24" i="4"/>
  <c r="F29" i="4"/>
  <c r="E34" i="4"/>
  <c r="B41" i="4"/>
  <c r="R61" i="4"/>
  <c r="R59" i="4"/>
  <c r="R56" i="4"/>
  <c r="R45" i="4"/>
  <c r="R20" i="4"/>
  <c r="R3" i="4"/>
  <c r="R17" i="4"/>
  <c r="N22" i="4"/>
  <c r="I3" i="4"/>
  <c r="H22" i="4"/>
  <c r="G27" i="4"/>
  <c r="F32" i="4"/>
  <c r="E37" i="4"/>
  <c r="B36" i="4"/>
  <c r="M5" i="4"/>
  <c r="N60" i="4"/>
  <c r="I26" i="4"/>
  <c r="H39" i="4"/>
  <c r="G44" i="4"/>
  <c r="F49" i="4"/>
  <c r="E54" i="4"/>
  <c r="B61" i="4"/>
  <c r="N21" i="4"/>
  <c r="N19" i="4"/>
  <c r="N18" i="4"/>
  <c r="N9" i="4"/>
  <c r="N55" i="4"/>
  <c r="P65" i="3"/>
  <c r="P26" i="4" s="1"/>
  <c r="L38" i="4"/>
  <c r="K31" i="4"/>
  <c r="K12" i="4"/>
  <c r="K56" i="4"/>
  <c r="C56" i="4"/>
  <c r="C47" i="4"/>
  <c r="C44" i="4"/>
  <c r="C43" i="4"/>
  <c r="C42" i="4"/>
  <c r="D35" i="4"/>
  <c r="D34" i="4"/>
  <c r="D20" i="4"/>
  <c r="L54" i="4"/>
  <c r="L26" i="4"/>
  <c r="L7" i="4"/>
  <c r="L5" i="4"/>
  <c r="L4" i="4"/>
  <c r="L3" i="4"/>
  <c r="H63" i="3"/>
  <c r="G63" i="3"/>
  <c r="C15" i="4" l="1"/>
  <c r="R47" i="4"/>
  <c r="J55" i="4"/>
  <c r="F5" i="4"/>
  <c r="C24" i="4"/>
  <c r="J56" i="4"/>
  <c r="J57" i="4"/>
  <c r="F11" i="4"/>
  <c r="H42" i="4"/>
  <c r="K9" i="4"/>
  <c r="C8" i="4"/>
  <c r="D45" i="4"/>
  <c r="C16" i="4"/>
  <c r="C14" i="4"/>
  <c r="J27" i="4"/>
  <c r="I37" i="4"/>
  <c r="J47" i="4"/>
  <c r="R11" i="4"/>
  <c r="J18" i="4"/>
  <c r="J25" i="4"/>
  <c r="D61" i="4"/>
  <c r="G8" i="4"/>
  <c r="C49" i="4"/>
  <c r="I5" i="4"/>
  <c r="D47" i="4"/>
  <c r="K36" i="4"/>
  <c r="R41" i="4"/>
  <c r="C13" i="4"/>
  <c r="C26" i="4"/>
  <c r="F48" i="4"/>
  <c r="R57" i="4"/>
  <c r="J39" i="4"/>
  <c r="F28" i="4"/>
  <c r="B22" i="4"/>
  <c r="R6" i="4"/>
  <c r="L41" i="4"/>
  <c r="F3" i="4"/>
  <c r="H57" i="4"/>
  <c r="J20" i="4"/>
  <c r="H21" i="4"/>
  <c r="C50" i="4"/>
  <c r="D58" i="4"/>
  <c r="R27" i="4"/>
  <c r="K49" i="4"/>
  <c r="R16" i="4"/>
  <c r="J19" i="4"/>
  <c r="F37" i="4"/>
  <c r="F21" i="4"/>
  <c r="O43" i="4"/>
  <c r="O19" i="4"/>
  <c r="O61" i="4"/>
  <c r="I44" i="4"/>
  <c r="J21" i="4"/>
  <c r="I41" i="4"/>
  <c r="D3" i="4"/>
  <c r="J22" i="4"/>
  <c r="B54" i="4"/>
  <c r="P31" i="4"/>
  <c r="C57" i="4"/>
  <c r="C2" i="4"/>
  <c r="C9" i="4"/>
  <c r="R13" i="4"/>
  <c r="P61" i="4"/>
  <c r="I54" i="4"/>
  <c r="F35" i="4"/>
  <c r="Q16" i="4"/>
  <c r="J2" i="4"/>
  <c r="R9" i="4"/>
  <c r="J43" i="4"/>
  <c r="Q59" i="4"/>
  <c r="N4" i="4"/>
  <c r="J33" i="4"/>
  <c r="C6" i="4"/>
  <c r="I9" i="4"/>
  <c r="F40" i="4"/>
  <c r="J58" i="4"/>
  <c r="K7" i="4"/>
  <c r="J46" i="4"/>
  <c r="F24" i="4"/>
  <c r="E26" i="4"/>
  <c r="E17" i="4"/>
  <c r="E10" i="4"/>
  <c r="J44" i="4"/>
  <c r="E31" i="4"/>
  <c r="E48" i="4"/>
  <c r="F52" i="4"/>
  <c r="P15" i="4"/>
  <c r="Q11" i="4"/>
  <c r="E39" i="4"/>
  <c r="P56" i="4"/>
  <c r="P9" i="4"/>
  <c r="K14" i="4"/>
  <c r="E6" i="4"/>
  <c r="E61" i="4"/>
  <c r="D27" i="4"/>
  <c r="J29" i="4"/>
  <c r="E40" i="4"/>
  <c r="F27" i="4"/>
  <c r="Q25" i="4"/>
  <c r="J14" i="4"/>
  <c r="F19" i="4"/>
  <c r="I58" i="4"/>
  <c r="L43" i="4"/>
  <c r="J17" i="4"/>
  <c r="H15" i="4"/>
  <c r="R58" i="4"/>
  <c r="G38" i="4"/>
  <c r="H34" i="4"/>
  <c r="C39" i="4"/>
  <c r="I57" i="4"/>
  <c r="J52" i="4"/>
  <c r="J37" i="4"/>
  <c r="J36" i="4"/>
  <c r="J3" i="4"/>
  <c r="Q23" i="4"/>
  <c r="Q58" i="4"/>
  <c r="J13" i="4"/>
  <c r="E55" i="4"/>
  <c r="E18" i="4"/>
  <c r="Q56" i="4"/>
  <c r="P30" i="4"/>
  <c r="P21" i="4"/>
  <c r="P39" i="4"/>
  <c r="P53" i="4"/>
  <c r="E5" i="4"/>
  <c r="Q5" i="4"/>
  <c r="I35" i="4"/>
  <c r="K32" i="4"/>
  <c r="Q7" i="4"/>
  <c r="E23" i="4"/>
  <c r="J6" i="4"/>
  <c r="J45" i="4"/>
  <c r="R37" i="4"/>
  <c r="Q51" i="4"/>
  <c r="J34" i="4"/>
  <c r="J51" i="4"/>
  <c r="E16" i="4"/>
  <c r="J5" i="4"/>
  <c r="E9" i="4"/>
  <c r="Q9" i="4"/>
  <c r="Q47" i="4"/>
  <c r="P43" i="4"/>
  <c r="P40" i="4"/>
  <c r="C55" i="4"/>
  <c r="C30" i="4"/>
  <c r="C7" i="4"/>
  <c r="C10" i="4"/>
  <c r="C27" i="4"/>
  <c r="R34" i="4"/>
  <c r="R8" i="4"/>
  <c r="E41" i="4"/>
  <c r="E33" i="4"/>
  <c r="Q12" i="4"/>
  <c r="E42" i="4"/>
  <c r="E32" i="4"/>
  <c r="M13" i="4"/>
  <c r="J9" i="4"/>
  <c r="I47" i="4"/>
  <c r="B14" i="4"/>
  <c r="L42" i="4"/>
  <c r="Q48" i="4"/>
  <c r="E47" i="4"/>
  <c r="B56" i="4"/>
  <c r="O60" i="4"/>
  <c r="H58" i="4"/>
  <c r="O32" i="4"/>
  <c r="B30" i="4"/>
  <c r="O3" i="4"/>
  <c r="K23" i="4"/>
  <c r="D21" i="4"/>
  <c r="K59" i="4"/>
  <c r="P49" i="4"/>
  <c r="M14" i="4"/>
  <c r="P34" i="4"/>
  <c r="K18" i="4"/>
  <c r="P48" i="4"/>
  <c r="D30" i="4"/>
  <c r="P3" i="4"/>
  <c r="M30" i="4"/>
  <c r="D59" i="4"/>
  <c r="K13" i="4"/>
  <c r="P11" i="4"/>
  <c r="M38" i="4"/>
  <c r="K24" i="4"/>
  <c r="P54" i="4"/>
  <c r="P50" i="4"/>
  <c r="P12" i="4"/>
  <c r="D2" i="4"/>
  <c r="C28" i="4"/>
  <c r="K58" i="4"/>
  <c r="P24" i="4"/>
  <c r="R22" i="4"/>
  <c r="R55" i="4"/>
  <c r="I45" i="4"/>
  <c r="R10" i="4"/>
  <c r="R43" i="4"/>
  <c r="F47" i="4"/>
  <c r="F30" i="4"/>
  <c r="F54" i="4"/>
  <c r="F15" i="4"/>
  <c r="F38" i="4"/>
  <c r="F31" i="4"/>
  <c r="F22" i="4"/>
  <c r="F6" i="4"/>
  <c r="F55" i="4"/>
  <c r="F23" i="4"/>
  <c r="F10" i="4"/>
  <c r="F14" i="4"/>
  <c r="F39" i="4"/>
  <c r="F46" i="4"/>
  <c r="F7" i="4"/>
  <c r="C33" i="4"/>
  <c r="K41" i="4"/>
  <c r="G40" i="4"/>
  <c r="Q17" i="4"/>
  <c r="F36" i="4"/>
  <c r="G30" i="4"/>
  <c r="Q15" i="4"/>
  <c r="Q34" i="4"/>
  <c r="N47" i="4"/>
  <c r="M60" i="4"/>
  <c r="G35" i="4"/>
  <c r="R50" i="4"/>
  <c r="Q43" i="4"/>
  <c r="D25" i="4"/>
  <c r="D33" i="4"/>
  <c r="Q60" i="4"/>
  <c r="Q53" i="4"/>
  <c r="F58" i="4"/>
  <c r="R14" i="4"/>
  <c r="Q61" i="4"/>
  <c r="Q4" i="4"/>
  <c r="Q21" i="4"/>
  <c r="F50" i="4"/>
  <c r="L44" i="4"/>
  <c r="D40" i="4"/>
  <c r="Q57" i="4"/>
  <c r="B7" i="4"/>
  <c r="D54" i="4"/>
  <c r="I24" i="4"/>
  <c r="G29" i="4"/>
  <c r="I40" i="4"/>
  <c r="N38" i="4"/>
  <c r="I28" i="4"/>
  <c r="F61" i="4"/>
  <c r="P20" i="4"/>
  <c r="B46" i="4"/>
  <c r="E8" i="4"/>
  <c r="C23" i="4"/>
  <c r="R60" i="4"/>
  <c r="Q30" i="4"/>
  <c r="G53" i="4"/>
  <c r="E56" i="4"/>
  <c r="F43" i="4"/>
  <c r="M57" i="4"/>
  <c r="M19" i="4"/>
  <c r="M33" i="4"/>
  <c r="M25" i="4"/>
  <c r="M51" i="4"/>
  <c r="D14" i="4"/>
  <c r="K29" i="4"/>
  <c r="P51" i="4"/>
  <c r="M23" i="4"/>
  <c r="K43" i="4"/>
  <c r="D28" i="4"/>
  <c r="K20" i="4"/>
  <c r="P57" i="4"/>
  <c r="D39" i="4"/>
  <c r="K8" i="4"/>
  <c r="K39" i="4"/>
  <c r="M39" i="4"/>
  <c r="C53" i="4"/>
  <c r="K61" i="4"/>
  <c r="M47" i="4"/>
  <c r="C11" i="4"/>
  <c r="K33" i="4"/>
  <c r="P8" i="4"/>
  <c r="M36" i="4"/>
  <c r="I34" i="4"/>
  <c r="I22" i="4"/>
  <c r="I10" i="4"/>
  <c r="I52" i="4"/>
  <c r="I13" i="4"/>
  <c r="I23" i="4"/>
  <c r="I51" i="4"/>
  <c r="I43" i="4"/>
  <c r="I60" i="4"/>
  <c r="I42" i="4"/>
  <c r="I11" i="4"/>
  <c r="I33" i="4"/>
  <c r="I61" i="4"/>
  <c r="R49" i="4"/>
  <c r="C31" i="4"/>
  <c r="K60" i="4"/>
  <c r="P33" i="4"/>
  <c r="R2" i="4"/>
  <c r="R4" i="4"/>
  <c r="P7" i="4"/>
  <c r="N59" i="4"/>
  <c r="P18" i="4"/>
  <c r="F56" i="4"/>
  <c r="R21" i="4"/>
  <c r="C34" i="4"/>
  <c r="K50" i="4"/>
  <c r="Q26" i="4"/>
  <c r="G31" i="4"/>
  <c r="R18" i="4"/>
  <c r="Q52" i="4"/>
  <c r="N56" i="4"/>
  <c r="B5" i="4"/>
  <c r="M6" i="4"/>
  <c r="R52" i="4"/>
  <c r="Q54" i="4"/>
  <c r="K38" i="4"/>
  <c r="I8" i="4"/>
  <c r="P60" i="4"/>
  <c r="G45" i="4"/>
  <c r="M31" i="4"/>
  <c r="R24" i="4"/>
  <c r="I16" i="4"/>
  <c r="P28" i="4"/>
  <c r="G37" i="4"/>
  <c r="L45" i="4"/>
  <c r="I50" i="4"/>
  <c r="Q10" i="4"/>
  <c r="B8" i="4"/>
  <c r="F59" i="4"/>
  <c r="F34" i="4"/>
  <c r="D10" i="4"/>
  <c r="N2" i="4"/>
  <c r="M11" i="4"/>
  <c r="H33" i="4"/>
  <c r="F4" i="4"/>
  <c r="J23" i="4"/>
  <c r="J16" i="4"/>
  <c r="R53" i="4"/>
  <c r="I38" i="4"/>
  <c r="Q27" i="4"/>
  <c r="J11" i="4"/>
  <c r="I30" i="4"/>
  <c r="M3" i="4"/>
  <c r="N36" i="4"/>
  <c r="D23" i="4"/>
  <c r="M32" i="4"/>
  <c r="D29" i="4"/>
  <c r="K53" i="4"/>
  <c r="P59" i="4"/>
  <c r="D50" i="4"/>
  <c r="K17" i="4"/>
  <c r="M48" i="4"/>
  <c r="D49" i="4"/>
  <c r="C61" i="4"/>
  <c r="C22" i="4"/>
  <c r="C37" i="4"/>
  <c r="C29" i="4"/>
  <c r="C5" i="4"/>
  <c r="C46" i="4"/>
  <c r="C45" i="4"/>
  <c r="M56" i="4"/>
  <c r="D57" i="4"/>
  <c r="D52" i="4"/>
  <c r="C12" i="4"/>
  <c r="K42" i="4"/>
  <c r="P17" i="4"/>
  <c r="M37" i="4"/>
  <c r="R35" i="4"/>
  <c r="D7" i="4"/>
  <c r="C40" i="4"/>
  <c r="K15" i="4"/>
  <c r="P35" i="4"/>
  <c r="Q45" i="4"/>
  <c r="R29" i="4"/>
  <c r="P16" i="4"/>
  <c r="N61" i="4"/>
  <c r="M44" i="4"/>
  <c r="G51" i="4"/>
  <c r="R39" i="4"/>
  <c r="F53" i="4"/>
  <c r="D12" i="4"/>
  <c r="C35" i="4"/>
  <c r="K52" i="4"/>
  <c r="I21" i="4"/>
  <c r="Q35" i="4"/>
  <c r="B38" i="4"/>
  <c r="B49" i="4"/>
  <c r="I4" i="4"/>
  <c r="P13" i="4"/>
  <c r="F57" i="4"/>
  <c r="M15" i="4"/>
  <c r="I14" i="4"/>
  <c r="B40" i="4"/>
  <c r="K48" i="4"/>
  <c r="I12" i="4"/>
  <c r="B31" i="4"/>
  <c r="M40" i="4"/>
  <c r="B33" i="4"/>
  <c r="I20" i="4"/>
  <c r="B23" i="4"/>
  <c r="L47" i="4"/>
  <c r="R48" i="4"/>
  <c r="M17" i="4"/>
  <c r="Q20" i="4"/>
  <c r="F60" i="4"/>
  <c r="G54" i="4"/>
  <c r="G21" i="4"/>
  <c r="D11" i="4"/>
  <c r="I49" i="4"/>
  <c r="G46" i="4"/>
  <c r="Q55" i="4"/>
  <c r="Q19" i="4"/>
  <c r="C32" i="4"/>
  <c r="H61" i="4"/>
  <c r="H29" i="4"/>
  <c r="H52" i="4"/>
  <c r="H37" i="4"/>
  <c r="H60" i="4"/>
  <c r="H53" i="4"/>
  <c r="H19" i="4"/>
  <c r="H10" i="4"/>
  <c r="H7" i="4"/>
  <c r="H45" i="4"/>
  <c r="H28" i="4"/>
  <c r="H36" i="4"/>
  <c r="H20" i="4"/>
  <c r="H44" i="4"/>
  <c r="H11" i="4"/>
  <c r="H2" i="4"/>
  <c r="J7" i="4"/>
  <c r="E27" i="4"/>
  <c r="E11" i="4"/>
  <c r="E4" i="4"/>
  <c r="E19" i="4"/>
  <c r="E60" i="4"/>
  <c r="E28" i="4"/>
  <c r="E51" i="4"/>
  <c r="E7" i="4"/>
  <c r="E44" i="4"/>
  <c r="E52" i="4"/>
  <c r="E35" i="4"/>
  <c r="E36" i="4"/>
  <c r="E59" i="4"/>
  <c r="E12" i="4"/>
  <c r="E20" i="4"/>
  <c r="E43" i="4"/>
  <c r="E3" i="4"/>
  <c r="E49" i="4"/>
  <c r="G47" i="4"/>
  <c r="E15" i="4"/>
  <c r="I18" i="4"/>
  <c r="O2" i="4"/>
  <c r="O41" i="4"/>
  <c r="O47" i="4"/>
  <c r="O9" i="4"/>
  <c r="O31" i="4"/>
  <c r="O15" i="4"/>
  <c r="K46" i="4"/>
  <c r="P36" i="4"/>
  <c r="P4" i="4"/>
  <c r="P42" i="4"/>
  <c r="P2" i="4"/>
  <c r="P10" i="4"/>
  <c r="M42" i="4"/>
  <c r="K19" i="4"/>
  <c r="K26" i="4"/>
  <c r="K45" i="4"/>
  <c r="M58" i="4"/>
  <c r="D44" i="4"/>
  <c r="K6" i="4"/>
  <c r="D53" i="4"/>
  <c r="K44" i="4"/>
  <c r="P19" i="4"/>
  <c r="M46" i="4"/>
  <c r="D18" i="4"/>
  <c r="D16" i="4"/>
  <c r="K47" i="4"/>
  <c r="M52" i="4"/>
  <c r="P25" i="4"/>
  <c r="M45" i="4"/>
  <c r="D13" i="4"/>
  <c r="C36" i="4"/>
  <c r="K55" i="4"/>
  <c r="Q44" i="4"/>
  <c r="P58" i="4"/>
  <c r="P14" i="4"/>
  <c r="M24" i="4"/>
  <c r="K57" i="4"/>
  <c r="B32" i="4"/>
  <c r="I17" i="4"/>
  <c r="M50" i="4"/>
  <c r="R25" i="4"/>
  <c r="B24" i="4"/>
  <c r="I6" i="4"/>
  <c r="R51" i="4"/>
  <c r="Q22" i="4"/>
  <c r="G55" i="4"/>
  <c r="C17" i="4"/>
  <c r="B15" i="4"/>
  <c r="Q36" i="4"/>
  <c r="B25" i="4"/>
  <c r="Q49" i="4"/>
  <c r="H13" i="4"/>
  <c r="H40" i="4"/>
  <c r="G13" i="4"/>
  <c r="K51" i="4"/>
  <c r="K28" i="4"/>
  <c r="P37" i="4"/>
  <c r="K16" i="4"/>
  <c r="P45" i="4"/>
  <c r="D46" i="4"/>
  <c r="K35" i="4"/>
  <c r="M55" i="4"/>
  <c r="D4" i="4"/>
  <c r="D19" i="4"/>
  <c r="D9" i="4"/>
  <c r="M53" i="4"/>
  <c r="P27" i="4"/>
  <c r="M54" i="4"/>
  <c r="D6" i="4"/>
  <c r="K27" i="4"/>
  <c r="Q46" i="4"/>
  <c r="P23" i="4"/>
  <c r="M34" i="4"/>
  <c r="K4" i="4"/>
  <c r="Q24" i="4"/>
  <c r="Q32" i="4"/>
  <c r="R54" i="4"/>
  <c r="I32" i="4"/>
  <c r="I29" i="4"/>
  <c r="B59" i="4"/>
  <c r="B35" i="4"/>
  <c r="B27" i="4"/>
  <c r="B6" i="4"/>
  <c r="B58" i="4"/>
  <c r="B51" i="4"/>
  <c r="B42" i="4"/>
  <c r="B3" i="4"/>
  <c r="B26" i="4"/>
  <c r="B19" i="4"/>
  <c r="B50" i="4"/>
  <c r="B10" i="4"/>
  <c r="B43" i="4"/>
  <c r="B18" i="4"/>
  <c r="B11" i="4"/>
  <c r="B34" i="4"/>
  <c r="D8" i="4"/>
  <c r="N46" i="4"/>
  <c r="N14" i="4"/>
  <c r="N52" i="4"/>
  <c r="N20" i="4"/>
  <c r="F26" i="4"/>
  <c r="D41" i="4"/>
  <c r="R42" i="4"/>
  <c r="R46" i="4"/>
  <c r="I48" i="4"/>
  <c r="Q13" i="4"/>
  <c r="I7" i="4"/>
  <c r="I55" i="4"/>
  <c r="I27" i="4"/>
  <c r="G56" i="4"/>
  <c r="C19" i="4"/>
  <c r="C41" i="4"/>
  <c r="K10" i="4"/>
  <c r="P22" i="4"/>
  <c r="D42" i="4"/>
  <c r="P29" i="4"/>
  <c r="I15" i="4"/>
  <c r="C54" i="4"/>
  <c r="C58" i="4"/>
  <c r="P38" i="4"/>
  <c r="R36" i="4"/>
  <c r="D38" i="4"/>
  <c r="C3" i="4"/>
  <c r="K25" i="4"/>
  <c r="P46" i="4"/>
  <c r="N43" i="4"/>
  <c r="Q2" i="4"/>
  <c r="P44" i="4"/>
  <c r="D55" i="4"/>
  <c r="C21" i="4"/>
  <c r="K5" i="4"/>
  <c r="N32" i="4"/>
  <c r="G12" i="4"/>
  <c r="M10" i="4"/>
  <c r="D5" i="4"/>
  <c r="C25" i="4"/>
  <c r="K30" i="4"/>
  <c r="P5" i="4"/>
  <c r="N57" i="4"/>
  <c r="M7" i="4"/>
  <c r="I25" i="4"/>
  <c r="R40" i="4"/>
  <c r="L32" i="4"/>
  <c r="N31" i="4"/>
  <c r="F9" i="4"/>
  <c r="M8" i="4"/>
  <c r="M59" i="4"/>
  <c r="F2" i="4"/>
  <c r="I31" i="4"/>
  <c r="D15" i="4"/>
  <c r="C48" i="4"/>
  <c r="C38" i="4"/>
  <c r="I56" i="4"/>
  <c r="B47" i="4"/>
  <c r="P32" i="4"/>
  <c r="J49" i="4"/>
  <c r="J26" i="4"/>
  <c r="J8" i="4"/>
  <c r="J24" i="4"/>
  <c r="J50" i="4"/>
  <c r="J60" i="4"/>
  <c r="J4" i="4"/>
  <c r="J61" i="4"/>
  <c r="J28" i="4"/>
  <c r="J40" i="4"/>
  <c r="J38" i="4"/>
  <c r="I36" i="4"/>
  <c r="B44" i="4"/>
  <c r="R12" i="4"/>
  <c r="J35" i="4"/>
  <c r="Q33" i="4"/>
  <c r="F20" i="4"/>
  <c r="G14" i="4"/>
  <c r="N28" i="4"/>
  <c r="E29" i="4"/>
  <c r="R28" i="4"/>
  <c r="G16" i="4"/>
  <c r="Q41" i="4"/>
  <c r="F12" i="4"/>
  <c r="L2" i="4"/>
  <c r="B17" i="4"/>
  <c r="J15" i="4"/>
  <c r="M2" i="4"/>
  <c r="I39" i="4"/>
  <c r="M9" i="4"/>
  <c r="B2" i="4"/>
  <c r="P52" i="4"/>
  <c r="M49" i="4"/>
  <c r="M41" i="4"/>
  <c r="H51" i="4"/>
  <c r="C18" i="4"/>
  <c r="J59" i="4"/>
  <c r="O44" i="4"/>
  <c r="H41" i="4"/>
  <c r="I19" i="4"/>
  <c r="F13" i="4"/>
  <c r="B16" i="4"/>
  <c r="B9" i="4"/>
  <c r="F51" i="4"/>
  <c r="O6" i="4"/>
  <c r="F44" i="4"/>
  <c r="R26" i="4"/>
  <c r="Q8" i="4"/>
  <c r="O21" i="4"/>
  <c r="Q6" i="4"/>
  <c r="O16" i="4"/>
  <c r="M4" i="4"/>
  <c r="K21" i="4"/>
  <c r="K3" i="4"/>
  <c r="P47" i="4"/>
  <c r="M20" i="4"/>
  <c r="K34" i="4"/>
  <c r="P55" i="4"/>
  <c r="M28" i="4"/>
  <c r="Q3" i="4"/>
  <c r="Q31" i="4"/>
  <c r="Q37" i="4"/>
  <c r="Q29" i="4"/>
  <c r="D17" i="4"/>
  <c r="D32" i="4"/>
  <c r="D24" i="4"/>
  <c r="D56" i="4"/>
  <c r="K40" i="4"/>
  <c r="P6" i="4"/>
  <c r="M16" i="4"/>
  <c r="M27" i="4"/>
  <c r="M18" i="4"/>
  <c r="Q39" i="4"/>
  <c r="D26" i="4"/>
  <c r="K22" i="4"/>
  <c r="P41" i="4"/>
  <c r="M61" i="4"/>
  <c r="K37" i="4"/>
  <c r="Q42" i="4"/>
  <c r="M12" i="4"/>
  <c r="Q50" i="4"/>
  <c r="M43" i="4"/>
  <c r="D60" i="4"/>
  <c r="Q18" i="4"/>
  <c r="Q40" i="4"/>
  <c r="G34" i="4"/>
  <c r="G57" i="4"/>
  <c r="G42" i="4"/>
  <c r="G58" i="4"/>
  <c r="G25" i="4"/>
  <c r="G49" i="4"/>
  <c r="G10" i="4"/>
  <c r="G33" i="4"/>
  <c r="G26" i="4"/>
  <c r="G17" i="4"/>
  <c r="G9" i="4"/>
  <c r="G5" i="4"/>
  <c r="G50" i="4"/>
  <c r="G41" i="4"/>
  <c r="G18" i="4"/>
  <c r="G2" i="4"/>
  <c r="N44" i="4"/>
  <c r="F18" i="4"/>
  <c r="F42" i="4"/>
  <c r="G39" i="4"/>
  <c r="Q28" i="4"/>
  <c r="Q38" i="4"/>
  <c r="I46" i="4"/>
  <c r="C64" i="4" l="1"/>
  <c r="J64" i="4"/>
  <c r="C65" i="4"/>
  <c r="E63" i="4"/>
  <c r="I65" i="4"/>
  <c r="K64" i="4"/>
  <c r="J65" i="4"/>
  <c r="J63" i="4"/>
  <c r="I64" i="4"/>
  <c r="G64" i="4"/>
  <c r="G63" i="4"/>
  <c r="G65" i="4"/>
  <c r="I63" i="4"/>
  <c r="B65" i="4"/>
  <c r="B64" i="4"/>
  <c r="B63" i="4"/>
  <c r="C63" i="4"/>
  <c r="K63" i="4"/>
  <c r="P65" i="4"/>
  <c r="P63" i="4"/>
  <c r="P64" i="4"/>
  <c r="K65" i="4"/>
  <c r="M63" i="4"/>
  <c r="M65" i="4"/>
  <c r="M64" i="4"/>
  <c r="Q65" i="4"/>
  <c r="Q64" i="4"/>
  <c r="Q63" i="4"/>
  <c r="H65" i="4"/>
  <c r="H63" i="4"/>
  <c r="H64" i="4"/>
  <c r="O65" i="4"/>
  <c r="O64" i="4"/>
  <c r="O63" i="4"/>
  <c r="N65" i="4"/>
  <c r="N64" i="4"/>
  <c r="N63" i="4"/>
  <c r="E64" i="4"/>
  <c r="D64" i="4"/>
  <c r="D63" i="4"/>
  <c r="D65" i="4"/>
  <c r="E65" i="4"/>
  <c r="L64" i="4"/>
  <c r="L63" i="4"/>
  <c r="L65" i="4"/>
  <c r="F65" i="4"/>
  <c r="F64" i="4"/>
  <c r="F63" i="4"/>
  <c r="R65" i="4"/>
  <c r="R64" i="4"/>
  <c r="R63" i="4"/>
</calcChain>
</file>

<file path=xl/sharedStrings.xml><?xml version="1.0" encoding="utf-8"?>
<sst xmlns="http://schemas.openxmlformats.org/spreadsheetml/2006/main" count="541" uniqueCount="140">
  <si>
    <t>Index</t>
  </si>
  <si>
    <t>Description</t>
  </si>
  <si>
    <t>Pea ID</t>
  </si>
  <si>
    <t>Fruity</t>
  </si>
  <si>
    <t>Tenderometer</t>
  </si>
  <si>
    <t>Off-flavour</t>
  </si>
  <si>
    <t>Dry matter</t>
  </si>
  <si>
    <t>Mealiness</t>
  </si>
  <si>
    <t>Dry matter after freezing</t>
  </si>
  <si>
    <t>Hardness</t>
  </si>
  <si>
    <t>SucrosePercent</t>
  </si>
  <si>
    <t>Whiteness</t>
  </si>
  <si>
    <t>TotalGlucose1</t>
  </si>
  <si>
    <t>Colour1</t>
  </si>
  <si>
    <t>TotalGlucose2</t>
  </si>
  <si>
    <t>Colour2</t>
  </si>
  <si>
    <t>Flavour</t>
  </si>
  <si>
    <t>Colour3</t>
  </si>
  <si>
    <t>Sweet</t>
  </si>
  <si>
    <t>Skin</t>
  </si>
  <si>
    <t>VAR</t>
  </si>
  <si>
    <t>MEAN</t>
  </si>
  <si>
    <t>STDEV</t>
  </si>
  <si>
    <t>Dry matter 
after freezing</t>
  </si>
  <si>
    <t>Sucrose
Percent</t>
  </si>
  <si>
    <t>Threshold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</si>
  <si>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</si>
  <si>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</si>
  <si>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</si>
  <si>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</si>
  <si>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</si>
  <si>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</si>
  <si>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</si>
  <si>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</si>
  <si>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</si>
  <si>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</si>
  <si>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</si>
  <si>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</si>
  <si>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</si>
  <si>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</si>
  <si>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</si>
  <si>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</si>
  <si>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</si>
  <si>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</si>
  <si>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</si>
  <si>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</si>
  <si>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</si>
  <si>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</si>
  <si>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</si>
  <si>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</si>
  <si>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</si>
  <si>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</si>
  <si>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</si>
  <si>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</si>
  <si>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</si>
  <si>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</si>
  <si>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</si>
  <si>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</si>
  <si>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</si>
  <si>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</si>
  <si>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EIGENValues</t>
  </si>
  <si>
    <t>Correlation Matrix of PEA Attributes among 17 descriptive features</t>
  </si>
  <si>
    <t>Percentage</t>
  </si>
  <si>
    <t>Cumulative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</si>
  <si>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</si>
  <si>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</si>
  <si>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</si>
  <si>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</si>
  <si>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</si>
  <si>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</si>
  <si>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</si>
  <si>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</si>
  <si>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</si>
  <si>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</si>
  <si>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</si>
  <si>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</si>
  <si>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</si>
  <si>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PEA</t>
  </si>
  <si>
    <t>Z14</t>
  </si>
  <si>
    <t>Z15</t>
  </si>
  <si>
    <t>Z16</t>
  </si>
  <si>
    <t>Z17</t>
  </si>
  <si>
    <t>Eigenvalues</t>
  </si>
  <si>
    <t>Eigen Vectors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</si>
  <si>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</si>
  <si>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</si>
  <si>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</si>
  <si>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</si>
  <si>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</si>
  <si>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</si>
  <si>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</si>
  <si>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</si>
  <si>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</si>
  <si>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</si>
  <si>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</si>
  <si>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</si>
  <si>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</si>
  <si>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</si>
  <si>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</si>
  <si>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</si>
  <si>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</si>
  <si>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</si>
  <si>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</si>
  <si>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</si>
  <si>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</si>
  <si>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</si>
  <si>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</si>
  <si>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</si>
  <si>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</si>
  <si>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</si>
  <si>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</si>
  <si>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</si>
  <si>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</si>
  <si>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</si>
  <si>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</si>
  <si>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</si>
  <si>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</si>
  <si>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</si>
  <si>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Correlations between Original Variables Xi and Principal Components Zi</t>
  </si>
  <si>
    <t>Loadings</t>
  </si>
  <si>
    <t>Cumulative Explained Variance in Individual variables</t>
  </si>
  <si>
    <t>Loadings^2</t>
  </si>
  <si>
    <t>Cumulative Explained Variance in Inidividual Variables</t>
  </si>
  <si>
    <t>PC1</t>
  </si>
  <si>
    <t>PC2</t>
  </si>
  <si>
    <t>Threshold = 0.8</t>
  </si>
  <si>
    <t>Loading Analysis on PC1 &amp; PC2</t>
  </si>
  <si>
    <t>Dry Matter After Freezing</t>
  </si>
  <si>
    <t>Sucrose Percent</t>
  </si>
  <si>
    <t>EIGEN</t>
  </si>
  <si>
    <t>PC1Score</t>
  </si>
  <si>
    <t>PC2Score</t>
  </si>
  <si>
    <t>TotalScore</t>
  </si>
  <si>
    <t>Minimum</t>
  </si>
  <si>
    <t>Maximum</t>
  </si>
  <si>
    <t>Total Scores</t>
  </si>
  <si>
    <t>Pea rankings based on qualities</t>
  </si>
  <si>
    <t xml:space="preserve"> (Threshold = 0.8)</t>
  </si>
  <si>
    <t>Mean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</si>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</sst>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 wrapText="1"/>
    </xf>
    <xf numFmtId="2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4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6" fillId="0" borderId="0" xfId="0" applyFont="1"/>
    <xf numFmtId="0" fontId="2" fillId="0" borderId="0" xfId="0" applyFont="1"/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10" fillId="0" borderId="0" xfId="0" applyNumberFormat="1" applyFont="1" applyFill="1" applyBorder="1" applyAlignment="1">
      <alignment horizontal="left"/>
    </xf>
    <xf numFmtId="165" fontId="0" fillId="0" borderId="0" xfId="0" applyNumberForma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2" fillId="3" borderId="10" xfId="0" applyFont="1" applyFill="1" applyBorder="1" applyAlignment="1">
      <alignment horizontal="right" vertical="top"/>
    </xf>
    <xf numFmtId="0" fontId="11" fillId="0" borderId="10" xfId="0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Fill="1" applyBorder="1" applyAlignment="1"/>
    <xf numFmtId="10" fontId="12" fillId="3" borderId="10" xfId="0" applyNumberFormat="1" applyFont="1" applyFill="1" applyBorder="1" applyAlignment="1">
      <alignment horizontal="right" vertical="top"/>
    </xf>
    <xf numFmtId="10" fontId="0" fillId="0" borderId="0" xfId="1" applyNumberFormat="1" applyFont="1"/>
    <xf numFmtId="10" fontId="0" fillId="0" borderId="10" xfId="0" applyNumberFormat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6" fillId="0" borderId="10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1" xfId="0" applyNumberFormat="1" applyBorder="1"/>
    <xf numFmtId="2" fontId="0" fillId="0" borderId="15" xfId="0" applyNumberFormat="1" applyBorder="1"/>
    <xf numFmtId="0" fontId="0" fillId="0" borderId="16" xfId="0" applyBorder="1"/>
    <xf numFmtId="0" fontId="6" fillId="0" borderId="17" xfId="0" applyFont="1" applyBorder="1"/>
    <xf numFmtId="0" fontId="6" fillId="0" borderId="18" xfId="0" applyFont="1" applyBorder="1"/>
    <xf numFmtId="2" fontId="4" fillId="4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4" fillId="5" borderId="0" xfId="0" applyFont="1" applyFill="1" applyAlignment="1">
      <alignment horizontal="center"/>
    </xf>
    <xf numFmtId="2" fontId="0" fillId="6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17</xdr:col>
      <xdr:colOff>0</xdr:colOff>
      <xdr:row>22</xdr:row>
      <xdr:rowOff>38100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xmlns="" id="{00000000-0008-0000-05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15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600075</xdr:colOff>
      <xdr:row>13</xdr:row>
      <xdr:rowOff>123825</xdr:rowOff>
    </xdr:from>
    <xdr:to>
      <xdr:col>10</xdr:col>
      <xdr:colOff>493102</xdr:colOff>
      <xdr:row>17</xdr:row>
      <xdr:rowOff>110637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xmlns="" id="{00000000-0008-0000-0500-000096000000}"/>
            </a:ext>
          </a:extLst>
        </xdr:cNvPr>
        <xdr:cNvCxnSpPr/>
      </xdr:nvCxnSpPr>
      <xdr:spPr>
        <a:xfrm flipH="1">
          <a:off x="10353675" y="2600325"/>
          <a:ext cx="502627" cy="748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12</xdr:row>
      <xdr:rowOff>133350</xdr:rowOff>
    </xdr:from>
    <xdr:to>
      <xdr:col>12</xdr:col>
      <xdr:colOff>581024</xdr:colOff>
      <xdr:row>14</xdr:row>
      <xdr:rowOff>16910</xdr:rowOff>
    </xdr:to>
    <xdr:sp macro="" textlink="">
      <xdr:nvSpPr>
        <xdr:cNvPr id="151" name="TextBox 5">
          <a:extLst>
            <a:ext uri="{FF2B5EF4-FFF2-40B4-BE49-F238E27FC236}">
              <a16:creationId xmlns:a16="http://schemas.microsoft.com/office/drawing/2014/main" xmlns="" id="{00000000-0008-0000-0500-000097000000}"/>
            </a:ext>
          </a:extLst>
        </xdr:cNvPr>
        <xdr:cNvSpPr txBox="1"/>
      </xdr:nvSpPr>
      <xdr:spPr>
        <a:xfrm>
          <a:off x="10801349" y="241935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solidFill>
                <a:srgbClr val="7030A0"/>
              </a:solidFill>
            </a:rPr>
            <a:t>Elbow of</a:t>
          </a:r>
          <a:r>
            <a:rPr lang="en-US" sz="1100" b="1" baseline="0">
              <a:solidFill>
                <a:srgbClr val="7030A0"/>
              </a:solidFill>
            </a:rPr>
            <a:t> Scree Plot</a:t>
          </a:r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9</xdr:col>
      <xdr:colOff>552451</xdr:colOff>
      <xdr:row>17</xdr:row>
      <xdr:rowOff>180976</xdr:rowOff>
    </xdr:from>
    <xdr:to>
      <xdr:col>16</xdr:col>
      <xdr:colOff>257175</xdr:colOff>
      <xdr:row>18</xdr:row>
      <xdr:rowOff>133350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xmlns="" id="{00000000-0008-0000-0500-000098000000}"/>
            </a:ext>
          </a:extLst>
        </xdr:cNvPr>
        <xdr:cNvCxnSpPr/>
      </xdr:nvCxnSpPr>
      <xdr:spPr>
        <a:xfrm flipH="1" flipV="1">
          <a:off x="10306051" y="3419476"/>
          <a:ext cx="3971924" cy="142874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3</xdr:row>
      <xdr:rowOff>0</xdr:rowOff>
    </xdr:from>
    <xdr:to>
      <xdr:col>17</xdr:col>
      <xdr:colOff>0</xdr:colOff>
      <xdr:row>22</xdr:row>
      <xdr:rowOff>38100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xmlns="" id="{00000000-0008-0000-05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5086350" y="5715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7933C"/>
  </sheetPr>
  <dimension ref="A2:D11"/>
  <sheetViews>
    <sheetView tabSelected="1" zoomScaleNormal="100" workbookViewId="0">
      <selection activeCell="H7" sqref="H7"/>
    </sheetView>
  </sheetViews>
  <sheetFormatPr defaultRowHeight="15" x14ac:dyDescent="0.25"/>
  <cols>
    <col min="1" max="1" width="7.5703125" customWidth="1"/>
    <col min="2" max="2" width="23.42578125" customWidth="1"/>
    <col min="3" max="3" width="13.5703125" customWidth="1"/>
    <col min="4" max="4" width="22.5703125" customWidth="1"/>
    <col min="5" max="5" width="16" customWidth="1"/>
    <col min="6" max="7" width="13.5703125" customWidth="1"/>
    <col min="8" max="8" width="11.7109375" customWidth="1"/>
    <col min="9" max="9" width="10" customWidth="1"/>
    <col min="10" max="10" width="10.7109375" customWidth="1"/>
    <col min="11" max="11" width="12.5703125" customWidth="1"/>
    <col min="12" max="18" width="13.5703125" customWidth="1"/>
    <col min="19" max="1025" width="8.7109375" customWidth="1"/>
  </cols>
  <sheetData>
    <row r="2" spans="1:4" ht="15.75" x14ac:dyDescent="0.25">
      <c r="A2" s="1" t="s">
        <v>0</v>
      </c>
      <c r="B2" s="2" t="s">
        <v>1</v>
      </c>
      <c r="C2" s="1" t="s">
        <v>0</v>
      </c>
      <c r="D2" s="3" t="s">
        <v>1</v>
      </c>
    </row>
    <row r="3" spans="1:4" x14ac:dyDescent="0.25">
      <c r="A3" s="4">
        <v>1</v>
      </c>
      <c r="B3" s="5" t="s">
        <v>2</v>
      </c>
      <c r="C3" s="6">
        <v>10</v>
      </c>
      <c r="D3" s="7" t="s">
        <v>3</v>
      </c>
    </row>
    <row r="4" spans="1:4" x14ac:dyDescent="0.25">
      <c r="A4" s="4">
        <v>2</v>
      </c>
      <c r="B4" s="8" t="s">
        <v>4</v>
      </c>
      <c r="C4" s="6">
        <v>11</v>
      </c>
      <c r="D4" s="7" t="s">
        <v>5</v>
      </c>
    </row>
    <row r="5" spans="1:4" x14ac:dyDescent="0.25">
      <c r="A5" s="4">
        <v>3</v>
      </c>
      <c r="B5" s="8" t="s">
        <v>6</v>
      </c>
      <c r="C5" s="6">
        <v>12</v>
      </c>
      <c r="D5" s="7" t="s">
        <v>7</v>
      </c>
    </row>
    <row r="6" spans="1:4" x14ac:dyDescent="0.25">
      <c r="A6" s="4">
        <v>4</v>
      </c>
      <c r="B6" s="8" t="s">
        <v>8</v>
      </c>
      <c r="C6" s="6">
        <v>13</v>
      </c>
      <c r="D6" s="7" t="s">
        <v>9</v>
      </c>
    </row>
    <row r="7" spans="1:4" x14ac:dyDescent="0.25">
      <c r="A7" s="4">
        <v>5</v>
      </c>
      <c r="B7" s="8" t="s">
        <v>10</v>
      </c>
      <c r="C7" s="6">
        <v>14</v>
      </c>
      <c r="D7" s="7" t="s">
        <v>11</v>
      </c>
    </row>
    <row r="8" spans="1:4" x14ac:dyDescent="0.25">
      <c r="A8" s="4">
        <v>6</v>
      </c>
      <c r="B8" s="8" t="s">
        <v>12</v>
      </c>
      <c r="C8" s="6">
        <v>15</v>
      </c>
      <c r="D8" s="7" t="s">
        <v>13</v>
      </c>
    </row>
    <row r="9" spans="1:4" x14ac:dyDescent="0.25">
      <c r="A9" s="4">
        <v>7</v>
      </c>
      <c r="B9" s="8" t="s">
        <v>14</v>
      </c>
      <c r="C9" s="6">
        <v>16</v>
      </c>
      <c r="D9" s="7" t="s">
        <v>15</v>
      </c>
    </row>
    <row r="10" spans="1:4" x14ac:dyDescent="0.25">
      <c r="A10" s="4">
        <v>8</v>
      </c>
      <c r="B10" s="8" t="s">
        <v>16</v>
      </c>
      <c r="C10" s="6">
        <v>17</v>
      </c>
      <c r="D10" s="7" t="s">
        <v>17</v>
      </c>
    </row>
    <row r="11" spans="1:4" x14ac:dyDescent="0.25">
      <c r="A11" s="9">
        <v>9</v>
      </c>
      <c r="B11" s="10" t="s">
        <v>18</v>
      </c>
      <c r="C11" s="11">
        <v>18</v>
      </c>
      <c r="D11" s="12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Normal="100" workbookViewId="0">
      <selection activeCell="B2" sqref="B2"/>
    </sheetView>
  </sheetViews>
  <sheetFormatPr defaultRowHeight="15" x14ac:dyDescent="0.25"/>
  <cols>
    <col min="1" max="1" width="6.5703125" style="13" bestFit="1" customWidth="1"/>
    <col min="2" max="2" width="14" style="14" bestFit="1" customWidth="1"/>
    <col min="3" max="3" width="10.42578125" style="14" bestFit="1" customWidth="1"/>
    <col min="4" max="4" width="23.28515625" style="14" bestFit="1" customWidth="1"/>
    <col min="5" max="5" width="14.85546875" style="14" bestFit="1" customWidth="1"/>
    <col min="6" max="7" width="13.7109375" style="14" bestFit="1" customWidth="1"/>
    <col min="8" max="8" width="7.5703125" style="14" bestFit="1" customWidth="1"/>
    <col min="9" max="9" width="6.5703125" style="14" bestFit="1" customWidth="1"/>
    <col min="10" max="10" width="6.140625" style="14" bestFit="1" customWidth="1"/>
    <col min="11" max="11" width="10.85546875" style="14" bestFit="1" customWidth="1"/>
    <col min="12" max="12" width="10.140625" style="14" bestFit="1" customWidth="1"/>
    <col min="13" max="13" width="9.140625" style="14" bestFit="1" customWidth="1"/>
    <col min="14" max="14" width="10.5703125" style="14" bestFit="1" customWidth="1"/>
    <col min="15" max="17" width="7.85546875" style="14" bestFit="1" customWidth="1"/>
    <col min="18" max="18" width="4.7109375" style="14" bestFit="1" customWidth="1"/>
    <col min="19" max="1025" width="8.7109375" customWidth="1"/>
  </cols>
  <sheetData>
    <row r="1" spans="1:18" s="16" customFormat="1" x14ac:dyDescent="0.25">
      <c r="A1" s="13" t="s">
        <v>2</v>
      </c>
      <c r="B1" s="15" t="s">
        <v>4</v>
      </c>
      <c r="C1" s="15" t="s">
        <v>6</v>
      </c>
      <c r="D1" s="15" t="s">
        <v>8</v>
      </c>
      <c r="E1" s="15" t="s">
        <v>10</v>
      </c>
      <c r="F1" s="15" t="s">
        <v>12</v>
      </c>
      <c r="G1" s="15" t="s">
        <v>14</v>
      </c>
      <c r="H1" s="15" t="s">
        <v>16</v>
      </c>
      <c r="I1" s="15" t="s">
        <v>18</v>
      </c>
      <c r="J1" s="15" t="s">
        <v>3</v>
      </c>
      <c r="K1" s="15" t="s">
        <v>5</v>
      </c>
      <c r="L1" s="15" t="s">
        <v>7</v>
      </c>
      <c r="M1" s="15" t="s">
        <v>9</v>
      </c>
      <c r="N1" s="15" t="s">
        <v>11</v>
      </c>
      <c r="O1" s="15" t="s">
        <v>13</v>
      </c>
      <c r="P1" s="15" t="s">
        <v>15</v>
      </c>
      <c r="Q1" s="15" t="s">
        <v>17</v>
      </c>
      <c r="R1" s="15" t="s">
        <v>19</v>
      </c>
    </row>
    <row r="2" spans="1:18" x14ac:dyDescent="0.25">
      <c r="A2" s="13">
        <v>1</v>
      </c>
      <c r="B2" s="17">
        <v>110</v>
      </c>
      <c r="C2" s="17">
        <v>15.100000380000001</v>
      </c>
      <c r="D2" s="17">
        <v>19.090000150000002</v>
      </c>
      <c r="E2" s="17">
        <v>5.4000000950000002</v>
      </c>
      <c r="F2" s="17">
        <v>3.2999999519999998</v>
      </c>
      <c r="G2" s="17">
        <v>3</v>
      </c>
      <c r="H2" s="17">
        <v>6.4849996570000004</v>
      </c>
      <c r="I2" s="17">
        <v>6.6600008009999998</v>
      </c>
      <c r="J2" s="17">
        <v>4.5550003050000001</v>
      </c>
      <c r="K2" s="17">
        <v>2.2000002859999999</v>
      </c>
      <c r="L2" s="17">
        <v>2.9099998469999999</v>
      </c>
      <c r="M2" s="17">
        <v>3.4749999049999998</v>
      </c>
      <c r="N2" s="17">
        <v>4.7200002669999996</v>
      </c>
      <c r="O2" s="17">
        <v>5.5850005149999999</v>
      </c>
      <c r="P2" s="17">
        <v>5.7349996570000004</v>
      </c>
      <c r="Q2" s="17">
        <v>5.9850001339999999</v>
      </c>
      <c r="R2" s="17">
        <v>4.2550001139999996</v>
      </c>
    </row>
    <row r="3" spans="1:18" x14ac:dyDescent="0.25">
      <c r="A3" s="13">
        <f t="shared" ref="A3:A34" si="0">A2+1</f>
        <v>2</v>
      </c>
      <c r="B3" s="17">
        <v>120</v>
      </c>
      <c r="C3" s="17">
        <v>16.799999239999998</v>
      </c>
      <c r="D3" s="17">
        <v>20.520000459999999</v>
      </c>
      <c r="E3" s="17">
        <v>5</v>
      </c>
      <c r="F3" s="17">
        <v>4</v>
      </c>
      <c r="G3" s="17">
        <v>3.7999999519999998</v>
      </c>
      <c r="H3" s="17">
        <v>5.7500004770000004</v>
      </c>
      <c r="I3" s="17">
        <v>6.0900001530000001</v>
      </c>
      <c r="J3" s="17">
        <v>3.8050003050000001</v>
      </c>
      <c r="K3" s="17">
        <v>2.3150000569999998</v>
      </c>
      <c r="L3" s="17">
        <v>4.0250000950000002</v>
      </c>
      <c r="M3" s="17">
        <v>3.7699999809999998</v>
      </c>
      <c r="N3" s="17">
        <v>4.1699995989999996</v>
      </c>
      <c r="O3" s="17">
        <v>5.7300000190000002</v>
      </c>
      <c r="P3" s="17">
        <v>5.7450003619999999</v>
      </c>
      <c r="Q3" s="17">
        <v>5.3249998090000004</v>
      </c>
      <c r="R3" s="17">
        <v>3.8150000569999998</v>
      </c>
    </row>
    <row r="4" spans="1:18" x14ac:dyDescent="0.25">
      <c r="A4" s="13">
        <f t="shared" si="0"/>
        <v>3</v>
      </c>
      <c r="B4" s="17">
        <v>150</v>
      </c>
      <c r="C4" s="17">
        <v>20.100000380000001</v>
      </c>
      <c r="D4" s="17">
        <v>22.770000459999999</v>
      </c>
      <c r="E4" s="17">
        <v>3.9000000950000002</v>
      </c>
      <c r="F4" s="17">
        <v>4</v>
      </c>
      <c r="G4" s="17">
        <v>3.7000000480000002</v>
      </c>
      <c r="H4" s="17">
        <v>3.9350001809999999</v>
      </c>
      <c r="I4" s="17">
        <v>4.1199994090000001</v>
      </c>
      <c r="J4" s="17">
        <v>2.4449999330000001</v>
      </c>
      <c r="K4" s="17">
        <v>3.625</v>
      </c>
      <c r="L4" s="17">
        <v>5.7699999809999998</v>
      </c>
      <c r="M4" s="17">
        <v>5.3949995040000003</v>
      </c>
      <c r="N4" s="17">
        <v>4.7650003429999996</v>
      </c>
      <c r="O4" s="17">
        <v>6.6649999619999996</v>
      </c>
      <c r="P4" s="17">
        <v>5.1050000190000002</v>
      </c>
      <c r="Q4" s="17">
        <v>4.5950002669999996</v>
      </c>
      <c r="R4" s="17">
        <v>3.4950003619999999</v>
      </c>
    </row>
    <row r="5" spans="1:18" x14ac:dyDescent="0.25">
      <c r="A5" s="13">
        <f t="shared" si="0"/>
        <v>4</v>
      </c>
      <c r="B5" s="17">
        <v>109</v>
      </c>
      <c r="C5" s="17">
        <v>17.5</v>
      </c>
      <c r="D5" s="17">
        <v>20.790000920000001</v>
      </c>
      <c r="E5" s="17">
        <v>4.9000000950000002</v>
      </c>
      <c r="F5" s="17">
        <v>3.5</v>
      </c>
      <c r="G5" s="17">
        <v>3.2999999519999998</v>
      </c>
      <c r="H5" s="17">
        <v>6.5950002669999996</v>
      </c>
      <c r="I5" s="17">
        <v>6.1249995229999996</v>
      </c>
      <c r="J5" s="17">
        <v>4.4399995800000003</v>
      </c>
      <c r="K5" s="17">
        <v>1.9300000669999999</v>
      </c>
      <c r="L5" s="17">
        <v>3.3100001809999999</v>
      </c>
      <c r="M5" s="17">
        <v>4.4649996759999997</v>
      </c>
      <c r="N5" s="17">
        <v>4.8600001339999999</v>
      </c>
      <c r="O5" s="17">
        <v>5.1599998469999999</v>
      </c>
      <c r="P5" s="17">
        <v>5.7400002480000003</v>
      </c>
      <c r="Q5" s="17">
        <v>6.5650000569999998</v>
      </c>
      <c r="R5" s="17">
        <v>2.1150002479999999</v>
      </c>
    </row>
    <row r="6" spans="1:18" x14ac:dyDescent="0.25">
      <c r="A6" s="13">
        <f t="shared" si="0"/>
        <v>5</v>
      </c>
      <c r="B6" s="17">
        <v>115</v>
      </c>
      <c r="C6" s="17">
        <v>16.899999619999999</v>
      </c>
      <c r="D6" s="17">
        <v>20.879999160000001</v>
      </c>
      <c r="E6" s="17">
        <v>4.5</v>
      </c>
      <c r="F6" s="17">
        <v>3.4000000950000002</v>
      </c>
      <c r="G6" s="17">
        <v>3.5</v>
      </c>
      <c r="H6" s="17">
        <v>5.6799998279999997</v>
      </c>
      <c r="I6" s="17">
        <v>5.9849996570000004</v>
      </c>
      <c r="J6" s="17">
        <v>3.8000004289999998</v>
      </c>
      <c r="K6" s="17">
        <v>2.1150002479999999</v>
      </c>
      <c r="L6" s="17">
        <v>3.8499999049999998</v>
      </c>
      <c r="M6" s="17">
        <v>4.1399998660000001</v>
      </c>
      <c r="N6" s="17">
        <v>5.0349998469999999</v>
      </c>
      <c r="O6" s="17">
        <v>5.6349997519999997</v>
      </c>
      <c r="P6" s="17">
        <v>5.2199997900000001</v>
      </c>
      <c r="Q6" s="17">
        <v>5.4800004959999997</v>
      </c>
      <c r="R6" s="17">
        <v>2.3800003529999998</v>
      </c>
    </row>
    <row r="7" spans="1:18" x14ac:dyDescent="0.25">
      <c r="A7" s="13">
        <f t="shared" si="0"/>
        <v>6</v>
      </c>
      <c r="B7" s="17">
        <v>150</v>
      </c>
      <c r="C7" s="17">
        <v>20.200000760000002</v>
      </c>
      <c r="D7" s="17">
        <v>22.719999309999999</v>
      </c>
      <c r="E7" s="17">
        <v>3.5</v>
      </c>
      <c r="F7" s="17">
        <v>4</v>
      </c>
      <c r="G7" s="17">
        <v>4.4000000950000002</v>
      </c>
      <c r="H7" s="17">
        <v>4.7449994090000001</v>
      </c>
      <c r="I7" s="17">
        <v>4.6599998469999999</v>
      </c>
      <c r="J7" s="17">
        <v>2.8799996380000001</v>
      </c>
      <c r="K7" s="17">
        <v>2.9400000569999998</v>
      </c>
      <c r="L7" s="17">
        <v>5.6449999809999998</v>
      </c>
      <c r="M7" s="17">
        <v>5.7699999809999998</v>
      </c>
      <c r="N7" s="17">
        <v>5.3100004199999997</v>
      </c>
      <c r="O7" s="17">
        <v>5.9400000569999998</v>
      </c>
      <c r="P7" s="17">
        <v>5.2699995040000003</v>
      </c>
      <c r="Q7" s="17">
        <v>5.8899998660000001</v>
      </c>
      <c r="R7" s="17">
        <v>1.7500002379999999</v>
      </c>
    </row>
    <row r="8" spans="1:18" x14ac:dyDescent="0.25">
      <c r="A8" s="13">
        <f t="shared" si="0"/>
        <v>7</v>
      </c>
      <c r="B8" s="17">
        <v>104</v>
      </c>
      <c r="C8" s="17">
        <v>14.69999981</v>
      </c>
      <c r="D8" s="17">
        <v>18.86000061</v>
      </c>
      <c r="E8" s="17">
        <v>5</v>
      </c>
      <c r="F8" s="17">
        <v>2.9000000950000002</v>
      </c>
      <c r="G8" s="17">
        <v>3</v>
      </c>
      <c r="H8" s="17">
        <v>6.3149995800000003</v>
      </c>
      <c r="I8" s="17">
        <v>6.1300001139999996</v>
      </c>
      <c r="J8" s="17">
        <v>4.7849993709999996</v>
      </c>
      <c r="K8" s="17">
        <v>1.9350000620000001</v>
      </c>
      <c r="L8" s="17">
        <v>2.704999924</v>
      </c>
      <c r="M8" s="17">
        <v>3.2600002290000001</v>
      </c>
      <c r="N8" s="17">
        <v>5.0749998090000004</v>
      </c>
      <c r="O8" s="17">
        <v>5.7099990839999997</v>
      </c>
      <c r="P8" s="17">
        <v>5.3699998860000004</v>
      </c>
      <c r="Q8" s="17">
        <v>6.3649992940000004</v>
      </c>
      <c r="R8" s="17">
        <v>3.6499996189999999</v>
      </c>
    </row>
    <row r="9" spans="1:18" x14ac:dyDescent="0.25">
      <c r="A9" s="13">
        <f t="shared" si="0"/>
        <v>8</v>
      </c>
      <c r="B9" s="17">
        <v>121</v>
      </c>
      <c r="C9" s="17">
        <v>17.399999619999999</v>
      </c>
      <c r="D9" s="17">
        <v>20.590000150000002</v>
      </c>
      <c r="E9" s="17">
        <v>4.5999999049999998</v>
      </c>
      <c r="F9" s="17">
        <v>4.9000000950000002</v>
      </c>
      <c r="G9" s="17">
        <v>4.5999999049999998</v>
      </c>
      <c r="H9" s="17">
        <v>6.204999924</v>
      </c>
      <c r="I9" s="17">
        <v>6.0150003429999996</v>
      </c>
      <c r="J9" s="17">
        <v>4.6500000950000002</v>
      </c>
      <c r="K9" s="17">
        <v>1.780000091</v>
      </c>
      <c r="L9" s="17">
        <v>3.1249997619999998</v>
      </c>
      <c r="M9" s="17">
        <v>3.7399997709999999</v>
      </c>
      <c r="N9" s="17">
        <v>5.2500004770000004</v>
      </c>
      <c r="O9" s="17">
        <v>5.6549997330000004</v>
      </c>
      <c r="P9" s="17">
        <v>5.4749999049999998</v>
      </c>
      <c r="Q9" s="17">
        <v>5.9600000380000004</v>
      </c>
      <c r="R9" s="17">
        <v>2.5099999899999998</v>
      </c>
    </row>
    <row r="10" spans="1:18" x14ac:dyDescent="0.25">
      <c r="A10" s="13">
        <f t="shared" si="0"/>
        <v>9</v>
      </c>
      <c r="B10" s="17">
        <v>158</v>
      </c>
      <c r="C10" s="17">
        <v>21.700000760000002</v>
      </c>
      <c r="D10" s="17">
        <v>24.530000690000001</v>
      </c>
      <c r="E10" s="17">
        <v>2.9000000950000002</v>
      </c>
      <c r="F10" s="17">
        <v>6.0999999049999998</v>
      </c>
      <c r="G10" s="17">
        <v>6.4000000950000002</v>
      </c>
      <c r="H10" s="17">
        <v>3.7899997230000002</v>
      </c>
      <c r="I10" s="17">
        <v>3.875</v>
      </c>
      <c r="J10" s="17">
        <v>2.3050000669999999</v>
      </c>
      <c r="K10" s="17">
        <v>3.5249996189999999</v>
      </c>
      <c r="L10" s="17">
        <v>6.2400002480000003</v>
      </c>
      <c r="M10" s="17">
        <v>5.7300000190000002</v>
      </c>
      <c r="N10" s="17">
        <v>5.3949995040000003</v>
      </c>
      <c r="O10" s="17">
        <v>6.3000001909999996</v>
      </c>
      <c r="P10" s="17">
        <v>5.1349997519999997</v>
      </c>
      <c r="Q10" s="17">
        <v>5.2300000190000002</v>
      </c>
      <c r="R10" s="17">
        <v>2.005000114</v>
      </c>
    </row>
    <row r="11" spans="1:18" x14ac:dyDescent="0.25">
      <c r="A11" s="13">
        <f t="shared" si="0"/>
        <v>10</v>
      </c>
      <c r="B11" s="17">
        <v>115</v>
      </c>
      <c r="C11" s="17">
        <v>17.200000760000002</v>
      </c>
      <c r="D11" s="17">
        <v>19.909999849999998</v>
      </c>
      <c r="E11" s="17">
        <v>5.3000001909999996</v>
      </c>
      <c r="F11" s="17">
        <v>3.5</v>
      </c>
      <c r="G11" s="17">
        <v>3.7000000480000002</v>
      </c>
      <c r="H11" s="17">
        <v>5.6849999430000002</v>
      </c>
      <c r="I11" s="17">
        <v>6.3350000380000004</v>
      </c>
      <c r="J11" s="17">
        <v>3.75</v>
      </c>
      <c r="K11" s="17">
        <v>2.7850000860000002</v>
      </c>
      <c r="L11" s="17">
        <v>4.170000076</v>
      </c>
      <c r="M11" s="17">
        <v>3.8749995230000001</v>
      </c>
      <c r="N11" s="17">
        <v>4.5249996189999999</v>
      </c>
      <c r="O11" s="17">
        <v>4.9199995989999996</v>
      </c>
      <c r="P11" s="17">
        <v>5.7599997519999997</v>
      </c>
      <c r="Q11" s="17">
        <v>4.5699996949999999</v>
      </c>
      <c r="R11" s="17">
        <v>2.9749999049999998</v>
      </c>
    </row>
    <row r="12" spans="1:18" x14ac:dyDescent="0.25">
      <c r="A12" s="13">
        <f t="shared" si="0"/>
        <v>11</v>
      </c>
      <c r="B12" s="17">
        <v>120</v>
      </c>
      <c r="C12" s="17">
        <v>18</v>
      </c>
      <c r="D12" s="17">
        <v>20.969999309999999</v>
      </c>
      <c r="E12" s="17">
        <v>5.1999998090000004</v>
      </c>
      <c r="F12" s="17">
        <v>3.7000000480000002</v>
      </c>
      <c r="G12" s="17">
        <v>4</v>
      </c>
      <c r="H12" s="17">
        <v>6.1000003810000001</v>
      </c>
      <c r="I12" s="17">
        <v>6.0949997900000001</v>
      </c>
      <c r="J12" s="17">
        <v>3.9850001339999999</v>
      </c>
      <c r="K12" s="17">
        <v>2.0699999330000001</v>
      </c>
      <c r="L12" s="17">
        <v>4.2599997519999997</v>
      </c>
      <c r="M12" s="17">
        <v>4.2500004770000004</v>
      </c>
      <c r="N12" s="17">
        <v>4.0050001139999996</v>
      </c>
      <c r="O12" s="17">
        <v>5.0200004580000002</v>
      </c>
      <c r="P12" s="17">
        <v>6.1750001909999996</v>
      </c>
      <c r="Q12" s="17">
        <v>5.3800001139999996</v>
      </c>
      <c r="R12" s="17">
        <v>2.5</v>
      </c>
    </row>
    <row r="13" spans="1:18" x14ac:dyDescent="0.25">
      <c r="A13" s="13">
        <f t="shared" si="0"/>
        <v>12</v>
      </c>
      <c r="B13" s="17">
        <v>196</v>
      </c>
      <c r="C13" s="17">
        <v>25</v>
      </c>
      <c r="D13" s="17">
        <v>27.86000061</v>
      </c>
      <c r="E13" s="17">
        <v>2.4000000950000002</v>
      </c>
      <c r="F13" s="17">
        <v>6.6999998090000004</v>
      </c>
      <c r="G13" s="17">
        <v>7</v>
      </c>
      <c r="H13" s="17">
        <v>3.4149997230000002</v>
      </c>
      <c r="I13" s="17">
        <v>3.1849999430000002</v>
      </c>
      <c r="J13" s="17">
        <v>1.8150001760000001</v>
      </c>
      <c r="K13" s="17">
        <v>4.6350002290000001</v>
      </c>
      <c r="L13" s="17">
        <v>6.2350001339999999</v>
      </c>
      <c r="M13" s="17">
        <v>7.4250001909999996</v>
      </c>
      <c r="N13" s="17">
        <v>4.2550001139999996</v>
      </c>
      <c r="O13" s="17">
        <v>4.8350000380000004</v>
      </c>
      <c r="P13" s="17">
        <v>5.9549994469999996</v>
      </c>
      <c r="Q13" s="17">
        <v>4.5500001909999996</v>
      </c>
      <c r="R13" s="17">
        <v>1.8500000240000001</v>
      </c>
    </row>
    <row r="14" spans="1:18" x14ac:dyDescent="0.25">
      <c r="A14" s="13">
        <f t="shared" si="0"/>
        <v>13</v>
      </c>
      <c r="B14" s="17">
        <v>137</v>
      </c>
      <c r="C14" s="17">
        <v>19.899999619999999</v>
      </c>
      <c r="D14" s="17">
        <v>22.950000760000002</v>
      </c>
      <c r="E14" s="17">
        <v>4.5999999049999998</v>
      </c>
      <c r="F14" s="17">
        <v>5.3000001909999996</v>
      </c>
      <c r="G14" s="17">
        <v>5</v>
      </c>
      <c r="H14" s="17">
        <v>5.8850002290000001</v>
      </c>
      <c r="I14" s="17">
        <v>6.0900001530000001</v>
      </c>
      <c r="J14" s="17">
        <v>3.9900002479999999</v>
      </c>
      <c r="K14" s="17">
        <v>2.2949998379999998</v>
      </c>
      <c r="L14" s="17">
        <v>3.9000000950000002</v>
      </c>
      <c r="M14" s="17">
        <v>4.5900001530000001</v>
      </c>
      <c r="N14" s="17">
        <v>4.5250000950000002</v>
      </c>
      <c r="O14" s="17">
        <v>5.8899998660000001</v>
      </c>
      <c r="P14" s="17">
        <v>5.6300005909999999</v>
      </c>
      <c r="Q14" s="17">
        <v>3.8150000569999998</v>
      </c>
      <c r="R14" s="17">
        <v>2.2049996850000002</v>
      </c>
    </row>
    <row r="15" spans="1:18" x14ac:dyDescent="0.25">
      <c r="A15" s="13">
        <f t="shared" si="0"/>
        <v>14</v>
      </c>
      <c r="B15" s="17">
        <v>141</v>
      </c>
      <c r="C15" s="17">
        <v>20</v>
      </c>
      <c r="D15" s="17">
        <v>22.629999160000001</v>
      </c>
      <c r="E15" s="17">
        <v>4.3000001909999996</v>
      </c>
      <c r="F15" s="17">
        <v>5.0999999049999998</v>
      </c>
      <c r="G15" s="17">
        <v>4.8000001909999996</v>
      </c>
      <c r="H15" s="17">
        <v>5.7700004580000002</v>
      </c>
      <c r="I15" s="17">
        <v>5.3200006479999997</v>
      </c>
      <c r="J15" s="17">
        <v>3.8800003529999998</v>
      </c>
      <c r="K15" s="17">
        <v>2.2599997520000001</v>
      </c>
      <c r="L15" s="17">
        <v>4.2150001530000001</v>
      </c>
      <c r="M15" s="17">
        <v>4.9899997709999999</v>
      </c>
      <c r="N15" s="17">
        <v>5.0500001909999996</v>
      </c>
      <c r="O15" s="17">
        <v>5.3350000380000004</v>
      </c>
      <c r="P15" s="17">
        <v>5.5899996759999997</v>
      </c>
      <c r="Q15" s="17">
        <v>5.5399999619999996</v>
      </c>
      <c r="R15" s="17">
        <v>2.1600003239999999</v>
      </c>
    </row>
    <row r="16" spans="1:18" x14ac:dyDescent="0.25">
      <c r="A16" s="13">
        <f t="shared" si="0"/>
        <v>15</v>
      </c>
      <c r="B16" s="17">
        <v>188</v>
      </c>
      <c r="C16" s="17">
        <v>23.899999619999999</v>
      </c>
      <c r="D16" s="17">
        <v>25.43000031</v>
      </c>
      <c r="E16" s="17">
        <v>2.7999999519999998</v>
      </c>
      <c r="F16" s="17">
        <v>6.4000000950000002</v>
      </c>
      <c r="G16" s="17">
        <v>5.5</v>
      </c>
      <c r="H16" s="17">
        <v>3.3850002290000001</v>
      </c>
      <c r="I16" s="17">
        <v>3.2750000950000002</v>
      </c>
      <c r="J16" s="17">
        <v>1.9799998999999999</v>
      </c>
      <c r="K16" s="17">
        <v>4.4999995229999996</v>
      </c>
      <c r="L16" s="17">
        <v>6.0449995989999996</v>
      </c>
      <c r="M16" s="17">
        <v>7.14000082</v>
      </c>
      <c r="N16" s="17">
        <v>4.3450002669999996</v>
      </c>
      <c r="O16" s="17">
        <v>5.0899996759999997</v>
      </c>
      <c r="P16" s="17">
        <v>5.579999924</v>
      </c>
      <c r="Q16" s="17">
        <v>4.4000000950000002</v>
      </c>
      <c r="R16" s="17">
        <v>2.0250000950000002</v>
      </c>
    </row>
    <row r="17" spans="1:18" x14ac:dyDescent="0.25">
      <c r="A17" s="13">
        <f t="shared" si="0"/>
        <v>16</v>
      </c>
      <c r="B17" s="17">
        <v>112</v>
      </c>
      <c r="C17" s="17">
        <v>16.700000760000002</v>
      </c>
      <c r="D17" s="17">
        <v>19.31999969</v>
      </c>
      <c r="E17" s="17">
        <v>5.5</v>
      </c>
      <c r="F17" s="17">
        <v>2.9000000950000002</v>
      </c>
      <c r="G17" s="17">
        <v>2.7000000480000002</v>
      </c>
      <c r="H17" s="17">
        <v>6.5700006479999997</v>
      </c>
      <c r="I17" s="17">
        <v>6.8849997519999997</v>
      </c>
      <c r="J17" s="17">
        <v>4.8300004010000004</v>
      </c>
      <c r="K17" s="17">
        <v>1.965000391</v>
      </c>
      <c r="L17" s="17">
        <v>2.920000076</v>
      </c>
      <c r="M17" s="17">
        <v>3.3850002290000001</v>
      </c>
      <c r="N17" s="17">
        <v>3.8600001339999999</v>
      </c>
      <c r="O17" s="17">
        <v>4.6149992940000004</v>
      </c>
      <c r="P17" s="17">
        <v>6.6649999619999996</v>
      </c>
      <c r="Q17" s="17">
        <v>6.6599998469999999</v>
      </c>
      <c r="R17" s="17">
        <v>2.2249999049999998</v>
      </c>
    </row>
    <row r="18" spans="1:18" x14ac:dyDescent="0.25">
      <c r="A18" s="13">
        <f t="shared" si="0"/>
        <v>17</v>
      </c>
      <c r="B18" s="17">
        <v>135</v>
      </c>
      <c r="C18" s="17">
        <v>18.600000380000001</v>
      </c>
      <c r="D18" s="17">
        <v>22.239999770000001</v>
      </c>
      <c r="E18" s="17">
        <v>5.1999998090000004</v>
      </c>
      <c r="F18" s="17">
        <v>4.5999999049999998</v>
      </c>
      <c r="G18" s="17">
        <v>4.4000000950000002</v>
      </c>
      <c r="H18" s="17">
        <v>5.8550004959999997</v>
      </c>
      <c r="I18" s="17">
        <v>6.1750001909999996</v>
      </c>
      <c r="J18" s="17">
        <v>3.9449996949999999</v>
      </c>
      <c r="K18" s="17">
        <v>2.1950001719999999</v>
      </c>
      <c r="L18" s="17">
        <v>3.8049998280000001</v>
      </c>
      <c r="M18" s="17">
        <v>4.9050006870000002</v>
      </c>
      <c r="N18" s="17">
        <v>4.3500003810000001</v>
      </c>
      <c r="O18" s="17">
        <v>5.1799998279999997</v>
      </c>
      <c r="P18" s="17">
        <v>6.2550001139999996</v>
      </c>
      <c r="Q18" s="17">
        <v>5.7600002290000001</v>
      </c>
      <c r="R18" s="17">
        <v>2.2650001049999999</v>
      </c>
    </row>
    <row r="19" spans="1:18" x14ac:dyDescent="0.25">
      <c r="A19" s="13">
        <f t="shared" si="0"/>
        <v>18</v>
      </c>
      <c r="B19" s="17">
        <v>176</v>
      </c>
      <c r="C19" s="17">
        <v>22.5</v>
      </c>
      <c r="D19" s="17">
        <v>26.049999239999998</v>
      </c>
      <c r="E19" s="17">
        <v>3</v>
      </c>
      <c r="F19" s="17">
        <v>5.1999998090000004</v>
      </c>
      <c r="G19" s="17">
        <v>4.9000000950000002</v>
      </c>
      <c r="H19" s="17">
        <v>3.9649994369999999</v>
      </c>
      <c r="I19" s="17">
        <v>4.4849996570000004</v>
      </c>
      <c r="J19" s="17">
        <v>2.2999999519999998</v>
      </c>
      <c r="K19" s="17">
        <v>3.9400005340000002</v>
      </c>
      <c r="L19" s="17">
        <v>6.2300000190000002</v>
      </c>
      <c r="M19" s="17">
        <v>6.4149994850000001</v>
      </c>
      <c r="N19" s="17">
        <v>4.4700002669999996</v>
      </c>
      <c r="O19" s="17">
        <v>5.1050004959999997</v>
      </c>
      <c r="P19" s="17">
        <v>5.7199997900000001</v>
      </c>
      <c r="Q19" s="17">
        <v>4.9700002669999996</v>
      </c>
      <c r="R19" s="17">
        <v>2.045000076</v>
      </c>
    </row>
    <row r="20" spans="1:18" x14ac:dyDescent="0.25">
      <c r="A20" s="13">
        <f t="shared" si="0"/>
        <v>19</v>
      </c>
      <c r="B20" s="17">
        <v>92</v>
      </c>
      <c r="C20" s="17">
        <v>15.19999981</v>
      </c>
      <c r="D20" s="17">
        <v>18.75</v>
      </c>
      <c r="E20" s="17">
        <v>4.9000000950000002</v>
      </c>
      <c r="F20" s="17">
        <v>2.5</v>
      </c>
      <c r="G20" s="17">
        <v>3</v>
      </c>
      <c r="H20" s="17">
        <v>6.2200002669999996</v>
      </c>
      <c r="I20" s="17">
        <v>6.7949995989999996</v>
      </c>
      <c r="J20" s="17">
        <v>4.2599997519999997</v>
      </c>
      <c r="K20" s="17">
        <v>2.3999998570000001</v>
      </c>
      <c r="L20" s="17">
        <v>2.625</v>
      </c>
      <c r="M20" s="17">
        <v>3.1549999710000001</v>
      </c>
      <c r="N20" s="17">
        <v>5.6799993520000003</v>
      </c>
      <c r="O20" s="17">
        <v>7.0100007059999996</v>
      </c>
      <c r="P20" s="17">
        <v>4.8599996570000004</v>
      </c>
      <c r="Q20" s="17">
        <v>3.2549996380000001</v>
      </c>
      <c r="R20" s="17">
        <v>3.0400002000000002</v>
      </c>
    </row>
    <row r="21" spans="1:18" x14ac:dyDescent="0.25">
      <c r="A21" s="13">
        <f t="shared" si="0"/>
        <v>20</v>
      </c>
      <c r="B21" s="17">
        <v>128</v>
      </c>
      <c r="C21" s="17">
        <v>20.200000760000002</v>
      </c>
      <c r="D21" s="17">
        <v>22.299999239999998</v>
      </c>
      <c r="E21" s="17">
        <v>3.9000000950000002</v>
      </c>
      <c r="F21" s="17">
        <v>4</v>
      </c>
      <c r="G21" s="17">
        <v>3.7999999519999998</v>
      </c>
      <c r="H21" s="17">
        <v>5.1100001339999999</v>
      </c>
      <c r="I21" s="17">
        <v>5.25</v>
      </c>
      <c r="J21" s="17">
        <v>3.0899996760000001</v>
      </c>
      <c r="K21" s="17">
        <v>3.2699999809999998</v>
      </c>
      <c r="L21" s="17">
        <v>5.2799997330000004</v>
      </c>
      <c r="M21" s="17">
        <v>5.2350001339999999</v>
      </c>
      <c r="N21" s="17">
        <v>5.6050004959999997</v>
      </c>
      <c r="O21" s="17">
        <v>6.5949997900000001</v>
      </c>
      <c r="P21" s="17">
        <v>5.1100001339999999</v>
      </c>
      <c r="Q21" s="17">
        <v>3.9500000480000002</v>
      </c>
      <c r="R21" s="17">
        <v>2.744999886</v>
      </c>
    </row>
    <row r="22" spans="1:18" x14ac:dyDescent="0.25">
      <c r="A22" s="13">
        <f t="shared" si="0"/>
        <v>21</v>
      </c>
      <c r="B22" s="17">
        <v>166</v>
      </c>
      <c r="C22" s="17">
        <v>22.100000380000001</v>
      </c>
      <c r="D22" s="17">
        <v>24.469999309999999</v>
      </c>
      <c r="E22" s="17">
        <v>2.7000000480000002</v>
      </c>
      <c r="F22" s="17">
        <v>5.5999999049999998</v>
      </c>
      <c r="G22" s="17">
        <v>5</v>
      </c>
      <c r="H22" s="17">
        <v>3.7700004580000002</v>
      </c>
      <c r="I22" s="17">
        <v>3.9699997900000001</v>
      </c>
      <c r="J22" s="17">
        <v>2.1749999519999998</v>
      </c>
      <c r="K22" s="17">
        <v>4.3699998860000004</v>
      </c>
      <c r="L22" s="17">
        <v>6.4650001530000001</v>
      </c>
      <c r="M22" s="17">
        <v>6.550000668</v>
      </c>
      <c r="N22" s="17">
        <v>4.9549994469999996</v>
      </c>
      <c r="O22" s="17">
        <v>6.0549993520000003</v>
      </c>
      <c r="P22" s="17">
        <v>5.3100004199999997</v>
      </c>
      <c r="Q22" s="17">
        <v>4.3949999809999998</v>
      </c>
      <c r="R22" s="17">
        <v>2.2149999139999998</v>
      </c>
    </row>
    <row r="23" spans="1:18" x14ac:dyDescent="0.25">
      <c r="A23" s="13">
        <f t="shared" si="0"/>
        <v>22</v>
      </c>
      <c r="B23" s="17">
        <v>116</v>
      </c>
      <c r="C23" s="17">
        <v>16.299999239999998</v>
      </c>
      <c r="D23" s="17">
        <v>19.770000459999999</v>
      </c>
      <c r="E23" s="17">
        <v>5</v>
      </c>
      <c r="F23" s="17">
        <v>2.0999999049999998</v>
      </c>
      <c r="G23" s="17">
        <v>2.5</v>
      </c>
      <c r="H23" s="17">
        <v>7.0850000380000004</v>
      </c>
      <c r="I23" s="17">
        <v>6.0899991990000002</v>
      </c>
      <c r="J23" s="17">
        <v>5.1750001909999996</v>
      </c>
      <c r="K23" s="17">
        <v>1.744999886</v>
      </c>
      <c r="L23" s="17">
        <v>2.5700001719999999</v>
      </c>
      <c r="M23" s="17">
        <v>3.1800000669999999</v>
      </c>
      <c r="N23" s="17">
        <v>5.2349996570000004</v>
      </c>
      <c r="O23" s="17">
        <v>5.920000076</v>
      </c>
      <c r="P23" s="17">
        <v>5.5150003429999996</v>
      </c>
      <c r="Q23" s="17">
        <v>4.1150002480000003</v>
      </c>
      <c r="R23" s="17">
        <v>2.0899999139999998</v>
      </c>
    </row>
    <row r="24" spans="1:18" x14ac:dyDescent="0.25">
      <c r="A24" s="13">
        <f t="shared" si="0"/>
        <v>23</v>
      </c>
      <c r="B24" s="17">
        <v>136</v>
      </c>
      <c r="C24" s="17">
        <v>20.100000380000001</v>
      </c>
      <c r="D24" s="17">
        <v>22.850000380000001</v>
      </c>
      <c r="E24" s="17">
        <v>4.3000001909999996</v>
      </c>
      <c r="F24" s="17">
        <v>3.4000000950000002</v>
      </c>
      <c r="G24" s="17">
        <v>3.5</v>
      </c>
      <c r="H24" s="17">
        <v>5.7199997900000001</v>
      </c>
      <c r="I24" s="17">
        <v>5.295000076</v>
      </c>
      <c r="J24" s="17">
        <v>3.7250003810000001</v>
      </c>
      <c r="K24" s="17">
        <v>2.3400003909999998</v>
      </c>
      <c r="L24" s="17">
        <v>3.9450001719999999</v>
      </c>
      <c r="M24" s="17">
        <v>4.8000001909999996</v>
      </c>
      <c r="N24" s="17">
        <v>3.6350002290000001</v>
      </c>
      <c r="O24" s="17">
        <v>3.9999995230000001</v>
      </c>
      <c r="P24" s="17">
        <v>6.8049993520000003</v>
      </c>
      <c r="Q24" s="17">
        <v>6.7549996380000001</v>
      </c>
      <c r="R24" s="17">
        <v>1.7350000139999999</v>
      </c>
    </row>
    <row r="25" spans="1:18" x14ac:dyDescent="0.25">
      <c r="A25" s="13">
        <f t="shared" si="0"/>
        <v>24</v>
      </c>
      <c r="B25" s="17">
        <v>196</v>
      </c>
      <c r="C25" s="17">
        <v>24.100000380000001</v>
      </c>
      <c r="D25" s="17">
        <v>26.979999540000001</v>
      </c>
      <c r="E25" s="17">
        <v>2.5</v>
      </c>
      <c r="F25" s="17">
        <v>5.4000000950000002</v>
      </c>
      <c r="G25" s="17">
        <v>6.0999999049999998</v>
      </c>
      <c r="H25" s="17">
        <v>3.2199997900000001</v>
      </c>
      <c r="I25" s="17">
        <v>3.2099997999999998</v>
      </c>
      <c r="J25" s="17">
        <v>1.954999924</v>
      </c>
      <c r="K25" s="17">
        <v>4.4149999619999996</v>
      </c>
      <c r="L25" s="17">
        <v>6.2449994090000001</v>
      </c>
      <c r="M25" s="17">
        <v>7.270001411</v>
      </c>
      <c r="N25" s="17">
        <v>4.5999999049999998</v>
      </c>
      <c r="O25" s="17">
        <v>6.0300002099999999</v>
      </c>
      <c r="P25" s="17">
        <v>5.6000003810000001</v>
      </c>
      <c r="Q25" s="17">
        <v>4.1649999619999996</v>
      </c>
      <c r="R25" s="17">
        <v>1.6749999520000001</v>
      </c>
    </row>
    <row r="26" spans="1:18" x14ac:dyDescent="0.25">
      <c r="A26" s="13">
        <f t="shared" si="0"/>
        <v>25</v>
      </c>
      <c r="B26" s="17">
        <v>110</v>
      </c>
      <c r="C26" s="17">
        <v>16.700000760000002</v>
      </c>
      <c r="D26" s="17">
        <v>20.059999470000001</v>
      </c>
      <c r="E26" s="17">
        <v>5.5</v>
      </c>
      <c r="F26" s="17">
        <v>3.0999999049999998</v>
      </c>
      <c r="G26" s="17">
        <v>2.7999999519999998</v>
      </c>
      <c r="H26" s="17">
        <v>6.1100001339999999</v>
      </c>
      <c r="I26" s="17">
        <v>6.6199998860000004</v>
      </c>
      <c r="J26" s="17">
        <v>4.2949995989999996</v>
      </c>
      <c r="K26" s="17">
        <v>2.5800001620000002</v>
      </c>
      <c r="L26" s="17">
        <v>3.204999924</v>
      </c>
      <c r="M26" s="17">
        <v>2.8600001339999999</v>
      </c>
      <c r="N26" s="17">
        <v>3.5049998759999998</v>
      </c>
      <c r="O26" s="17">
        <v>4.9499998090000004</v>
      </c>
      <c r="P26" s="17">
        <v>6.2199997900000001</v>
      </c>
      <c r="Q26" s="17">
        <v>5.3699994090000001</v>
      </c>
      <c r="R26" s="17">
        <v>2.1500000950000002</v>
      </c>
    </row>
    <row r="27" spans="1:18" x14ac:dyDescent="0.25">
      <c r="A27" s="13">
        <f t="shared" si="0"/>
        <v>26</v>
      </c>
      <c r="B27" s="17">
        <v>121</v>
      </c>
      <c r="C27" s="17">
        <v>18.399999619999999</v>
      </c>
      <c r="D27" s="17">
        <v>21.829999919999999</v>
      </c>
      <c r="E27" s="17">
        <v>5.3000001909999996</v>
      </c>
      <c r="F27" s="17">
        <v>2.7000000480000002</v>
      </c>
      <c r="G27" s="17">
        <v>2.7000000480000002</v>
      </c>
      <c r="H27" s="17">
        <v>6.0749988559999997</v>
      </c>
      <c r="I27" s="17">
        <v>6.2749996189999999</v>
      </c>
      <c r="J27" s="17">
        <v>3.9800000190000002</v>
      </c>
      <c r="K27" s="17">
        <v>2.1900000569999998</v>
      </c>
      <c r="L27" s="17">
        <v>3.8949997430000001</v>
      </c>
      <c r="M27" s="17">
        <v>4.2449998860000004</v>
      </c>
      <c r="N27" s="17">
        <v>3.8450000289999999</v>
      </c>
      <c r="O27" s="17">
        <v>4.4600000380000004</v>
      </c>
      <c r="P27" s="17">
        <v>6.6749992369999998</v>
      </c>
      <c r="Q27" s="17">
        <v>6.2050004010000004</v>
      </c>
      <c r="R27" s="17">
        <v>2.204999924</v>
      </c>
    </row>
    <row r="28" spans="1:18" x14ac:dyDescent="0.25">
      <c r="A28" s="13">
        <f t="shared" si="0"/>
        <v>27</v>
      </c>
      <c r="B28" s="17">
        <v>200</v>
      </c>
      <c r="C28" s="17">
        <v>25.5</v>
      </c>
      <c r="D28" s="17">
        <v>27.969999309999999</v>
      </c>
      <c r="E28" s="17">
        <v>1.7999999520000001</v>
      </c>
      <c r="F28" s="17">
        <v>6.6999998090000004</v>
      </c>
      <c r="G28" s="17">
        <v>5.8000001909999996</v>
      </c>
      <c r="H28" s="17">
        <v>2.6600000860000002</v>
      </c>
      <c r="I28" s="17">
        <v>2.6600000860000002</v>
      </c>
      <c r="J28" s="17">
        <v>1.4249999520000001</v>
      </c>
      <c r="K28" s="17">
        <v>6.1049995419999998</v>
      </c>
      <c r="L28" s="17">
        <v>6.6699995989999996</v>
      </c>
      <c r="M28" s="17">
        <v>7.7499990460000001</v>
      </c>
      <c r="N28" s="17">
        <v>4.2699995040000003</v>
      </c>
      <c r="O28" s="17">
        <v>4.9699997900000001</v>
      </c>
      <c r="P28" s="17">
        <v>5.6300001139999996</v>
      </c>
      <c r="Q28" s="17">
        <v>4.5250000950000002</v>
      </c>
      <c r="R28" s="17">
        <v>1.6499999759999999</v>
      </c>
    </row>
    <row r="29" spans="1:18" x14ac:dyDescent="0.25">
      <c r="A29" s="13">
        <f t="shared" si="0"/>
        <v>28</v>
      </c>
      <c r="B29" s="17">
        <v>102</v>
      </c>
      <c r="C29" s="17">
        <v>19</v>
      </c>
      <c r="D29" s="17">
        <v>21.93000031</v>
      </c>
      <c r="E29" s="17">
        <v>4.1999998090000004</v>
      </c>
      <c r="F29" s="17">
        <v>4.5999999049999998</v>
      </c>
      <c r="G29" s="17">
        <v>4.3000001909999996</v>
      </c>
      <c r="H29" s="17">
        <v>5.2550001139999996</v>
      </c>
      <c r="I29" s="17">
        <v>5.4949998860000004</v>
      </c>
      <c r="J29" s="17">
        <v>3.4600002769999998</v>
      </c>
      <c r="K29" s="17">
        <v>3.0300002099999999</v>
      </c>
      <c r="L29" s="17">
        <v>4.8499999049999998</v>
      </c>
      <c r="M29" s="17">
        <v>4.170000076</v>
      </c>
      <c r="N29" s="17">
        <v>5.2200002669999996</v>
      </c>
      <c r="O29" s="17">
        <v>5.4100003240000003</v>
      </c>
      <c r="P29" s="17">
        <v>5.4149999619999996</v>
      </c>
      <c r="Q29" s="17">
        <v>6.1200003619999999</v>
      </c>
      <c r="R29" s="17">
        <v>3.0800001620000002</v>
      </c>
    </row>
    <row r="30" spans="1:18" x14ac:dyDescent="0.25">
      <c r="A30" s="13">
        <f t="shared" si="0"/>
        <v>29</v>
      </c>
      <c r="B30" s="17">
        <v>146</v>
      </c>
      <c r="C30" s="17">
        <v>23.5</v>
      </c>
      <c r="D30" s="17">
        <v>25.13999939</v>
      </c>
      <c r="E30" s="17">
        <v>2.9000000950000002</v>
      </c>
      <c r="F30" s="17">
        <v>6.5999999049999998</v>
      </c>
      <c r="G30" s="17">
        <v>5.6999998090000004</v>
      </c>
      <c r="H30" s="17">
        <v>3.7249999049999998</v>
      </c>
      <c r="I30" s="17">
        <v>4.3450002669999996</v>
      </c>
      <c r="J30" s="17">
        <v>2.204999924</v>
      </c>
      <c r="K30" s="17">
        <v>4.0750002859999999</v>
      </c>
      <c r="L30" s="17">
        <v>6.5049986840000003</v>
      </c>
      <c r="M30" s="17">
        <v>6.2699999809999998</v>
      </c>
      <c r="N30" s="17">
        <v>4.9899997709999999</v>
      </c>
      <c r="O30" s="17">
        <v>5.5349998469999999</v>
      </c>
      <c r="P30" s="17">
        <v>5.5600004199999997</v>
      </c>
      <c r="Q30" s="17">
        <v>5.3350000380000004</v>
      </c>
      <c r="R30" s="17">
        <v>1.8150001760000001</v>
      </c>
    </row>
    <row r="31" spans="1:18" x14ac:dyDescent="0.25">
      <c r="A31" s="13">
        <f t="shared" si="0"/>
        <v>30</v>
      </c>
      <c r="B31" s="17">
        <v>153</v>
      </c>
      <c r="C31" s="17">
        <v>21.5</v>
      </c>
      <c r="D31" s="17">
        <v>24.18000031</v>
      </c>
      <c r="E31" s="17">
        <v>4.6999998090000004</v>
      </c>
      <c r="F31" s="17">
        <v>3.7999999519999998</v>
      </c>
      <c r="G31" s="17">
        <v>4.4000000950000002</v>
      </c>
      <c r="H31" s="17">
        <v>5.4250001909999996</v>
      </c>
      <c r="I31" s="17">
        <v>5.1900000569999998</v>
      </c>
      <c r="J31" s="17">
        <v>3.4699997900000001</v>
      </c>
      <c r="K31" s="17">
        <v>2.3950002189999999</v>
      </c>
      <c r="L31" s="17">
        <v>4.4299998279999997</v>
      </c>
      <c r="M31" s="17">
        <v>5.2550001139999996</v>
      </c>
      <c r="N31" s="17">
        <v>4.4550004010000004</v>
      </c>
      <c r="O31" s="17">
        <v>4.7799997330000004</v>
      </c>
      <c r="P31" s="17">
        <v>5.7200002669999996</v>
      </c>
      <c r="Q31" s="17">
        <v>5.8950004580000002</v>
      </c>
      <c r="R31" s="17">
        <v>1.6050001380000001</v>
      </c>
    </row>
    <row r="32" spans="1:18" x14ac:dyDescent="0.25">
      <c r="A32" s="13">
        <f t="shared" si="0"/>
        <v>31</v>
      </c>
      <c r="B32" s="17">
        <v>104</v>
      </c>
      <c r="C32" s="17">
        <v>18.200000760000002</v>
      </c>
      <c r="D32" s="17">
        <v>20.760000229999999</v>
      </c>
      <c r="E32" s="17">
        <v>5.6999998090000004</v>
      </c>
      <c r="F32" s="17">
        <v>2.5999999049999998</v>
      </c>
      <c r="G32" s="17">
        <v>2.7000000480000002</v>
      </c>
      <c r="H32" s="17">
        <v>6.550000668</v>
      </c>
      <c r="I32" s="17">
        <v>6.5650000569999998</v>
      </c>
      <c r="J32" s="17">
        <v>4.7149991990000002</v>
      </c>
      <c r="K32" s="17">
        <v>2.1150000100000002</v>
      </c>
      <c r="L32" s="17">
        <v>3.0599999430000002</v>
      </c>
      <c r="M32" s="17">
        <v>3.4250004289999998</v>
      </c>
      <c r="N32" s="17">
        <v>3.7599997520000001</v>
      </c>
      <c r="O32" s="17">
        <v>4.4299998279999997</v>
      </c>
      <c r="P32" s="17">
        <v>6.4499998090000004</v>
      </c>
      <c r="Q32" s="17">
        <v>6.3800001139999996</v>
      </c>
      <c r="R32" s="17">
        <v>2.630000114</v>
      </c>
    </row>
    <row r="33" spans="1:18" x14ac:dyDescent="0.25">
      <c r="A33" s="13">
        <f t="shared" si="0"/>
        <v>32</v>
      </c>
      <c r="B33" s="17">
        <v>140</v>
      </c>
      <c r="C33" s="17">
        <v>21.399999619999999</v>
      </c>
      <c r="D33" s="17">
        <v>23.149999619999999</v>
      </c>
      <c r="E33" s="17">
        <v>4.4000000950000002</v>
      </c>
      <c r="F33" s="17">
        <v>4.1999998090000004</v>
      </c>
      <c r="G33" s="17">
        <v>4</v>
      </c>
      <c r="H33" s="17">
        <v>5.5349998469999999</v>
      </c>
      <c r="I33" s="17">
        <v>5.4099998469999999</v>
      </c>
      <c r="J33" s="17">
        <v>3.6800003050000001</v>
      </c>
      <c r="K33" s="17">
        <v>2.4650003909999998</v>
      </c>
      <c r="L33" s="17">
        <v>4.7150001530000001</v>
      </c>
      <c r="M33" s="17">
        <v>5.7799997330000004</v>
      </c>
      <c r="N33" s="17">
        <v>3.884999514</v>
      </c>
      <c r="O33" s="17">
        <v>4.3350000380000004</v>
      </c>
      <c r="P33" s="17">
        <v>6.4699997900000001</v>
      </c>
      <c r="Q33" s="17">
        <v>6.7899999619999996</v>
      </c>
      <c r="R33" s="17">
        <v>1.795000076</v>
      </c>
    </row>
    <row r="34" spans="1:18" x14ac:dyDescent="0.25">
      <c r="A34" s="13">
        <f t="shared" si="0"/>
        <v>33</v>
      </c>
      <c r="B34" s="17">
        <v>162</v>
      </c>
      <c r="C34" s="17">
        <v>20.600000380000001</v>
      </c>
      <c r="D34" s="17">
        <v>24.11000061</v>
      </c>
      <c r="E34" s="17">
        <v>3.5</v>
      </c>
      <c r="F34" s="17">
        <v>4.6999998090000004</v>
      </c>
      <c r="G34" s="17">
        <v>4.4000000950000002</v>
      </c>
      <c r="H34" s="17">
        <v>4.7149996759999997</v>
      </c>
      <c r="I34" s="17">
        <v>4.6849999430000002</v>
      </c>
      <c r="J34" s="17">
        <v>2.6749999519999998</v>
      </c>
      <c r="K34" s="17">
        <v>3.1900000569999998</v>
      </c>
      <c r="L34" s="17">
        <v>5.3200001720000003</v>
      </c>
      <c r="M34" s="17">
        <v>5.9149999619999996</v>
      </c>
      <c r="N34" s="17">
        <v>4.3200006479999997</v>
      </c>
      <c r="O34" s="17">
        <v>4.7650003429999996</v>
      </c>
      <c r="P34" s="17">
        <v>6.2150006290000004</v>
      </c>
      <c r="Q34" s="17">
        <v>4.8599996570000004</v>
      </c>
      <c r="R34" s="17">
        <v>2.329999924</v>
      </c>
    </row>
    <row r="35" spans="1:18" x14ac:dyDescent="0.25">
      <c r="A35" s="13">
        <f t="shared" ref="A35:A61" si="1">A34+1</f>
        <v>34</v>
      </c>
      <c r="B35" s="17">
        <v>95</v>
      </c>
      <c r="C35" s="17">
        <v>15.30000019</v>
      </c>
      <c r="D35" s="17">
        <v>19.06999969</v>
      </c>
      <c r="E35" s="17">
        <v>5.6999998090000004</v>
      </c>
      <c r="F35" s="17">
        <v>2.9000000950000002</v>
      </c>
      <c r="G35" s="17">
        <v>2.9000000950000002</v>
      </c>
      <c r="H35" s="17">
        <v>6.2849998469999999</v>
      </c>
      <c r="I35" s="17">
        <v>7.0300002099999999</v>
      </c>
      <c r="J35" s="17">
        <v>4.9100008009999998</v>
      </c>
      <c r="K35" s="17">
        <v>2.3799998759999998</v>
      </c>
      <c r="L35" s="17">
        <v>2.1899995799999998</v>
      </c>
      <c r="M35" s="17">
        <v>2.5950000289999999</v>
      </c>
      <c r="N35" s="17">
        <v>4.5599999430000002</v>
      </c>
      <c r="O35" s="17">
        <v>5.9049997330000004</v>
      </c>
      <c r="P35" s="17">
        <v>5.5850000380000004</v>
      </c>
      <c r="Q35" s="17">
        <v>4.9499998090000004</v>
      </c>
      <c r="R35" s="17">
        <v>3.625</v>
      </c>
    </row>
    <row r="36" spans="1:18" x14ac:dyDescent="0.25">
      <c r="A36" s="13">
        <f t="shared" si="1"/>
        <v>35</v>
      </c>
      <c r="B36" s="17">
        <v>116</v>
      </c>
      <c r="C36" s="17">
        <v>17.700000760000002</v>
      </c>
      <c r="D36" s="17">
        <v>21.170000080000001</v>
      </c>
      <c r="E36" s="17">
        <v>4.4000000950000002</v>
      </c>
      <c r="F36" s="17">
        <v>4.1999998090000004</v>
      </c>
      <c r="G36" s="17">
        <v>3.9000000950000002</v>
      </c>
      <c r="H36" s="17">
        <v>5.9149999619999996</v>
      </c>
      <c r="I36" s="17">
        <v>5.8249998090000004</v>
      </c>
      <c r="J36" s="17">
        <v>3.75</v>
      </c>
      <c r="K36" s="17">
        <v>2.0599999430000002</v>
      </c>
      <c r="L36" s="17">
        <v>3.875</v>
      </c>
      <c r="M36" s="17">
        <v>3.8650002479999999</v>
      </c>
      <c r="N36" s="17">
        <v>4.5349998469999999</v>
      </c>
      <c r="O36" s="17">
        <v>5.1900005340000002</v>
      </c>
      <c r="P36" s="17">
        <v>5.8250002859999999</v>
      </c>
      <c r="Q36" s="17">
        <v>5.6300001139999996</v>
      </c>
      <c r="R36" s="17">
        <v>2.4450001719999999</v>
      </c>
    </row>
    <row r="37" spans="1:18" x14ac:dyDescent="0.25">
      <c r="A37" s="13">
        <f t="shared" si="1"/>
        <v>36</v>
      </c>
      <c r="B37" s="17">
        <v>140</v>
      </c>
      <c r="C37" s="17">
        <v>19.799999239999998</v>
      </c>
      <c r="D37" s="17">
        <v>22.670000080000001</v>
      </c>
      <c r="E37" s="17">
        <v>4.3000001909999996</v>
      </c>
      <c r="F37" s="17">
        <v>3.7999999519999998</v>
      </c>
      <c r="G37" s="17">
        <v>4.0999999049999998</v>
      </c>
      <c r="H37" s="17">
        <v>6.0900001530000001</v>
      </c>
      <c r="I37" s="17">
        <v>5.7200002669999996</v>
      </c>
      <c r="J37" s="17">
        <v>3.7999999519999998</v>
      </c>
      <c r="K37" s="17">
        <v>1.9350000620000001</v>
      </c>
      <c r="L37" s="17">
        <v>4.4399995800000003</v>
      </c>
      <c r="M37" s="17">
        <v>4.4499998090000004</v>
      </c>
      <c r="N37" s="17">
        <v>3.9350001809999999</v>
      </c>
      <c r="O37" s="17">
        <v>4.6250004770000004</v>
      </c>
      <c r="P37" s="17">
        <v>6.5099997519999997</v>
      </c>
      <c r="Q37" s="17">
        <v>7.175000668</v>
      </c>
      <c r="R37" s="17">
        <v>2.1750001910000001</v>
      </c>
    </row>
    <row r="38" spans="1:18" x14ac:dyDescent="0.25">
      <c r="A38" s="13">
        <f t="shared" si="1"/>
        <v>37</v>
      </c>
      <c r="B38" s="17">
        <v>100</v>
      </c>
      <c r="C38" s="17">
        <v>15.600000380000001</v>
      </c>
      <c r="D38" s="17">
        <v>19.790000920000001</v>
      </c>
      <c r="E38" s="17">
        <v>5.3000001909999996</v>
      </c>
      <c r="F38" s="17">
        <v>2.7999999519999998</v>
      </c>
      <c r="G38" s="17">
        <v>2.7999999519999998</v>
      </c>
      <c r="H38" s="17">
        <v>6.3700003619999999</v>
      </c>
      <c r="I38" s="17">
        <v>6.4950003619999999</v>
      </c>
      <c r="J38" s="17">
        <v>4.6800003050000001</v>
      </c>
      <c r="K38" s="17">
        <v>2.1349999899999998</v>
      </c>
      <c r="L38" s="17">
        <v>2.8900001049999999</v>
      </c>
      <c r="M38" s="17">
        <v>3.5299999710000001</v>
      </c>
      <c r="N38" s="17">
        <v>4.5950002669999996</v>
      </c>
      <c r="O38" s="17">
        <v>5.7350001339999999</v>
      </c>
      <c r="P38" s="17">
        <v>5.5600004199999997</v>
      </c>
      <c r="Q38" s="17">
        <v>4.0649995800000003</v>
      </c>
      <c r="R38" s="17">
        <v>2.8799998759999998</v>
      </c>
    </row>
    <row r="39" spans="1:18" x14ac:dyDescent="0.25">
      <c r="A39" s="13">
        <f t="shared" si="1"/>
        <v>38</v>
      </c>
      <c r="B39" s="17">
        <v>128</v>
      </c>
      <c r="C39" s="17">
        <v>19.5</v>
      </c>
      <c r="D39" s="17">
        <v>22.059999470000001</v>
      </c>
      <c r="E39" s="17">
        <v>4.5999999049999998</v>
      </c>
      <c r="F39" s="17">
        <v>3.7999999519999998</v>
      </c>
      <c r="G39" s="17">
        <v>3.7999999519999998</v>
      </c>
      <c r="H39" s="17">
        <v>5.7050008769999998</v>
      </c>
      <c r="I39" s="17">
        <v>5.6750001909999996</v>
      </c>
      <c r="J39" s="17">
        <v>3.9749999049999998</v>
      </c>
      <c r="K39" s="17">
        <v>2.6449999809999998</v>
      </c>
      <c r="L39" s="17">
        <v>4.3899998660000001</v>
      </c>
      <c r="M39" s="17">
        <v>3.724999666</v>
      </c>
      <c r="N39" s="17">
        <v>5.3150010109999997</v>
      </c>
      <c r="O39" s="17">
        <v>6.2800006870000002</v>
      </c>
      <c r="P39" s="17">
        <v>5.1199998860000004</v>
      </c>
      <c r="Q39" s="17">
        <v>6.0750002859999999</v>
      </c>
      <c r="R39" s="17">
        <v>2.3900001049999999</v>
      </c>
    </row>
    <row r="40" spans="1:18" x14ac:dyDescent="0.25">
      <c r="A40" s="13">
        <f t="shared" si="1"/>
        <v>39</v>
      </c>
      <c r="B40" s="17">
        <v>144</v>
      </c>
      <c r="C40" s="17">
        <v>21.600000380000001</v>
      </c>
      <c r="D40" s="17">
        <v>23.620000839999999</v>
      </c>
      <c r="E40" s="17">
        <v>4</v>
      </c>
      <c r="F40" s="17">
        <v>5.0999999049999998</v>
      </c>
      <c r="G40" s="17">
        <v>4.6999998090000004</v>
      </c>
      <c r="H40" s="17">
        <v>4.5349993709999996</v>
      </c>
      <c r="I40" s="17">
        <v>5.0300002099999999</v>
      </c>
      <c r="J40" s="17">
        <v>2.6349999899999998</v>
      </c>
      <c r="K40" s="17">
        <v>3.1200001240000002</v>
      </c>
      <c r="L40" s="17">
        <v>5.8550000190000002</v>
      </c>
      <c r="M40" s="17">
        <v>4.9149999619999996</v>
      </c>
      <c r="N40" s="17">
        <v>5.1549997330000004</v>
      </c>
      <c r="O40" s="17">
        <v>6.9650001530000001</v>
      </c>
      <c r="P40" s="17">
        <v>5.125</v>
      </c>
      <c r="Q40" s="17">
        <v>4.2750000950000002</v>
      </c>
      <c r="R40" s="17">
        <v>2.130000114</v>
      </c>
    </row>
    <row r="41" spans="1:18" x14ac:dyDescent="0.25">
      <c r="A41" s="13">
        <f t="shared" si="1"/>
        <v>40</v>
      </c>
      <c r="B41" s="17">
        <v>111</v>
      </c>
      <c r="C41" s="17">
        <v>18</v>
      </c>
      <c r="D41" s="17">
        <v>20.170000080000001</v>
      </c>
      <c r="E41" s="17">
        <v>4.5999999049999998</v>
      </c>
      <c r="F41" s="17">
        <v>3.2999999519999998</v>
      </c>
      <c r="G41" s="17">
        <v>3.0999999049999998</v>
      </c>
      <c r="H41" s="17">
        <v>5.9499998090000004</v>
      </c>
      <c r="I41" s="17">
        <v>6.2750000950000002</v>
      </c>
      <c r="J41" s="17">
        <v>4.0399999619999996</v>
      </c>
      <c r="K41" s="17">
        <v>2.1900000569999998</v>
      </c>
      <c r="L41" s="17">
        <v>3.9299998280000001</v>
      </c>
      <c r="M41" s="17">
        <v>3.6100001339999999</v>
      </c>
      <c r="N41" s="17">
        <v>4.1199998860000004</v>
      </c>
      <c r="O41" s="17">
        <v>5.3949999809999998</v>
      </c>
      <c r="P41" s="17">
        <v>5.8149995800000003</v>
      </c>
      <c r="Q41" s="17">
        <v>4.5050001139999996</v>
      </c>
      <c r="R41" s="17">
        <v>3.0850002769999998</v>
      </c>
    </row>
    <row r="42" spans="1:18" x14ac:dyDescent="0.25">
      <c r="A42" s="13">
        <f t="shared" si="1"/>
        <v>41</v>
      </c>
      <c r="B42" s="17">
        <v>130</v>
      </c>
      <c r="C42" s="17">
        <v>19.399999619999999</v>
      </c>
      <c r="D42" s="17">
        <v>22.590000150000002</v>
      </c>
      <c r="E42" s="17">
        <v>3.7999999519999998</v>
      </c>
      <c r="F42" s="17">
        <v>4.4000000950000002</v>
      </c>
      <c r="G42" s="17">
        <v>4.4000000950000002</v>
      </c>
      <c r="H42" s="17">
        <v>5.5149998660000001</v>
      </c>
      <c r="I42" s="17">
        <v>5.4099993709999996</v>
      </c>
      <c r="J42" s="17">
        <v>3.7249999049999998</v>
      </c>
      <c r="K42" s="17">
        <v>2.7849998469999999</v>
      </c>
      <c r="L42" s="17">
        <v>4.7550001139999996</v>
      </c>
      <c r="M42" s="17">
        <v>5.2650003429999996</v>
      </c>
      <c r="N42" s="17">
        <v>3.875</v>
      </c>
      <c r="O42" s="17">
        <v>4.2799997330000004</v>
      </c>
      <c r="P42" s="17">
        <v>6.3550004959999997</v>
      </c>
      <c r="Q42" s="17">
        <v>5.3250002859999999</v>
      </c>
      <c r="R42" s="17">
        <v>2.2499997619999998</v>
      </c>
    </row>
    <row r="43" spans="1:18" x14ac:dyDescent="0.25">
      <c r="A43" s="13">
        <f t="shared" si="1"/>
        <v>42</v>
      </c>
      <c r="B43" s="17">
        <v>193</v>
      </c>
      <c r="C43" s="17">
        <v>24.299999239999998</v>
      </c>
      <c r="D43" s="17">
        <v>25.790000920000001</v>
      </c>
      <c r="E43" s="17">
        <v>2.2000000480000002</v>
      </c>
      <c r="F43" s="17">
        <v>5.5</v>
      </c>
      <c r="G43" s="17">
        <v>5.8000001909999996</v>
      </c>
      <c r="H43" s="17">
        <v>3.0999999049999998</v>
      </c>
      <c r="I43" s="17">
        <v>3.4349999430000002</v>
      </c>
      <c r="J43" s="17">
        <v>1.795000076</v>
      </c>
      <c r="K43" s="17">
        <v>4.8649997709999999</v>
      </c>
      <c r="L43" s="17">
        <v>6.2150001530000001</v>
      </c>
      <c r="M43" s="17">
        <v>7.0699996949999999</v>
      </c>
      <c r="N43" s="17">
        <v>4.1350002290000001</v>
      </c>
      <c r="O43" s="17">
        <v>5.2750000950000002</v>
      </c>
      <c r="P43" s="17">
        <v>5.5800004010000004</v>
      </c>
      <c r="Q43" s="17">
        <v>3.6950001719999999</v>
      </c>
      <c r="R43" s="17">
        <v>2.045000076</v>
      </c>
    </row>
    <row r="44" spans="1:18" x14ac:dyDescent="0.25">
      <c r="A44" s="13">
        <f t="shared" si="1"/>
        <v>43</v>
      </c>
      <c r="B44" s="17">
        <v>91</v>
      </c>
      <c r="C44" s="17">
        <v>13.80000019</v>
      </c>
      <c r="D44" s="17">
        <v>17.909999849999998</v>
      </c>
      <c r="E44" s="17">
        <v>4.9000000950000002</v>
      </c>
      <c r="F44" s="17">
        <v>3</v>
      </c>
      <c r="G44" s="17">
        <v>2.7999999519999998</v>
      </c>
      <c r="H44" s="17">
        <v>6.4950003619999999</v>
      </c>
      <c r="I44" s="17">
        <v>6.6799993520000003</v>
      </c>
      <c r="J44" s="17">
        <v>4.7699999809999998</v>
      </c>
      <c r="K44" s="17">
        <v>2.2250001429999999</v>
      </c>
      <c r="L44" s="17">
        <v>2.0949997900000001</v>
      </c>
      <c r="M44" s="17">
        <v>2.8700001240000002</v>
      </c>
      <c r="N44" s="17">
        <v>5.5149998660000001</v>
      </c>
      <c r="O44" s="17">
        <v>6.375</v>
      </c>
      <c r="P44" s="17">
        <v>4.8449997900000001</v>
      </c>
      <c r="Q44" s="17">
        <v>4.7849998469999999</v>
      </c>
      <c r="R44" s="17">
        <v>2.7050001620000002</v>
      </c>
    </row>
    <row r="45" spans="1:18" x14ac:dyDescent="0.25">
      <c r="A45" s="13">
        <f t="shared" si="1"/>
        <v>44</v>
      </c>
      <c r="B45" s="17">
        <v>123</v>
      </c>
      <c r="C45" s="17">
        <v>19.299999239999998</v>
      </c>
      <c r="D45" s="17">
        <v>22.659999849999998</v>
      </c>
      <c r="E45" s="17">
        <v>3.9000000950000002</v>
      </c>
      <c r="F45" s="17">
        <v>4.5</v>
      </c>
      <c r="G45" s="17">
        <v>4.6999998090000004</v>
      </c>
      <c r="H45" s="17">
        <v>5.4600000380000004</v>
      </c>
      <c r="I45" s="17">
        <v>5.4100003240000003</v>
      </c>
      <c r="J45" s="17">
        <v>3.2699999809999998</v>
      </c>
      <c r="K45" s="17">
        <v>2.9699997900000001</v>
      </c>
      <c r="L45" s="17">
        <v>5.1549997330000004</v>
      </c>
      <c r="M45" s="17">
        <v>4.9849996570000004</v>
      </c>
      <c r="N45" s="17">
        <v>3.6050002569999999</v>
      </c>
      <c r="O45" s="17">
        <v>4.3049998279999997</v>
      </c>
      <c r="P45" s="17">
        <v>6.5999999049999998</v>
      </c>
      <c r="Q45" s="17">
        <v>5.4349999430000002</v>
      </c>
      <c r="R45" s="17">
        <v>2.369999886</v>
      </c>
    </row>
    <row r="46" spans="1:18" x14ac:dyDescent="0.25">
      <c r="A46" s="13">
        <f t="shared" si="1"/>
        <v>45</v>
      </c>
      <c r="B46" s="17">
        <v>168</v>
      </c>
      <c r="C46" s="17">
        <v>22.200000760000002</v>
      </c>
      <c r="D46" s="17">
        <v>23.739999770000001</v>
      </c>
      <c r="E46" s="17">
        <v>3.4000000950000002</v>
      </c>
      <c r="F46" s="17">
        <v>5.5999999049999998</v>
      </c>
      <c r="G46" s="17">
        <v>5.0999999049999998</v>
      </c>
      <c r="H46" s="17">
        <v>3.7499995230000001</v>
      </c>
      <c r="I46" s="17">
        <v>4.295000076</v>
      </c>
      <c r="J46" s="17">
        <v>2.2150001530000001</v>
      </c>
      <c r="K46" s="17">
        <v>4.2650003429999996</v>
      </c>
      <c r="L46" s="17">
        <v>6.0950002669999996</v>
      </c>
      <c r="M46" s="17">
        <v>6.2700009349999997</v>
      </c>
      <c r="N46" s="17">
        <v>4.0600004199999997</v>
      </c>
      <c r="O46" s="17">
        <v>5.1399998660000001</v>
      </c>
      <c r="P46" s="17">
        <v>5.8700003619999999</v>
      </c>
      <c r="Q46" s="17">
        <v>4.2200002669999996</v>
      </c>
      <c r="R46" s="17">
        <v>2.2300000190000002</v>
      </c>
    </row>
    <row r="47" spans="1:18" x14ac:dyDescent="0.25">
      <c r="A47" s="13">
        <f t="shared" si="1"/>
        <v>46</v>
      </c>
      <c r="B47" s="17">
        <v>121</v>
      </c>
      <c r="C47" s="17">
        <v>19.299999239999998</v>
      </c>
      <c r="D47" s="17">
        <v>21.81999969</v>
      </c>
      <c r="E47" s="17">
        <v>4.5999999049999998</v>
      </c>
      <c r="F47" s="17">
        <v>4</v>
      </c>
      <c r="G47" s="17">
        <v>3.5999999049999998</v>
      </c>
      <c r="H47" s="17">
        <v>5.8550000190000002</v>
      </c>
      <c r="I47" s="17">
        <v>5.2650003429999996</v>
      </c>
      <c r="J47" s="17">
        <v>3.7300002569999999</v>
      </c>
      <c r="K47" s="17">
        <v>2.4950001240000002</v>
      </c>
      <c r="L47" s="17">
        <v>3.8550002569999999</v>
      </c>
      <c r="M47" s="17">
        <v>4.3000001909999996</v>
      </c>
      <c r="N47" s="17">
        <v>4.1500005719999997</v>
      </c>
      <c r="O47" s="17">
        <v>4.4949998860000004</v>
      </c>
      <c r="P47" s="17">
        <v>6.2300004959999997</v>
      </c>
      <c r="Q47" s="17">
        <v>6.1400003429999996</v>
      </c>
      <c r="R47" s="17">
        <v>2.1099998950000001</v>
      </c>
    </row>
    <row r="48" spans="1:18" x14ac:dyDescent="0.25">
      <c r="A48" s="13">
        <f t="shared" si="1"/>
        <v>47</v>
      </c>
      <c r="B48" s="17">
        <v>96</v>
      </c>
      <c r="C48" s="17">
        <v>15.5</v>
      </c>
      <c r="D48" s="17">
        <v>18.850000380000001</v>
      </c>
      <c r="E48" s="17">
        <v>5.9000000950000002</v>
      </c>
      <c r="F48" s="17">
        <v>2.5999999049999998</v>
      </c>
      <c r="G48" s="17">
        <v>2.7000000480000002</v>
      </c>
      <c r="H48" s="17">
        <v>6.1599998469999999</v>
      </c>
      <c r="I48" s="17">
        <v>6.9749999049999998</v>
      </c>
      <c r="J48" s="17">
        <v>4.8049998279999997</v>
      </c>
      <c r="K48" s="17">
        <v>2.4999997619999998</v>
      </c>
      <c r="L48" s="17">
        <v>2.8650002479999999</v>
      </c>
      <c r="M48" s="17">
        <v>3.1699998379999998</v>
      </c>
      <c r="N48" s="17">
        <v>4.2749996189999999</v>
      </c>
      <c r="O48" s="17">
        <v>5.3150000569999998</v>
      </c>
      <c r="P48" s="17">
        <v>6.0899996759999997</v>
      </c>
      <c r="Q48" s="17">
        <v>5.2550001139999996</v>
      </c>
      <c r="R48" s="17">
        <v>3.3499999049999998</v>
      </c>
    </row>
    <row r="49" spans="1:18" x14ac:dyDescent="0.25">
      <c r="A49" s="13">
        <f t="shared" si="1"/>
        <v>48</v>
      </c>
      <c r="B49" s="17">
        <v>168</v>
      </c>
      <c r="C49" s="17">
        <v>22.200000760000002</v>
      </c>
      <c r="D49" s="17">
        <v>23.729999540000001</v>
      </c>
      <c r="E49" s="17">
        <v>3.2999999519999998</v>
      </c>
      <c r="F49" s="17">
        <v>4.5</v>
      </c>
      <c r="G49" s="17">
        <v>4.4000000950000002</v>
      </c>
      <c r="H49" s="17">
        <v>3.8699996470000002</v>
      </c>
      <c r="I49" s="17">
        <v>3.8750004769999999</v>
      </c>
      <c r="J49" s="17">
        <v>2.2250001429999999</v>
      </c>
      <c r="K49" s="17">
        <v>4.0599994659999998</v>
      </c>
      <c r="L49" s="17">
        <v>5.9949998860000004</v>
      </c>
      <c r="M49" s="17">
        <v>6.3149995800000003</v>
      </c>
      <c r="N49" s="17">
        <v>4.4450001720000003</v>
      </c>
      <c r="O49" s="17">
        <v>5.5299997330000004</v>
      </c>
      <c r="P49" s="17">
        <v>5.7849998469999999</v>
      </c>
      <c r="Q49" s="17">
        <v>4.9800004959999997</v>
      </c>
      <c r="R49" s="17">
        <v>1.9249999520000001</v>
      </c>
    </row>
    <row r="50" spans="1:18" x14ac:dyDescent="0.25">
      <c r="A50" s="13">
        <f t="shared" si="1"/>
        <v>49</v>
      </c>
      <c r="B50" s="17">
        <v>110</v>
      </c>
      <c r="C50" s="17">
        <v>16.200000760000002</v>
      </c>
      <c r="D50" s="17">
        <v>19.059999470000001</v>
      </c>
      <c r="E50" s="17">
        <v>4.1999998090000004</v>
      </c>
      <c r="F50" s="17">
        <v>3.0999999049999998</v>
      </c>
      <c r="G50" s="17">
        <v>3.2000000480000002</v>
      </c>
      <c r="H50" s="17">
        <v>6.2399997709999999</v>
      </c>
      <c r="I50" s="17">
        <v>5.8000001909999996</v>
      </c>
      <c r="J50" s="17">
        <v>4.2550001139999996</v>
      </c>
      <c r="K50" s="17">
        <v>2.125</v>
      </c>
      <c r="L50" s="17">
        <v>3.2400002479999999</v>
      </c>
      <c r="M50" s="17">
        <v>3.4150002000000002</v>
      </c>
      <c r="N50" s="17">
        <v>5.1249995229999996</v>
      </c>
      <c r="O50" s="17">
        <v>5.9400000569999998</v>
      </c>
      <c r="P50" s="17">
        <v>5.4649991990000002</v>
      </c>
      <c r="Q50" s="17">
        <v>4.7750000950000002</v>
      </c>
      <c r="R50" s="17">
        <v>3.1050000190000002</v>
      </c>
    </row>
    <row r="51" spans="1:18" x14ac:dyDescent="0.25">
      <c r="A51" s="13">
        <f t="shared" si="1"/>
        <v>50</v>
      </c>
      <c r="B51" s="17">
        <v>130</v>
      </c>
      <c r="C51" s="17">
        <v>18.899999619999999</v>
      </c>
      <c r="D51" s="17">
        <v>21.700000760000002</v>
      </c>
      <c r="E51" s="17">
        <v>3.4000000950000002</v>
      </c>
      <c r="F51" s="17">
        <v>4.4000000950000002</v>
      </c>
      <c r="G51" s="17">
        <v>4.4000000950000002</v>
      </c>
      <c r="H51" s="17">
        <v>5.6850004199999997</v>
      </c>
      <c r="I51" s="17">
        <v>4.9749999049999998</v>
      </c>
      <c r="J51" s="17">
        <v>3.2450001240000002</v>
      </c>
      <c r="K51" s="17">
        <v>2.6299998759999998</v>
      </c>
      <c r="L51" s="17">
        <v>4.5349998469999999</v>
      </c>
      <c r="M51" s="17">
        <v>5.3550000190000002</v>
      </c>
      <c r="N51" s="17">
        <v>4.5749998090000004</v>
      </c>
      <c r="O51" s="17">
        <v>4.9900002480000003</v>
      </c>
      <c r="P51" s="17">
        <v>5.8200001720000003</v>
      </c>
      <c r="Q51" s="17">
        <v>5.6199998860000004</v>
      </c>
      <c r="R51" s="17">
        <v>2.2350001339999999</v>
      </c>
    </row>
    <row r="52" spans="1:18" x14ac:dyDescent="0.25">
      <c r="A52" s="13">
        <f t="shared" si="1"/>
        <v>51</v>
      </c>
      <c r="B52" s="17">
        <v>200</v>
      </c>
      <c r="C52" s="17">
        <v>28.100000380000001</v>
      </c>
      <c r="D52" s="17">
        <v>28.75</v>
      </c>
      <c r="E52" s="17">
        <v>1</v>
      </c>
      <c r="F52" s="17">
        <v>6.5</v>
      </c>
      <c r="G52" s="17">
        <v>6.5999999049999998</v>
      </c>
      <c r="H52" s="17">
        <v>2.2800002099999999</v>
      </c>
      <c r="I52" s="17">
        <v>2.2300000190000002</v>
      </c>
      <c r="J52" s="17">
        <v>1.289999962</v>
      </c>
      <c r="K52" s="17">
        <v>6.4499998090000004</v>
      </c>
      <c r="L52" s="17">
        <v>6.699999332</v>
      </c>
      <c r="M52" s="17">
        <v>7.8250007630000002</v>
      </c>
      <c r="N52" s="17">
        <v>5.5349998469999999</v>
      </c>
      <c r="O52" s="17">
        <v>7.300000668</v>
      </c>
      <c r="P52" s="17">
        <v>4.3600001339999999</v>
      </c>
      <c r="Q52" s="17">
        <v>3.5049996380000001</v>
      </c>
      <c r="R52" s="17">
        <v>1.6349999900000001</v>
      </c>
    </row>
    <row r="53" spans="1:18" x14ac:dyDescent="0.25">
      <c r="A53" s="13">
        <f t="shared" si="1"/>
        <v>52</v>
      </c>
      <c r="B53" s="17">
        <v>88</v>
      </c>
      <c r="C53" s="17">
        <v>15.5</v>
      </c>
      <c r="D53" s="17">
        <v>18.909999849999998</v>
      </c>
      <c r="E53" s="17">
        <v>6</v>
      </c>
      <c r="F53" s="17">
        <v>2.2000000480000002</v>
      </c>
      <c r="G53" s="17">
        <v>2.2000000480000002</v>
      </c>
      <c r="H53" s="17">
        <v>6.7100000380000004</v>
      </c>
      <c r="I53" s="17">
        <v>6.8150000569999998</v>
      </c>
      <c r="J53" s="17">
        <v>4.9849996570000004</v>
      </c>
      <c r="K53" s="17">
        <v>2.3150000569999998</v>
      </c>
      <c r="L53" s="17">
        <v>2.3849997520000001</v>
      </c>
      <c r="M53" s="17">
        <v>2.6550002099999999</v>
      </c>
      <c r="N53" s="17">
        <v>4.0099997519999997</v>
      </c>
      <c r="O53" s="17">
        <v>5.2150001530000001</v>
      </c>
      <c r="P53" s="17">
        <v>6.3750004770000004</v>
      </c>
      <c r="Q53" s="17">
        <v>5.9100008009999998</v>
      </c>
      <c r="R53" s="17">
        <v>2.6699995990000001</v>
      </c>
    </row>
    <row r="54" spans="1:18" x14ac:dyDescent="0.25">
      <c r="A54" s="13">
        <f t="shared" si="1"/>
        <v>53</v>
      </c>
      <c r="B54" s="17">
        <v>101</v>
      </c>
      <c r="C54" s="17">
        <v>16.700000760000002</v>
      </c>
      <c r="D54" s="17">
        <v>19.969999309999999</v>
      </c>
      <c r="E54" s="17">
        <v>5.6999998090000004</v>
      </c>
      <c r="F54" s="17">
        <v>3.0999999049999998</v>
      </c>
      <c r="G54" s="17">
        <v>3.2000000480000002</v>
      </c>
      <c r="H54" s="17">
        <v>6.0800004010000004</v>
      </c>
      <c r="I54" s="17">
        <v>6.5949997900000001</v>
      </c>
      <c r="J54" s="17">
        <v>4.1100006100000002</v>
      </c>
      <c r="K54" s="17">
        <v>2.4700000289999999</v>
      </c>
      <c r="L54" s="17">
        <v>3.1100001339999999</v>
      </c>
      <c r="M54" s="17">
        <v>3.3699996470000002</v>
      </c>
      <c r="N54" s="17">
        <v>3.9349999430000002</v>
      </c>
      <c r="O54" s="17">
        <v>4.7400002480000003</v>
      </c>
      <c r="P54" s="17">
        <v>6.5150003429999996</v>
      </c>
      <c r="Q54" s="17">
        <v>6.3350009920000003</v>
      </c>
      <c r="R54" s="17">
        <v>2.5149998660000001</v>
      </c>
    </row>
    <row r="55" spans="1:18" x14ac:dyDescent="0.25">
      <c r="A55" s="13">
        <f t="shared" si="1"/>
        <v>54</v>
      </c>
      <c r="B55" s="17">
        <v>160</v>
      </c>
      <c r="C55" s="17">
        <v>22</v>
      </c>
      <c r="D55" s="17">
        <v>23.909999849999998</v>
      </c>
      <c r="E55" s="17">
        <v>3.9000000950000002</v>
      </c>
      <c r="F55" s="17">
        <v>5.1999998090000004</v>
      </c>
      <c r="G55" s="17">
        <v>5.3000001909999996</v>
      </c>
      <c r="H55" s="17">
        <v>5.2449994090000001</v>
      </c>
      <c r="I55" s="17">
        <v>5.0949997900000001</v>
      </c>
      <c r="J55" s="17">
        <v>3.3049998280000001</v>
      </c>
      <c r="K55" s="17">
        <v>2.795000076</v>
      </c>
      <c r="L55" s="17">
        <v>4.6699995989999996</v>
      </c>
      <c r="M55" s="17">
        <v>5.9899992940000004</v>
      </c>
      <c r="N55" s="17">
        <v>4.3350005149999999</v>
      </c>
      <c r="O55" s="17">
        <v>4.9349999430000002</v>
      </c>
      <c r="P55" s="17">
        <v>6.2150001530000001</v>
      </c>
      <c r="Q55" s="17">
        <v>6.6049995419999998</v>
      </c>
      <c r="R55" s="17">
        <v>2.1500000950000002</v>
      </c>
    </row>
    <row r="56" spans="1:18" x14ac:dyDescent="0.25">
      <c r="A56" s="13">
        <f t="shared" si="1"/>
        <v>55</v>
      </c>
      <c r="B56" s="17">
        <v>112</v>
      </c>
      <c r="C56" s="17">
        <v>17.399999619999999</v>
      </c>
      <c r="D56" s="17">
        <v>20.239999770000001</v>
      </c>
      <c r="E56" s="17">
        <v>5.3000001909999996</v>
      </c>
      <c r="F56" s="17">
        <v>3.7000000480000002</v>
      </c>
      <c r="G56" s="17">
        <v>4</v>
      </c>
      <c r="H56" s="17">
        <v>6.6650009160000003</v>
      </c>
      <c r="I56" s="17">
        <v>6.6500000950000002</v>
      </c>
      <c r="J56" s="17">
        <v>5.0649995800000003</v>
      </c>
      <c r="K56" s="17">
        <v>1.954999924</v>
      </c>
      <c r="L56" s="17">
        <v>2.3499999049999998</v>
      </c>
      <c r="M56" s="17">
        <v>2.9749999049999998</v>
      </c>
      <c r="N56" s="17">
        <v>4.3249998090000004</v>
      </c>
      <c r="O56" s="17">
        <v>5.0300002099999999</v>
      </c>
      <c r="P56" s="17">
        <v>6.1799998279999997</v>
      </c>
      <c r="Q56" s="17">
        <v>6.0700006479999997</v>
      </c>
      <c r="R56" s="17">
        <v>2.4950001240000002</v>
      </c>
    </row>
    <row r="57" spans="1:18" x14ac:dyDescent="0.25">
      <c r="A57" s="13">
        <f t="shared" si="1"/>
        <v>56</v>
      </c>
      <c r="B57" s="17">
        <v>146</v>
      </c>
      <c r="C57" s="17">
        <v>21.899999619999999</v>
      </c>
      <c r="D57" s="17">
        <v>24.079999919999999</v>
      </c>
      <c r="E57" s="17">
        <v>5.0999999049999998</v>
      </c>
      <c r="F57" s="17">
        <v>4.5999999049999998</v>
      </c>
      <c r="G57" s="17">
        <v>4.5999999049999998</v>
      </c>
      <c r="H57" s="17">
        <v>6.0100002290000001</v>
      </c>
      <c r="I57" s="17">
        <v>6.2800006870000002</v>
      </c>
      <c r="J57" s="17">
        <v>3.9000000950000002</v>
      </c>
      <c r="K57" s="17">
        <v>2.1800000669999999</v>
      </c>
      <c r="L57" s="17">
        <v>4.5350008009999998</v>
      </c>
      <c r="M57" s="17">
        <v>4.1099996570000004</v>
      </c>
      <c r="N57" s="17">
        <v>4.2600007059999996</v>
      </c>
      <c r="O57" s="17">
        <v>4.5649995800000003</v>
      </c>
      <c r="P57" s="17">
        <v>6.4800004959999997</v>
      </c>
      <c r="Q57" s="17">
        <v>7.1300001139999996</v>
      </c>
      <c r="R57" s="17">
        <v>2.2249999049999998</v>
      </c>
    </row>
    <row r="58" spans="1:18" x14ac:dyDescent="0.25">
      <c r="A58" s="13">
        <f t="shared" si="1"/>
        <v>57</v>
      </c>
      <c r="B58" s="17">
        <v>200</v>
      </c>
      <c r="C58" s="17">
        <v>24.100000380000001</v>
      </c>
      <c r="D58" s="17">
        <v>26.299999239999998</v>
      </c>
      <c r="E58" s="17">
        <v>3.2000000480000002</v>
      </c>
      <c r="F58" s="17">
        <v>6.4000000950000002</v>
      </c>
      <c r="G58" s="17">
        <v>6.4000000950000002</v>
      </c>
      <c r="H58" s="17">
        <v>4.1449995040000003</v>
      </c>
      <c r="I58" s="17">
        <v>4.9100003240000003</v>
      </c>
      <c r="J58" s="17">
        <v>2.4900000100000002</v>
      </c>
      <c r="K58" s="17">
        <v>3.4950001240000002</v>
      </c>
      <c r="L58" s="17">
        <v>5.3700008390000002</v>
      </c>
      <c r="M58" s="17">
        <v>6.5800004010000004</v>
      </c>
      <c r="N58" s="17">
        <v>3.8949997430000001</v>
      </c>
      <c r="O58" s="17">
        <v>4.4499998090000004</v>
      </c>
      <c r="P58" s="17">
        <v>6.5699996949999999</v>
      </c>
      <c r="Q58" s="17">
        <v>6.9649991990000002</v>
      </c>
      <c r="R58" s="17">
        <v>1.710000038</v>
      </c>
    </row>
    <row r="59" spans="1:18" x14ac:dyDescent="0.25">
      <c r="A59" s="13">
        <f t="shared" si="1"/>
        <v>58</v>
      </c>
      <c r="B59" s="17">
        <v>98</v>
      </c>
      <c r="C59" s="17">
        <v>16.5</v>
      </c>
      <c r="D59" s="17">
        <v>19.829999919999999</v>
      </c>
      <c r="E59" s="17">
        <v>6</v>
      </c>
      <c r="F59" s="17">
        <v>3.2000000480000002</v>
      </c>
      <c r="G59" s="17">
        <v>3.2000000480000002</v>
      </c>
      <c r="H59" s="17">
        <v>6.6099996570000004</v>
      </c>
      <c r="I59" s="17">
        <v>6.9449996949999999</v>
      </c>
      <c r="J59" s="17">
        <v>5.0250005719999997</v>
      </c>
      <c r="K59" s="17">
        <v>2.1100001339999999</v>
      </c>
      <c r="L59" s="17">
        <v>2.5149998660000001</v>
      </c>
      <c r="M59" s="17">
        <v>2.7650001049999999</v>
      </c>
      <c r="N59" s="17">
        <v>4.1999998090000004</v>
      </c>
      <c r="O59" s="17">
        <v>4.8649997709999999</v>
      </c>
      <c r="P59" s="17">
        <v>6.1600008009999998</v>
      </c>
      <c r="Q59" s="17">
        <v>6.4250001909999996</v>
      </c>
      <c r="R59" s="17">
        <v>2.9199998379999998</v>
      </c>
    </row>
    <row r="60" spans="1:18" x14ac:dyDescent="0.25">
      <c r="A60" s="13">
        <f t="shared" si="1"/>
        <v>59</v>
      </c>
      <c r="B60" s="17">
        <v>133</v>
      </c>
      <c r="C60" s="17">
        <v>21</v>
      </c>
      <c r="D60" s="17">
        <v>23.260000229999999</v>
      </c>
      <c r="E60" s="17">
        <v>5.3000001909999996</v>
      </c>
      <c r="F60" s="17">
        <v>3.7000000480000002</v>
      </c>
      <c r="G60" s="17">
        <v>3.5</v>
      </c>
      <c r="H60" s="17">
        <v>5.8549995419999998</v>
      </c>
      <c r="I60" s="17">
        <v>6.2550001139999996</v>
      </c>
      <c r="J60" s="17">
        <v>4.0649995800000003</v>
      </c>
      <c r="K60" s="17">
        <v>2.2950003149999998</v>
      </c>
      <c r="L60" s="17">
        <v>4.2649998660000001</v>
      </c>
      <c r="M60" s="17">
        <v>3.9899997709999999</v>
      </c>
      <c r="N60" s="17">
        <v>5.0300002099999999</v>
      </c>
      <c r="O60" s="17">
        <v>5.9050002099999999</v>
      </c>
      <c r="P60" s="17">
        <v>5.5299997330000004</v>
      </c>
      <c r="Q60" s="17">
        <v>4.8399996759999997</v>
      </c>
      <c r="R60" s="17">
        <v>1.9750001429999999</v>
      </c>
    </row>
    <row r="61" spans="1:18" x14ac:dyDescent="0.25">
      <c r="A61" s="13">
        <f t="shared" si="1"/>
        <v>60</v>
      </c>
      <c r="B61" s="17">
        <v>180</v>
      </c>
      <c r="C61" s="17">
        <v>23.799999239999998</v>
      </c>
      <c r="D61" s="17">
        <v>24.75</v>
      </c>
      <c r="E61" s="17">
        <v>3.0999999049999998</v>
      </c>
      <c r="F61" s="17">
        <v>6.0999999049999998</v>
      </c>
      <c r="G61" s="17">
        <v>5.5999999049999998</v>
      </c>
      <c r="H61" s="17">
        <v>3.7000000480000002</v>
      </c>
      <c r="I61" s="17">
        <v>3.8600001339999999</v>
      </c>
      <c r="J61" s="17">
        <v>2.329999924</v>
      </c>
      <c r="K61" s="17">
        <v>4.1050004959999997</v>
      </c>
      <c r="L61" s="17">
        <v>6.1750001909999996</v>
      </c>
      <c r="M61" s="17">
        <v>6.8300004010000004</v>
      </c>
      <c r="N61" s="17">
        <v>5.1500005719999997</v>
      </c>
      <c r="O61" s="17">
        <v>5.7650003429999996</v>
      </c>
      <c r="P61" s="17">
        <v>5.2899999619999996</v>
      </c>
      <c r="Q61" s="17">
        <v>4.4149999619999996</v>
      </c>
      <c r="R61" s="17">
        <v>1.990000129</v>
      </c>
    </row>
    <row r="63" spans="1:18" x14ac:dyDescent="0.25">
      <c r="A63" s="13" t="s">
        <v>21</v>
      </c>
      <c r="B63" s="17">
        <f>AVERAGE(B2:B61)</f>
        <v>135.18333333333334</v>
      </c>
      <c r="C63" s="17">
        <f t="shared" ref="C63:R63" si="2">AVERAGE(C2:C61)</f>
        <v>19.510000069666663</v>
      </c>
      <c r="D63" s="17">
        <f t="shared" si="2"/>
        <v>22.312666639000007</v>
      </c>
      <c r="E63" s="17">
        <f t="shared" si="2"/>
        <v>4.2733333467833328</v>
      </c>
      <c r="F63" s="17">
        <f t="shared" si="2"/>
        <v>4.2283333063166664</v>
      </c>
      <c r="G63" s="17">
        <f t="shared" si="2"/>
        <v>4.1566666801833332</v>
      </c>
      <c r="H63" s="17">
        <f t="shared" si="2"/>
        <v>5.3264166712833338</v>
      </c>
      <c r="I63" s="17">
        <f t="shared" si="2"/>
        <v>5.4194166660333307</v>
      </c>
      <c r="J63" s="17">
        <f t="shared" si="2"/>
        <v>3.5469166795000011</v>
      </c>
      <c r="K63" s="17">
        <f t="shared" si="2"/>
        <v>2.8875000337999999</v>
      </c>
      <c r="L63" s="17">
        <f t="shared" si="2"/>
        <v>4.3931666175333337</v>
      </c>
      <c r="M63" s="17">
        <f t="shared" si="2"/>
        <v>4.7562500437666673</v>
      </c>
      <c r="N63" s="17">
        <f t="shared" si="2"/>
        <v>4.5429167111833344</v>
      </c>
      <c r="O63" s="17">
        <f t="shared" si="2"/>
        <v>5.3687499999500012</v>
      </c>
      <c r="P63" s="17">
        <f t="shared" si="2"/>
        <v>5.7922500133833346</v>
      </c>
      <c r="Q63" s="17">
        <f t="shared" si="2"/>
        <v>5.3376667221000007</v>
      </c>
      <c r="R63" s="17">
        <f t="shared" si="2"/>
        <v>2.4054166991833332</v>
      </c>
    </row>
    <row r="64" spans="1:18" x14ac:dyDescent="0.25">
      <c r="A64" s="13" t="s">
        <v>20</v>
      </c>
      <c r="B64" s="14">
        <f>_xlfn.VAR.S(B2:B61)</f>
        <v>1002.0505649717525</v>
      </c>
      <c r="C64" s="14">
        <f t="shared" ref="C64:R64" si="3">_xlfn.VAR.S(C2:C61)</f>
        <v>9.8385422722782039</v>
      </c>
      <c r="D64" s="14">
        <f t="shared" si="3"/>
        <v>6.640331605562281</v>
      </c>
      <c r="E64" s="14">
        <f t="shared" si="3"/>
        <v>1.2731751208504138</v>
      </c>
      <c r="F64" s="14">
        <f t="shared" si="3"/>
        <v>1.5396920408269641</v>
      </c>
      <c r="G64" s="14">
        <f t="shared" si="3"/>
        <v>1.3370734521766288</v>
      </c>
      <c r="H64" s="14">
        <f t="shared" si="3"/>
        <v>1.4020358893308031</v>
      </c>
      <c r="I64" s="14">
        <f t="shared" si="3"/>
        <v>1.4232407357629902</v>
      </c>
      <c r="J64" s="14">
        <f t="shared" si="3"/>
        <v>1.0881221328684128</v>
      </c>
      <c r="K64" s="14">
        <f t="shared" si="3"/>
        <v>1.0829681025422575</v>
      </c>
      <c r="L64" s="14">
        <f t="shared" si="3"/>
        <v>1.8361286871608542</v>
      </c>
      <c r="M64" s="14">
        <f t="shared" si="3"/>
        <v>2.0902871552114264</v>
      </c>
      <c r="N64" s="14">
        <f t="shared" si="3"/>
        <v>0.31958922425016328</v>
      </c>
      <c r="O64" s="14">
        <f t="shared" si="3"/>
        <v>0.53911593789521861</v>
      </c>
      <c r="P64" s="14">
        <f t="shared" si="3"/>
        <v>0.28168511504989951</v>
      </c>
      <c r="Q64" s="14">
        <f t="shared" si="3"/>
        <v>0.95864709369306633</v>
      </c>
      <c r="R64" s="14">
        <f t="shared" si="3"/>
        <v>0.34376718168116882</v>
      </c>
    </row>
    <row r="65" spans="1:18" x14ac:dyDescent="0.25">
      <c r="A65" s="13" t="s">
        <v>22</v>
      </c>
      <c r="B65" s="14">
        <f>_xlfn.STDEV.S(B2:B61)</f>
        <v>31.655182276710278</v>
      </c>
      <c r="C65" s="14">
        <f t="shared" ref="C65:R65" si="4">_xlfn.STDEV.S(C2:C61)</f>
        <v>3.1366450663532532</v>
      </c>
      <c r="D65" s="14">
        <f t="shared" si="4"/>
        <v>2.5768840884995741</v>
      </c>
      <c r="E65" s="14">
        <f t="shared" si="4"/>
        <v>1.1283506196437407</v>
      </c>
      <c r="F65" s="14">
        <f t="shared" si="4"/>
        <v>1.2408432781084662</v>
      </c>
      <c r="G65" s="14">
        <f t="shared" si="4"/>
        <v>1.1563189232113382</v>
      </c>
      <c r="H65" s="14">
        <f t="shared" si="4"/>
        <v>1.1840759643413099</v>
      </c>
      <c r="I65" s="14">
        <f t="shared" si="4"/>
        <v>1.1929965363583375</v>
      </c>
      <c r="J65" s="14">
        <f t="shared" si="4"/>
        <v>1.0431309279608254</v>
      </c>
      <c r="K65" s="14">
        <f t="shared" si="4"/>
        <v>1.0406575337459762</v>
      </c>
      <c r="L65" s="14">
        <f t="shared" si="4"/>
        <v>1.3550382604047955</v>
      </c>
      <c r="M65" s="14">
        <f t="shared" si="4"/>
        <v>1.4457825407755573</v>
      </c>
      <c r="N65" s="14">
        <f t="shared" si="4"/>
        <v>0.56532223045813723</v>
      </c>
      <c r="O65" s="14">
        <f t="shared" si="4"/>
        <v>0.73424514836341859</v>
      </c>
      <c r="P65" s="14">
        <f t="shared" si="4"/>
        <v>0.53074015775132333</v>
      </c>
      <c r="Q65" s="14">
        <f t="shared" si="4"/>
        <v>0.97910525159099537</v>
      </c>
      <c r="R65" s="14">
        <f t="shared" si="4"/>
        <v>0.58631662238177151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B2" sqref="B2"/>
    </sheetView>
  </sheetViews>
  <sheetFormatPr defaultRowHeight="15" x14ac:dyDescent="0.25"/>
  <sheetData>
    <row r="1" spans="1:18" ht="60" x14ac:dyDescent="0.25">
      <c r="A1" s="13" t="s">
        <v>2</v>
      </c>
      <c r="B1" s="15" t="s">
        <v>4</v>
      </c>
      <c r="C1" s="15" t="s">
        <v>6</v>
      </c>
      <c r="D1" s="18" t="s">
        <v>23</v>
      </c>
      <c r="E1" s="18" t="s">
        <v>24</v>
      </c>
      <c r="F1" s="15" t="s">
        <v>12</v>
      </c>
      <c r="G1" s="15" t="s">
        <v>14</v>
      </c>
      <c r="H1" s="15" t="s">
        <v>16</v>
      </c>
      <c r="I1" s="15" t="s">
        <v>18</v>
      </c>
      <c r="J1" s="15" t="s">
        <v>3</v>
      </c>
      <c r="K1" s="15" t="s">
        <v>5</v>
      </c>
      <c r="L1" s="15" t="s">
        <v>7</v>
      </c>
      <c r="M1" s="15" t="s">
        <v>9</v>
      </c>
      <c r="N1" s="15" t="s">
        <v>11</v>
      </c>
      <c r="O1" s="15" t="s">
        <v>13</v>
      </c>
      <c r="P1" s="15" t="s">
        <v>15</v>
      </c>
      <c r="Q1" s="15" t="s">
        <v>17</v>
      </c>
      <c r="R1" s="15" t="s">
        <v>19</v>
      </c>
    </row>
    <row r="2" spans="1:18" x14ac:dyDescent="0.25">
      <c r="A2" s="13">
        <v>1</v>
      </c>
      <c r="B2" s="19">
        <f>'raw-data'!B2-'raw-data'!B$63</f>
        <v>-25.183333333333337</v>
      </c>
      <c r="C2" s="19">
        <f>'raw-data'!C2-'raw-data'!C$63</f>
        <v>-4.4099996896666624</v>
      </c>
      <c r="D2" s="19">
        <f>'raw-data'!D2-'raw-data'!D$63</f>
        <v>-3.2226664890000052</v>
      </c>
      <c r="E2" s="19">
        <f>'raw-data'!E2-'raw-data'!E$63</f>
        <v>1.1266667482166675</v>
      </c>
      <c r="F2" s="19">
        <f>'raw-data'!F2-'raw-data'!F$63</f>
        <v>-0.92833335431666653</v>
      </c>
      <c r="G2" s="19">
        <f>'raw-data'!G2-'raw-data'!G$63</f>
        <v>-1.1566666801833332</v>
      </c>
      <c r="H2" s="19">
        <f>'raw-data'!H2-'raw-data'!H$63</f>
        <v>1.1585829857166665</v>
      </c>
      <c r="I2" s="19">
        <f>'raw-data'!I2-'raw-data'!I$63</f>
        <v>1.2405841349666691</v>
      </c>
      <c r="J2" s="19">
        <f>'raw-data'!J2-'raw-data'!J$63</f>
        <v>1.008083625499999</v>
      </c>
      <c r="K2" s="19">
        <f>'raw-data'!K2-'raw-data'!K$63</f>
        <v>-0.68749974780000001</v>
      </c>
      <c r="L2" s="19">
        <f>'raw-data'!L2-'raw-data'!L$63</f>
        <v>-1.4831667705333338</v>
      </c>
      <c r="M2" s="19">
        <f>'raw-data'!M2-'raw-data'!M$63</f>
        <v>-1.2812501387666675</v>
      </c>
      <c r="N2" s="19">
        <f>'raw-data'!N2-'raw-data'!N$63</f>
        <v>0.17708355581666524</v>
      </c>
      <c r="O2" s="19">
        <f>'raw-data'!O2-'raw-data'!O$63</f>
        <v>0.2162505150499987</v>
      </c>
      <c r="P2" s="19">
        <f>'raw-data'!P2-'raw-data'!P$63</f>
        <v>-5.72503563833342E-2</v>
      </c>
      <c r="Q2" s="19">
        <f>'raw-data'!Q2-'raw-data'!Q$63</f>
        <v>0.64733341189999916</v>
      </c>
      <c r="R2" s="19">
        <f>'raw-data'!R2-'raw-data'!R$63</f>
        <v>1.8495834148166663</v>
      </c>
    </row>
    <row r="3" spans="1:18" x14ac:dyDescent="0.25">
      <c r="A3" s="13">
        <f t="shared" ref="A3:A61" si="0">A2+1</f>
        <v>2</v>
      </c>
      <c r="B3" s="19">
        <f>'raw-data'!B3-'raw-data'!B$63</f>
        <v>-15.183333333333337</v>
      </c>
      <c r="C3" s="19">
        <f>'raw-data'!C3-'raw-data'!C$63</f>
        <v>-2.7100008296666651</v>
      </c>
      <c r="D3" s="19">
        <f>'raw-data'!D3-'raw-data'!D$63</f>
        <v>-1.7926661790000082</v>
      </c>
      <c r="E3" s="19">
        <f>'raw-data'!E3-'raw-data'!E$63</f>
        <v>0.72666665321666724</v>
      </c>
      <c r="F3" s="19">
        <f>'raw-data'!F3-'raw-data'!F$63</f>
        <v>-0.22833330631666637</v>
      </c>
      <c r="G3" s="19">
        <f>'raw-data'!G3-'raw-data'!G$63</f>
        <v>-0.35666672818333334</v>
      </c>
      <c r="H3" s="19">
        <f>'raw-data'!H3-'raw-data'!H$63</f>
        <v>0.42358380571666654</v>
      </c>
      <c r="I3" s="19">
        <f>'raw-data'!I3-'raw-data'!I$63</f>
        <v>0.67058348696666936</v>
      </c>
      <c r="J3" s="19">
        <f>'raw-data'!J3-'raw-data'!J$63</f>
        <v>0.25808362549999897</v>
      </c>
      <c r="K3" s="19">
        <f>'raw-data'!K3-'raw-data'!K$63</f>
        <v>-0.57249997680000009</v>
      </c>
      <c r="L3" s="19">
        <f>'raw-data'!L3-'raw-data'!L$63</f>
        <v>-0.36816652253333348</v>
      </c>
      <c r="M3" s="19">
        <f>'raw-data'!M3-'raw-data'!M$63</f>
        <v>-0.98625006276666749</v>
      </c>
      <c r="N3" s="19">
        <f>'raw-data'!N3-'raw-data'!N$63</f>
        <v>-0.37291711218333479</v>
      </c>
      <c r="O3" s="19">
        <f>'raw-data'!O3-'raw-data'!O$63</f>
        <v>0.36125001904999898</v>
      </c>
      <c r="P3" s="19">
        <f>'raw-data'!P3-'raw-data'!P$63</f>
        <v>-4.7249651383334701E-2</v>
      </c>
      <c r="Q3" s="19">
        <f>'raw-data'!Q3-'raw-data'!Q$63</f>
        <v>-1.2666913100000343E-2</v>
      </c>
      <c r="R3" s="19">
        <f>'raw-data'!R3-'raw-data'!R$63</f>
        <v>1.4095833578166665</v>
      </c>
    </row>
    <row r="4" spans="1:18" x14ac:dyDescent="0.25">
      <c r="A4" s="13">
        <f t="shared" si="0"/>
        <v>3</v>
      </c>
      <c r="B4" s="19">
        <f>'raw-data'!B4-'raw-data'!B$63</f>
        <v>14.816666666666663</v>
      </c>
      <c r="C4" s="19">
        <f>'raw-data'!C4-'raw-data'!C$63</f>
        <v>0.59000031033333755</v>
      </c>
      <c r="D4" s="19">
        <f>'raw-data'!D4-'raw-data'!D$63</f>
        <v>0.45733382099999176</v>
      </c>
      <c r="E4" s="19">
        <f>'raw-data'!E4-'raw-data'!E$63</f>
        <v>-0.37333325178333254</v>
      </c>
      <c r="F4" s="19">
        <f>'raw-data'!F4-'raw-data'!F$63</f>
        <v>-0.22833330631666637</v>
      </c>
      <c r="G4" s="19">
        <f>'raw-data'!G4-'raw-data'!G$63</f>
        <v>-0.45666663218333303</v>
      </c>
      <c r="H4" s="19">
        <f>'raw-data'!H4-'raw-data'!H$63</f>
        <v>-1.3914164902833339</v>
      </c>
      <c r="I4" s="19">
        <f>'raw-data'!I4-'raw-data'!I$63</f>
        <v>-1.2994172570333307</v>
      </c>
      <c r="J4" s="19">
        <f>'raw-data'!J4-'raw-data'!J$63</f>
        <v>-1.101916746500001</v>
      </c>
      <c r="K4" s="19">
        <f>'raw-data'!K4-'raw-data'!K$63</f>
        <v>0.73749996620000013</v>
      </c>
      <c r="L4" s="19">
        <f>'raw-data'!L4-'raw-data'!L$63</f>
        <v>1.3768333634666661</v>
      </c>
      <c r="M4" s="19">
        <f>'raw-data'!M4-'raw-data'!M$63</f>
        <v>0.63874946023333301</v>
      </c>
      <c r="N4" s="19">
        <f>'raw-data'!N4-'raw-data'!N$63</f>
        <v>0.22208363181666524</v>
      </c>
      <c r="O4" s="19">
        <f>'raw-data'!O4-'raw-data'!O$63</f>
        <v>1.2962499620499983</v>
      </c>
      <c r="P4" s="19">
        <f>'raw-data'!P4-'raw-data'!P$63</f>
        <v>-0.68724999438333434</v>
      </c>
      <c r="Q4" s="19">
        <f>'raw-data'!Q4-'raw-data'!Q$63</f>
        <v>-0.74266645510000107</v>
      </c>
      <c r="R4" s="19">
        <f>'raw-data'!R4-'raw-data'!R$63</f>
        <v>1.0895836628166666</v>
      </c>
    </row>
    <row r="5" spans="1:18" x14ac:dyDescent="0.25">
      <c r="A5" s="13">
        <f t="shared" si="0"/>
        <v>4</v>
      </c>
      <c r="B5" s="19">
        <f>'raw-data'!B5-'raw-data'!B$63</f>
        <v>-26.183333333333337</v>
      </c>
      <c r="C5" s="19">
        <f>'raw-data'!C5-'raw-data'!C$63</f>
        <v>-2.0100000696666633</v>
      </c>
      <c r="D5" s="19">
        <f>'raw-data'!D5-'raw-data'!D$63</f>
        <v>-1.5226657190000061</v>
      </c>
      <c r="E5" s="19">
        <f>'raw-data'!E5-'raw-data'!E$63</f>
        <v>0.62666674821666746</v>
      </c>
      <c r="F5" s="19">
        <f>'raw-data'!F5-'raw-data'!F$63</f>
        <v>-0.72833330631666637</v>
      </c>
      <c r="G5" s="19">
        <f>'raw-data'!G5-'raw-data'!G$63</f>
        <v>-0.85666672818333334</v>
      </c>
      <c r="H5" s="19">
        <f>'raw-data'!H5-'raw-data'!H$63</f>
        <v>1.2685835957166658</v>
      </c>
      <c r="I5" s="19">
        <f>'raw-data'!I5-'raw-data'!I$63</f>
        <v>0.70558285696666889</v>
      </c>
      <c r="J5" s="19">
        <f>'raw-data'!J5-'raw-data'!J$63</f>
        <v>0.89308290049999917</v>
      </c>
      <c r="K5" s="19">
        <f>'raw-data'!K5-'raw-data'!K$63</f>
        <v>-0.95749996679999994</v>
      </c>
      <c r="L5" s="19">
        <f>'raw-data'!L5-'raw-data'!L$63</f>
        <v>-1.0831664365333338</v>
      </c>
      <c r="M5" s="19">
        <f>'raw-data'!M5-'raw-data'!M$63</f>
        <v>-0.29125036776666757</v>
      </c>
      <c r="N5" s="19">
        <f>'raw-data'!N5-'raw-data'!N$63</f>
        <v>0.31708342281666546</v>
      </c>
      <c r="O5" s="19">
        <f>'raw-data'!O5-'raw-data'!O$63</f>
        <v>-0.20875015295000132</v>
      </c>
      <c r="P5" s="19">
        <f>'raw-data'!P5-'raw-data'!P$63</f>
        <v>-5.2249765383334257E-2</v>
      </c>
      <c r="Q5" s="19">
        <f>'raw-data'!Q5-'raw-data'!Q$63</f>
        <v>1.2273333348999991</v>
      </c>
      <c r="R5" s="19">
        <f>'raw-data'!R5-'raw-data'!R$63</f>
        <v>-0.29041645118333337</v>
      </c>
    </row>
    <row r="6" spans="1:18" x14ac:dyDescent="0.25">
      <c r="A6" s="13">
        <f t="shared" si="0"/>
        <v>5</v>
      </c>
      <c r="B6" s="19">
        <f>'raw-data'!B6-'raw-data'!B$63</f>
        <v>-20.183333333333337</v>
      </c>
      <c r="C6" s="19">
        <f>'raw-data'!C6-'raw-data'!C$63</f>
        <v>-2.6100004496666642</v>
      </c>
      <c r="D6" s="19">
        <f>'raw-data'!D6-'raw-data'!D$63</f>
        <v>-1.4326674790000062</v>
      </c>
      <c r="E6" s="19">
        <f>'raw-data'!E6-'raw-data'!E$63</f>
        <v>0.22666665321666724</v>
      </c>
      <c r="F6" s="19">
        <f>'raw-data'!F6-'raw-data'!F$63</f>
        <v>-0.82833321131666615</v>
      </c>
      <c r="G6" s="19">
        <f>'raw-data'!G6-'raw-data'!G$63</f>
        <v>-0.65666668018333318</v>
      </c>
      <c r="H6" s="19">
        <f>'raw-data'!H6-'raw-data'!H$63</f>
        <v>0.35358315671666585</v>
      </c>
      <c r="I6" s="19">
        <f>'raw-data'!I6-'raw-data'!I$63</f>
        <v>0.56558299096666964</v>
      </c>
      <c r="J6" s="19">
        <f>'raw-data'!J6-'raw-data'!J$63</f>
        <v>0.25308374949999868</v>
      </c>
      <c r="K6" s="19">
        <f>'raw-data'!K6-'raw-data'!K$63</f>
        <v>-0.77249978580000001</v>
      </c>
      <c r="L6" s="19">
        <f>'raw-data'!L6-'raw-data'!L$63</f>
        <v>-0.54316671253333393</v>
      </c>
      <c r="M6" s="19">
        <f>'raw-data'!M6-'raw-data'!M$63</f>
        <v>-0.61625017776666713</v>
      </c>
      <c r="N6" s="19">
        <f>'raw-data'!N6-'raw-data'!N$63</f>
        <v>0.49208313581666552</v>
      </c>
      <c r="O6" s="19">
        <f>'raw-data'!O6-'raw-data'!O$63</f>
        <v>0.26624975204999846</v>
      </c>
      <c r="P6" s="19">
        <f>'raw-data'!P6-'raw-data'!P$63</f>
        <v>-0.57225022338333442</v>
      </c>
      <c r="Q6" s="19">
        <f>'raw-data'!Q6-'raw-data'!Q$63</f>
        <v>0.14233377389999902</v>
      </c>
      <c r="R6" s="19">
        <f>'raw-data'!R6-'raw-data'!R$63</f>
        <v>-2.5416346183333438E-2</v>
      </c>
    </row>
    <row r="7" spans="1:18" x14ac:dyDescent="0.25">
      <c r="A7" s="13">
        <f t="shared" si="0"/>
        <v>6</v>
      </c>
      <c r="B7" s="19">
        <f>'raw-data'!B7-'raw-data'!B$63</f>
        <v>14.816666666666663</v>
      </c>
      <c r="C7" s="19">
        <f>'raw-data'!C7-'raw-data'!C$63</f>
        <v>0.69000069033333844</v>
      </c>
      <c r="D7" s="19">
        <f>'raw-data'!D7-'raw-data'!D$63</f>
        <v>0.40733267099999182</v>
      </c>
      <c r="E7" s="19">
        <f>'raw-data'!E7-'raw-data'!E$63</f>
        <v>-0.77333334678333276</v>
      </c>
      <c r="F7" s="19">
        <f>'raw-data'!F7-'raw-data'!F$63</f>
        <v>-0.22833330631666637</v>
      </c>
      <c r="G7" s="19">
        <f>'raw-data'!G7-'raw-data'!G$63</f>
        <v>0.24333341481666704</v>
      </c>
      <c r="H7" s="19">
        <f>'raw-data'!H7-'raw-data'!H$63</f>
        <v>-0.58141726228333379</v>
      </c>
      <c r="I7" s="19">
        <f>'raw-data'!I7-'raw-data'!I$63</f>
        <v>-0.7594168190333308</v>
      </c>
      <c r="J7" s="19">
        <f>'raw-data'!J7-'raw-data'!J$63</f>
        <v>-0.66691704150000097</v>
      </c>
      <c r="K7" s="19">
        <f>'raw-data'!K7-'raw-data'!K$63</f>
        <v>5.2500023199999912E-2</v>
      </c>
      <c r="L7" s="19">
        <f>'raw-data'!L7-'raw-data'!L$63</f>
        <v>1.2518333634666661</v>
      </c>
      <c r="M7" s="19">
        <f>'raw-data'!M7-'raw-data'!M$63</f>
        <v>1.0137499372333325</v>
      </c>
      <c r="N7" s="19">
        <f>'raw-data'!N7-'raw-data'!N$63</f>
        <v>0.76708370881666532</v>
      </c>
      <c r="O7" s="19">
        <f>'raw-data'!O7-'raw-data'!O$63</f>
        <v>0.57125005704999854</v>
      </c>
      <c r="P7" s="19">
        <f>'raw-data'!P7-'raw-data'!P$63</f>
        <v>-0.52225050938333428</v>
      </c>
      <c r="Q7" s="19">
        <f>'raw-data'!Q7-'raw-data'!Q$63</f>
        <v>0.55233314389999943</v>
      </c>
      <c r="R7" s="19">
        <f>'raw-data'!R7-'raw-data'!R$63</f>
        <v>-0.6554164611833333</v>
      </c>
    </row>
    <row r="8" spans="1:18" x14ac:dyDescent="0.25">
      <c r="A8" s="13">
        <f t="shared" si="0"/>
        <v>7</v>
      </c>
      <c r="B8" s="19">
        <f>'raw-data'!B8-'raw-data'!B$63</f>
        <v>-31.183333333333337</v>
      </c>
      <c r="C8" s="19">
        <f>'raw-data'!C8-'raw-data'!C$63</f>
        <v>-4.8100002596666638</v>
      </c>
      <c r="D8" s="19">
        <f>'raw-data'!D8-'raw-data'!D$63</f>
        <v>-3.4526660290000066</v>
      </c>
      <c r="E8" s="19">
        <f>'raw-data'!E8-'raw-data'!E$63</f>
        <v>0.72666665321666724</v>
      </c>
      <c r="F8" s="19">
        <f>'raw-data'!F8-'raw-data'!F$63</f>
        <v>-1.3283332113166662</v>
      </c>
      <c r="G8" s="19">
        <f>'raw-data'!G8-'raw-data'!G$63</f>
        <v>-1.1566666801833332</v>
      </c>
      <c r="H8" s="19">
        <f>'raw-data'!H8-'raw-data'!H$63</f>
        <v>0.98858290871666643</v>
      </c>
      <c r="I8" s="19">
        <f>'raw-data'!I8-'raw-data'!I$63</f>
        <v>0.71058344796666884</v>
      </c>
      <c r="J8" s="19">
        <f>'raw-data'!J8-'raw-data'!J$63</f>
        <v>1.2380826914999985</v>
      </c>
      <c r="K8" s="19">
        <f>'raw-data'!K8-'raw-data'!K$63</f>
        <v>-0.95249997179999979</v>
      </c>
      <c r="L8" s="19">
        <f>'raw-data'!L8-'raw-data'!L$63</f>
        <v>-1.6881666935333337</v>
      </c>
      <c r="M8" s="19">
        <f>'raw-data'!M8-'raw-data'!M$63</f>
        <v>-1.4962498147666672</v>
      </c>
      <c r="N8" s="19">
        <f>'raw-data'!N8-'raw-data'!N$63</f>
        <v>0.53208309781666596</v>
      </c>
      <c r="O8" s="19">
        <f>'raw-data'!O8-'raw-data'!O$63</f>
        <v>0.34124908404999843</v>
      </c>
      <c r="P8" s="19">
        <f>'raw-data'!P8-'raw-data'!P$63</f>
        <v>-0.42225012738333412</v>
      </c>
      <c r="Q8" s="19">
        <f>'raw-data'!Q8-'raw-data'!Q$63</f>
        <v>1.0273325718999997</v>
      </c>
      <c r="R8" s="19">
        <f>'raw-data'!R8-'raw-data'!R$63</f>
        <v>1.2445829198166667</v>
      </c>
    </row>
    <row r="9" spans="1:18" x14ac:dyDescent="0.25">
      <c r="A9" s="13">
        <f t="shared" si="0"/>
        <v>8</v>
      </c>
      <c r="B9" s="19">
        <f>'raw-data'!B9-'raw-data'!B$63</f>
        <v>-14.183333333333337</v>
      </c>
      <c r="C9" s="19">
        <f>'raw-data'!C9-'raw-data'!C$63</f>
        <v>-2.1100004496666642</v>
      </c>
      <c r="D9" s="19">
        <f>'raw-data'!D9-'raw-data'!D$63</f>
        <v>-1.7226664890000052</v>
      </c>
      <c r="E9" s="19">
        <f>'raw-data'!E9-'raw-data'!E$63</f>
        <v>0.32666655821666701</v>
      </c>
      <c r="F9" s="19">
        <f>'raw-data'!F9-'raw-data'!F$63</f>
        <v>0.67166678868333385</v>
      </c>
      <c r="G9" s="19">
        <f>'raw-data'!G9-'raw-data'!G$63</f>
        <v>0.44333322481666659</v>
      </c>
      <c r="H9" s="19">
        <f>'raw-data'!H9-'raw-data'!H$63</f>
        <v>0.87858325271666615</v>
      </c>
      <c r="I9" s="19">
        <f>'raw-data'!I9-'raw-data'!I$63</f>
        <v>0.59558367696666892</v>
      </c>
      <c r="J9" s="19">
        <f>'raw-data'!J9-'raw-data'!J$63</f>
        <v>1.1030834154999991</v>
      </c>
      <c r="K9" s="19">
        <f>'raw-data'!K9-'raw-data'!K$63</f>
        <v>-1.1074999427999999</v>
      </c>
      <c r="L9" s="19">
        <f>'raw-data'!L9-'raw-data'!L$63</f>
        <v>-1.2681668555333339</v>
      </c>
      <c r="M9" s="19">
        <f>'raw-data'!M9-'raw-data'!M$63</f>
        <v>-1.0162502727666674</v>
      </c>
      <c r="N9" s="19">
        <f>'raw-data'!N9-'raw-data'!N$63</f>
        <v>0.70708376581666599</v>
      </c>
      <c r="O9" s="19">
        <f>'raw-data'!O9-'raw-data'!O$63</f>
        <v>0.28624973304999912</v>
      </c>
      <c r="P9" s="19">
        <f>'raw-data'!P9-'raw-data'!P$63</f>
        <v>-0.31725010838333478</v>
      </c>
      <c r="Q9" s="19">
        <f>'raw-data'!Q9-'raw-data'!Q$63</f>
        <v>0.62233331589999974</v>
      </c>
      <c r="R9" s="19">
        <f>'raw-data'!R9-'raw-data'!R$63</f>
        <v>0.10458329081666662</v>
      </c>
    </row>
    <row r="10" spans="1:18" x14ac:dyDescent="0.25">
      <c r="A10" s="13">
        <f t="shared" si="0"/>
        <v>9</v>
      </c>
      <c r="B10" s="19">
        <f>'raw-data'!B10-'raw-data'!B$63</f>
        <v>22.816666666666663</v>
      </c>
      <c r="C10" s="19">
        <f>'raw-data'!C10-'raw-data'!C$63</f>
        <v>2.1900006903333384</v>
      </c>
      <c r="D10" s="19">
        <f>'raw-data'!D10-'raw-data'!D$63</f>
        <v>2.2173340509999946</v>
      </c>
      <c r="E10" s="19">
        <f>'raw-data'!E10-'raw-data'!E$63</f>
        <v>-1.3733332517833325</v>
      </c>
      <c r="F10" s="19">
        <f>'raw-data'!F10-'raw-data'!F$63</f>
        <v>1.8716665986833334</v>
      </c>
      <c r="G10" s="19">
        <f>'raw-data'!G10-'raw-data'!G$63</f>
        <v>2.243333414816667</v>
      </c>
      <c r="H10" s="19">
        <f>'raw-data'!H10-'raw-data'!H$63</f>
        <v>-1.5364169482833336</v>
      </c>
      <c r="I10" s="19">
        <f>'raw-data'!I10-'raw-data'!I$63</f>
        <v>-1.5444166660333307</v>
      </c>
      <c r="J10" s="19">
        <f>'raw-data'!J10-'raw-data'!J$63</f>
        <v>-1.2419166125000012</v>
      </c>
      <c r="K10" s="19">
        <f>'raw-data'!K10-'raw-data'!K$63</f>
        <v>0.63749958520000005</v>
      </c>
      <c r="L10" s="19">
        <f>'raw-data'!L10-'raw-data'!L$63</f>
        <v>1.8468336304666666</v>
      </c>
      <c r="M10" s="19">
        <f>'raw-data'!M10-'raw-data'!M$63</f>
        <v>0.97374997523333295</v>
      </c>
      <c r="N10" s="19">
        <f>'raw-data'!N10-'raw-data'!N$63</f>
        <v>0.85208279281666588</v>
      </c>
      <c r="O10" s="19">
        <f>'raw-data'!O10-'raw-data'!O$63</f>
        <v>0.9312501910499984</v>
      </c>
      <c r="P10" s="19">
        <f>'raw-data'!P10-'raw-data'!P$63</f>
        <v>-0.65725026138333487</v>
      </c>
      <c r="Q10" s="19">
        <f>'raw-data'!Q10-'raw-data'!Q$63</f>
        <v>-0.10766670310000048</v>
      </c>
      <c r="R10" s="19">
        <f>'raw-data'!R10-'raw-data'!R$63</f>
        <v>-0.40041658518333323</v>
      </c>
    </row>
    <row r="11" spans="1:18" x14ac:dyDescent="0.25">
      <c r="A11" s="13">
        <f t="shared" si="0"/>
        <v>10</v>
      </c>
      <c r="B11" s="19">
        <f>'raw-data'!B11-'raw-data'!B$63</f>
        <v>-20.183333333333337</v>
      </c>
      <c r="C11" s="19">
        <f>'raw-data'!C11-'raw-data'!C$63</f>
        <v>-2.3099993096666616</v>
      </c>
      <c r="D11" s="19">
        <f>'raw-data'!D11-'raw-data'!D$63</f>
        <v>-2.4026667890000084</v>
      </c>
      <c r="E11" s="19">
        <f>'raw-data'!E11-'raw-data'!E$63</f>
        <v>1.0266668442166669</v>
      </c>
      <c r="F11" s="19">
        <f>'raw-data'!F11-'raw-data'!F$63</f>
        <v>-0.72833330631666637</v>
      </c>
      <c r="G11" s="19">
        <f>'raw-data'!G11-'raw-data'!G$63</f>
        <v>-0.45666663218333303</v>
      </c>
      <c r="H11" s="19">
        <f>'raw-data'!H11-'raw-data'!H$63</f>
        <v>0.35858327171666637</v>
      </c>
      <c r="I11" s="19">
        <f>'raw-data'!I11-'raw-data'!I$63</f>
        <v>0.91558337196666972</v>
      </c>
      <c r="J11" s="19">
        <f>'raw-data'!J11-'raw-data'!J$63</f>
        <v>0.20308332049999889</v>
      </c>
      <c r="K11" s="19">
        <f>'raw-data'!K11-'raw-data'!K$63</f>
        <v>-0.10249994779999971</v>
      </c>
      <c r="L11" s="19">
        <f>'raw-data'!L11-'raw-data'!L$63</f>
        <v>-0.22316654153333371</v>
      </c>
      <c r="M11" s="19">
        <f>'raw-data'!M11-'raw-data'!M$63</f>
        <v>-0.88125052076666721</v>
      </c>
      <c r="N11" s="19">
        <f>'raw-data'!N11-'raw-data'!N$63</f>
        <v>-1.7917092183334482E-2</v>
      </c>
      <c r="O11" s="19">
        <f>'raw-data'!O11-'raw-data'!O$63</f>
        <v>-0.44875040095000163</v>
      </c>
      <c r="P11" s="19">
        <f>'raw-data'!P11-'raw-data'!P$63</f>
        <v>-3.2250261383334866E-2</v>
      </c>
      <c r="Q11" s="19">
        <f>'raw-data'!Q11-'raw-data'!Q$63</f>
        <v>-0.76766702710000079</v>
      </c>
      <c r="R11" s="19">
        <f>'raw-data'!R11-'raw-data'!R$63</f>
        <v>0.56958320581666655</v>
      </c>
    </row>
    <row r="12" spans="1:18" x14ac:dyDescent="0.25">
      <c r="A12" s="13">
        <f t="shared" si="0"/>
        <v>11</v>
      </c>
      <c r="B12" s="19">
        <f>'raw-data'!B12-'raw-data'!B$63</f>
        <v>-15.183333333333337</v>
      </c>
      <c r="C12" s="19">
        <f>'raw-data'!C12-'raw-data'!C$63</f>
        <v>-1.5100000696666633</v>
      </c>
      <c r="D12" s="19">
        <f>'raw-data'!D12-'raw-data'!D$63</f>
        <v>-1.3426673290000082</v>
      </c>
      <c r="E12" s="19">
        <f>'raw-data'!E12-'raw-data'!E$63</f>
        <v>0.9266664622166676</v>
      </c>
      <c r="F12" s="19">
        <f>'raw-data'!F12-'raw-data'!F$63</f>
        <v>-0.52833325831666622</v>
      </c>
      <c r="G12" s="19">
        <f>'raw-data'!G12-'raw-data'!G$63</f>
        <v>-0.15666668018333318</v>
      </c>
      <c r="H12" s="19">
        <f>'raw-data'!H12-'raw-data'!H$63</f>
        <v>0.77358370971666623</v>
      </c>
      <c r="I12" s="19">
        <f>'raw-data'!I12-'raw-data'!I$63</f>
        <v>0.67558312396666942</v>
      </c>
      <c r="J12" s="19">
        <f>'raw-data'!J12-'raw-data'!J$63</f>
        <v>0.43808345449999875</v>
      </c>
      <c r="K12" s="19">
        <f>'raw-data'!K12-'raw-data'!K$63</f>
        <v>-0.8175001007999998</v>
      </c>
      <c r="L12" s="19">
        <f>'raw-data'!L12-'raw-data'!L$63</f>
        <v>-0.13316686553333401</v>
      </c>
      <c r="M12" s="19">
        <f>'raw-data'!M12-'raw-data'!M$63</f>
        <v>-0.50624956676666688</v>
      </c>
      <c r="N12" s="19">
        <f>'raw-data'!N12-'raw-data'!N$63</f>
        <v>-0.53791659718333484</v>
      </c>
      <c r="O12" s="19">
        <f>'raw-data'!O12-'raw-data'!O$63</f>
        <v>-0.34874954195000107</v>
      </c>
      <c r="P12" s="19">
        <f>'raw-data'!P12-'raw-data'!P$63</f>
        <v>0.38275017761666508</v>
      </c>
      <c r="Q12" s="19">
        <f>'raw-data'!Q12-'raw-data'!Q$63</f>
        <v>4.2333391899998851E-2</v>
      </c>
      <c r="R12" s="19">
        <f>'raw-data'!R12-'raw-data'!R$63</f>
        <v>9.4583300816666771E-2</v>
      </c>
    </row>
    <row r="13" spans="1:18" x14ac:dyDescent="0.25">
      <c r="A13" s="13">
        <f t="shared" si="0"/>
        <v>12</v>
      </c>
      <c r="B13" s="19">
        <f>'raw-data'!B13-'raw-data'!B$63</f>
        <v>60.816666666666663</v>
      </c>
      <c r="C13" s="19">
        <f>'raw-data'!C13-'raw-data'!C$63</f>
        <v>5.4899999303333367</v>
      </c>
      <c r="D13" s="19">
        <f>'raw-data'!D13-'raw-data'!D$63</f>
        <v>5.5473339709999934</v>
      </c>
      <c r="E13" s="19">
        <f>'raw-data'!E13-'raw-data'!E$63</f>
        <v>-1.8733332517833325</v>
      </c>
      <c r="F13" s="19">
        <f>'raw-data'!F13-'raw-data'!F$63</f>
        <v>2.471666502683334</v>
      </c>
      <c r="G13" s="19">
        <f>'raw-data'!G13-'raw-data'!G$63</f>
        <v>2.8433333198166668</v>
      </c>
      <c r="H13" s="19">
        <f>'raw-data'!H13-'raw-data'!H$63</f>
        <v>-1.9114169482833336</v>
      </c>
      <c r="I13" s="19">
        <f>'raw-data'!I13-'raw-data'!I$63</f>
        <v>-2.2344167230333305</v>
      </c>
      <c r="J13" s="19">
        <f>'raw-data'!J13-'raw-data'!J$63</f>
        <v>-1.731916503500001</v>
      </c>
      <c r="K13" s="19">
        <f>'raw-data'!K13-'raw-data'!K$63</f>
        <v>1.7475001952000002</v>
      </c>
      <c r="L13" s="19">
        <f>'raw-data'!L13-'raw-data'!L$63</f>
        <v>1.8418335164666662</v>
      </c>
      <c r="M13" s="19">
        <f>'raw-data'!M13-'raw-data'!M$63</f>
        <v>2.6687501472333324</v>
      </c>
      <c r="N13" s="19">
        <f>'raw-data'!N13-'raw-data'!N$63</f>
        <v>-0.28791659718333484</v>
      </c>
      <c r="O13" s="19">
        <f>'raw-data'!O13-'raw-data'!O$63</f>
        <v>-0.5337499619500008</v>
      </c>
      <c r="P13" s="19">
        <f>'raw-data'!P13-'raw-data'!P$63</f>
        <v>0.16274943361666505</v>
      </c>
      <c r="Q13" s="19">
        <f>'raw-data'!Q13-'raw-data'!Q$63</f>
        <v>-0.78766653110000107</v>
      </c>
      <c r="R13" s="19">
        <f>'raw-data'!R13-'raw-data'!R$63</f>
        <v>-0.55541667518333315</v>
      </c>
    </row>
    <row r="14" spans="1:18" x14ac:dyDescent="0.25">
      <c r="A14" s="13">
        <f t="shared" si="0"/>
        <v>13</v>
      </c>
      <c r="B14" s="19">
        <f>'raw-data'!B14-'raw-data'!B$63</f>
        <v>1.8166666666666629</v>
      </c>
      <c r="C14" s="19">
        <f>'raw-data'!C14-'raw-data'!C$63</f>
        <v>0.38999955033333578</v>
      </c>
      <c r="D14" s="19">
        <f>'raw-data'!D14-'raw-data'!D$63</f>
        <v>0.63733412099999498</v>
      </c>
      <c r="E14" s="19">
        <f>'raw-data'!E14-'raw-data'!E$63</f>
        <v>0.32666655821666701</v>
      </c>
      <c r="F14" s="19">
        <f>'raw-data'!F14-'raw-data'!F$63</f>
        <v>1.0716668846833333</v>
      </c>
      <c r="G14" s="19">
        <f>'raw-data'!G14-'raw-data'!G$63</f>
        <v>0.84333331981666682</v>
      </c>
      <c r="H14" s="19">
        <f>'raw-data'!H14-'raw-data'!H$63</f>
        <v>0.55858355771666623</v>
      </c>
      <c r="I14" s="19">
        <f>'raw-data'!I14-'raw-data'!I$63</f>
        <v>0.67058348696666936</v>
      </c>
      <c r="J14" s="19">
        <f>'raw-data'!J14-'raw-data'!J$63</f>
        <v>0.44308356849999875</v>
      </c>
      <c r="K14" s="19">
        <f>'raw-data'!K14-'raw-data'!K$63</f>
        <v>-0.59250019580000002</v>
      </c>
      <c r="L14" s="19">
        <f>'raw-data'!L14-'raw-data'!L$63</f>
        <v>-0.49316652253333348</v>
      </c>
      <c r="M14" s="19">
        <f>'raw-data'!M14-'raw-data'!M$63</f>
        <v>-0.16624989076666719</v>
      </c>
      <c r="N14" s="19">
        <f>'raw-data'!N14-'raw-data'!N$63</f>
        <v>-1.7916616183334177E-2</v>
      </c>
      <c r="O14" s="19">
        <f>'raw-data'!O14-'raw-data'!O$63</f>
        <v>0.5212498660499989</v>
      </c>
      <c r="P14" s="19">
        <f>'raw-data'!P14-'raw-data'!P$63</f>
        <v>-0.16224942238333462</v>
      </c>
      <c r="Q14" s="19">
        <f>'raw-data'!Q14-'raw-data'!Q$63</f>
        <v>-1.5226666651000009</v>
      </c>
      <c r="R14" s="19">
        <f>'raw-data'!R14-'raw-data'!R$63</f>
        <v>-0.20041701418333302</v>
      </c>
    </row>
    <row r="15" spans="1:18" x14ac:dyDescent="0.25">
      <c r="A15" s="13">
        <f t="shared" si="0"/>
        <v>14</v>
      </c>
      <c r="B15" s="19">
        <f>'raw-data'!B15-'raw-data'!B$63</f>
        <v>5.8166666666666629</v>
      </c>
      <c r="C15" s="19">
        <f>'raw-data'!C15-'raw-data'!C$63</f>
        <v>0.48999993033333666</v>
      </c>
      <c r="D15" s="19">
        <f>'raw-data'!D15-'raw-data'!D$63</f>
        <v>0.31733252099999376</v>
      </c>
      <c r="E15" s="19">
        <f>'raw-data'!E15-'raw-data'!E$63</f>
        <v>2.6666844216666874E-2</v>
      </c>
      <c r="F15" s="19">
        <f>'raw-data'!F15-'raw-data'!F$63</f>
        <v>0.8716665986833334</v>
      </c>
      <c r="G15" s="19">
        <f>'raw-data'!G15-'raw-data'!G$63</f>
        <v>0.64333351081666645</v>
      </c>
      <c r="H15" s="19">
        <f>'raw-data'!H15-'raw-data'!H$63</f>
        <v>0.44358378671666632</v>
      </c>
      <c r="I15" s="19">
        <f>'raw-data'!I15-'raw-data'!I$63</f>
        <v>-9.9416018033331E-2</v>
      </c>
      <c r="J15" s="19">
        <f>'raw-data'!J15-'raw-data'!J$63</f>
        <v>0.33308367349999868</v>
      </c>
      <c r="K15" s="19">
        <f>'raw-data'!K15-'raw-data'!K$63</f>
        <v>-0.62750028179999973</v>
      </c>
      <c r="L15" s="19">
        <f>'raw-data'!L15-'raw-data'!L$63</f>
        <v>-0.17816646453333362</v>
      </c>
      <c r="M15" s="19">
        <f>'raw-data'!M15-'raw-data'!M$63</f>
        <v>0.23374972723333265</v>
      </c>
      <c r="N15" s="19">
        <f>'raw-data'!N15-'raw-data'!N$63</f>
        <v>0.50708347981666524</v>
      </c>
      <c r="O15" s="19">
        <f>'raw-data'!O15-'raw-data'!O$63</f>
        <v>-3.3749961950000795E-2</v>
      </c>
      <c r="P15" s="19">
        <f>'raw-data'!P15-'raw-data'!P$63</f>
        <v>-0.20225033738333487</v>
      </c>
      <c r="Q15" s="19">
        <f>'raw-data'!Q15-'raw-data'!Q$63</f>
        <v>0.20233323989999885</v>
      </c>
      <c r="R15" s="19">
        <f>'raw-data'!R15-'raw-data'!R$63</f>
        <v>-0.24541637518333337</v>
      </c>
    </row>
    <row r="16" spans="1:18" x14ac:dyDescent="0.25">
      <c r="A16" s="13">
        <f t="shared" si="0"/>
        <v>15</v>
      </c>
      <c r="B16" s="19">
        <f>'raw-data'!B16-'raw-data'!B$63</f>
        <v>52.816666666666663</v>
      </c>
      <c r="C16" s="19">
        <f>'raw-data'!C16-'raw-data'!C$63</f>
        <v>4.3899995503333358</v>
      </c>
      <c r="D16" s="19">
        <f>'raw-data'!D16-'raw-data'!D$63</f>
        <v>3.1173336709999937</v>
      </c>
      <c r="E16" s="19">
        <f>'raw-data'!E16-'raw-data'!E$63</f>
        <v>-1.4733333947833329</v>
      </c>
      <c r="F16" s="19">
        <f>'raw-data'!F16-'raw-data'!F$63</f>
        <v>2.1716667886833338</v>
      </c>
      <c r="G16" s="19">
        <f>'raw-data'!G16-'raw-data'!G$63</f>
        <v>1.3433333198166668</v>
      </c>
      <c r="H16" s="19">
        <f>'raw-data'!H16-'raw-data'!H$63</f>
        <v>-1.9414164422833338</v>
      </c>
      <c r="I16" s="19">
        <f>'raw-data'!I16-'raw-data'!I$63</f>
        <v>-2.1444165710333305</v>
      </c>
      <c r="J16" s="19">
        <f>'raw-data'!J16-'raw-data'!J$63</f>
        <v>-1.5669167795000012</v>
      </c>
      <c r="K16" s="19">
        <f>'raw-data'!K16-'raw-data'!K$63</f>
        <v>1.6124994891999997</v>
      </c>
      <c r="L16" s="19">
        <f>'raw-data'!L16-'raw-data'!L$63</f>
        <v>1.6518329814666659</v>
      </c>
      <c r="M16" s="19">
        <f>'raw-data'!M16-'raw-data'!M$63</f>
        <v>2.3837507762333328</v>
      </c>
      <c r="N16" s="19">
        <f>'raw-data'!N16-'raw-data'!N$63</f>
        <v>-0.19791644418333476</v>
      </c>
      <c r="O16" s="19">
        <f>'raw-data'!O16-'raw-data'!O$63</f>
        <v>-0.27875032395000154</v>
      </c>
      <c r="P16" s="19">
        <f>'raw-data'!P16-'raw-data'!P$63</f>
        <v>-0.21225008938333456</v>
      </c>
      <c r="Q16" s="19">
        <f>'raw-data'!Q16-'raw-data'!Q$63</f>
        <v>-0.93766662710000048</v>
      </c>
      <c r="R16" s="19">
        <f>'raw-data'!R16-'raw-data'!R$63</f>
        <v>-0.38041660418333301</v>
      </c>
    </row>
    <row r="17" spans="1:18" x14ac:dyDescent="0.25">
      <c r="A17" s="13">
        <f t="shared" si="0"/>
        <v>16</v>
      </c>
      <c r="B17" s="19">
        <f>'raw-data'!B17-'raw-data'!B$63</f>
        <v>-23.183333333333337</v>
      </c>
      <c r="C17" s="19">
        <f>'raw-data'!C17-'raw-data'!C$63</f>
        <v>-2.8099993096666616</v>
      </c>
      <c r="D17" s="19">
        <f>'raw-data'!D17-'raw-data'!D$63</f>
        <v>-2.9926669490000073</v>
      </c>
      <c r="E17" s="19">
        <f>'raw-data'!E17-'raw-data'!E$63</f>
        <v>1.2266666532166672</v>
      </c>
      <c r="F17" s="19">
        <f>'raw-data'!F17-'raw-data'!F$63</f>
        <v>-1.3283332113166662</v>
      </c>
      <c r="G17" s="19">
        <f>'raw-data'!G17-'raw-data'!G$63</f>
        <v>-1.456666632183333</v>
      </c>
      <c r="H17" s="19">
        <f>'raw-data'!H17-'raw-data'!H$63</f>
        <v>1.2435839767166659</v>
      </c>
      <c r="I17" s="19">
        <f>'raw-data'!I17-'raw-data'!I$63</f>
        <v>1.465583085966669</v>
      </c>
      <c r="J17" s="19">
        <f>'raw-data'!J17-'raw-data'!J$63</f>
        <v>1.2830837214999993</v>
      </c>
      <c r="K17" s="19">
        <f>'raw-data'!K17-'raw-data'!K$63</f>
        <v>-0.92249964279999985</v>
      </c>
      <c r="L17" s="19">
        <f>'raw-data'!L17-'raw-data'!L$63</f>
        <v>-1.4731665415333337</v>
      </c>
      <c r="M17" s="19">
        <f>'raw-data'!M17-'raw-data'!M$63</f>
        <v>-1.3712498147666672</v>
      </c>
      <c r="N17" s="19">
        <f>'raw-data'!N17-'raw-data'!N$63</f>
        <v>-0.68291657718333454</v>
      </c>
      <c r="O17" s="19">
        <f>'raw-data'!O17-'raw-data'!O$63</f>
        <v>-0.75375070595000082</v>
      </c>
      <c r="P17" s="19">
        <f>'raw-data'!P17-'raw-data'!P$63</f>
        <v>0.87274994861666499</v>
      </c>
      <c r="Q17" s="19">
        <f>'raw-data'!Q17-'raw-data'!Q$63</f>
        <v>1.3223331248999992</v>
      </c>
      <c r="R17" s="19">
        <f>'raw-data'!R17-'raw-data'!R$63</f>
        <v>-0.18041679418333345</v>
      </c>
    </row>
    <row r="18" spans="1:18" x14ac:dyDescent="0.25">
      <c r="A18" s="13">
        <f t="shared" si="0"/>
        <v>17</v>
      </c>
      <c r="B18" s="19">
        <f>'raw-data'!B18-'raw-data'!B$63</f>
        <v>-0.18333333333333712</v>
      </c>
      <c r="C18" s="19">
        <f>'raw-data'!C18-'raw-data'!C$63</f>
        <v>-0.90999968966666245</v>
      </c>
      <c r="D18" s="19">
        <f>'raw-data'!D18-'raw-data'!D$63</f>
        <v>-7.2666869000006074E-2</v>
      </c>
      <c r="E18" s="19">
        <f>'raw-data'!E18-'raw-data'!E$63</f>
        <v>0.9266664622166676</v>
      </c>
      <c r="F18" s="19">
        <f>'raw-data'!F18-'raw-data'!F$63</f>
        <v>0.3716665986833334</v>
      </c>
      <c r="G18" s="19">
        <f>'raw-data'!G18-'raw-data'!G$63</f>
        <v>0.24333341481666704</v>
      </c>
      <c r="H18" s="19">
        <f>'raw-data'!H18-'raw-data'!H$63</f>
        <v>0.52858382471666587</v>
      </c>
      <c r="I18" s="19">
        <f>'raw-data'!I18-'raw-data'!I$63</f>
        <v>0.75558352496666892</v>
      </c>
      <c r="J18" s="19">
        <f>'raw-data'!J18-'raw-data'!J$63</f>
        <v>0.3980830154999988</v>
      </c>
      <c r="K18" s="19">
        <f>'raw-data'!K18-'raw-data'!K$63</f>
        <v>-0.69249986180000001</v>
      </c>
      <c r="L18" s="19">
        <f>'raw-data'!L18-'raw-data'!L$63</f>
        <v>-0.58816678953333357</v>
      </c>
      <c r="M18" s="19">
        <f>'raw-data'!M18-'raw-data'!M$63</f>
        <v>0.14875064323333298</v>
      </c>
      <c r="N18" s="19">
        <f>'raw-data'!N18-'raw-data'!N$63</f>
        <v>-0.19291633018333432</v>
      </c>
      <c r="O18" s="19">
        <f>'raw-data'!O18-'raw-data'!O$63</f>
        <v>-0.18875017195000154</v>
      </c>
      <c r="P18" s="19">
        <f>'raw-data'!P18-'raw-data'!P$63</f>
        <v>0.46275010061666499</v>
      </c>
      <c r="Q18" s="19">
        <f>'raw-data'!Q18-'raw-data'!Q$63</f>
        <v>0.42233350689999938</v>
      </c>
      <c r="R18" s="19">
        <f>'raw-data'!R18-'raw-data'!R$63</f>
        <v>-0.1404165941833333</v>
      </c>
    </row>
    <row r="19" spans="1:18" x14ac:dyDescent="0.25">
      <c r="A19" s="13">
        <f t="shared" si="0"/>
        <v>18</v>
      </c>
      <c r="B19" s="19">
        <f>'raw-data'!B19-'raw-data'!B$63</f>
        <v>40.816666666666663</v>
      </c>
      <c r="C19" s="19">
        <f>'raw-data'!C19-'raw-data'!C$63</f>
        <v>2.9899999303333367</v>
      </c>
      <c r="D19" s="19">
        <f>'raw-data'!D19-'raw-data'!D$63</f>
        <v>3.7373326009999914</v>
      </c>
      <c r="E19" s="19">
        <f>'raw-data'!E19-'raw-data'!E$63</f>
        <v>-1.2733333467833328</v>
      </c>
      <c r="F19" s="19">
        <f>'raw-data'!F19-'raw-data'!F$63</f>
        <v>0.97166650268333399</v>
      </c>
      <c r="G19" s="19">
        <f>'raw-data'!G19-'raw-data'!G$63</f>
        <v>0.74333341481666704</v>
      </c>
      <c r="H19" s="19">
        <f>'raw-data'!H19-'raw-data'!H$63</f>
        <v>-1.3614172342833339</v>
      </c>
      <c r="I19" s="19">
        <f>'raw-data'!I19-'raw-data'!I$63</f>
        <v>-0.93441700903333036</v>
      </c>
      <c r="J19" s="19">
        <f>'raw-data'!J19-'raw-data'!J$63</f>
        <v>-1.2469167275000013</v>
      </c>
      <c r="K19" s="19">
        <f>'raw-data'!K19-'raw-data'!K$63</f>
        <v>1.0525005002000003</v>
      </c>
      <c r="L19" s="19">
        <f>'raw-data'!L19-'raw-data'!L$63</f>
        <v>1.8368334014666665</v>
      </c>
      <c r="M19" s="19">
        <f>'raw-data'!M19-'raw-data'!M$63</f>
        <v>1.6587494412333328</v>
      </c>
      <c r="N19" s="19">
        <f>'raw-data'!N19-'raw-data'!N$63</f>
        <v>-7.2916444183334761E-2</v>
      </c>
      <c r="O19" s="19">
        <f>'raw-data'!O19-'raw-data'!O$63</f>
        <v>-0.26374950395000152</v>
      </c>
      <c r="P19" s="19">
        <f>'raw-data'!P19-'raw-data'!P$63</f>
        <v>-7.2250223383334422E-2</v>
      </c>
      <c r="Q19" s="19">
        <f>'raw-data'!Q19-'raw-data'!Q$63</f>
        <v>-0.36766645510000107</v>
      </c>
      <c r="R19" s="19">
        <f>'raw-data'!R19-'raw-data'!R$63</f>
        <v>-0.36041662318333323</v>
      </c>
    </row>
    <row r="20" spans="1:18" x14ac:dyDescent="0.25">
      <c r="A20" s="13">
        <f t="shared" si="0"/>
        <v>19</v>
      </c>
      <c r="B20" s="19">
        <f>'raw-data'!B20-'raw-data'!B$63</f>
        <v>-43.183333333333337</v>
      </c>
      <c r="C20" s="19">
        <f>'raw-data'!C20-'raw-data'!C$63</f>
        <v>-4.3100002596666638</v>
      </c>
      <c r="D20" s="19">
        <f>'raw-data'!D20-'raw-data'!D$63</f>
        <v>-3.5626666390000068</v>
      </c>
      <c r="E20" s="19">
        <f>'raw-data'!E20-'raw-data'!E$63</f>
        <v>0.62666674821666746</v>
      </c>
      <c r="F20" s="19">
        <f>'raw-data'!F20-'raw-data'!F$63</f>
        <v>-1.7283333063166664</v>
      </c>
      <c r="G20" s="19">
        <f>'raw-data'!G20-'raw-data'!G$63</f>
        <v>-1.1566666801833332</v>
      </c>
      <c r="H20" s="19">
        <f>'raw-data'!H20-'raw-data'!H$63</f>
        <v>0.89358359571666579</v>
      </c>
      <c r="I20" s="19">
        <f>'raw-data'!I20-'raw-data'!I$63</f>
        <v>1.3755829329666689</v>
      </c>
      <c r="J20" s="19">
        <f>'raw-data'!J20-'raw-data'!J$63</f>
        <v>0.71308307249999858</v>
      </c>
      <c r="K20" s="19">
        <f>'raw-data'!K20-'raw-data'!K$63</f>
        <v>-0.4875001767999998</v>
      </c>
      <c r="L20" s="19">
        <f>'raw-data'!L20-'raw-data'!L$63</f>
        <v>-1.7681666175333337</v>
      </c>
      <c r="M20" s="19">
        <f>'raw-data'!M20-'raw-data'!M$63</f>
        <v>-1.6012500727666672</v>
      </c>
      <c r="N20" s="19">
        <f>'raw-data'!N20-'raw-data'!N$63</f>
        <v>1.1370826408166659</v>
      </c>
      <c r="O20" s="19">
        <f>'raw-data'!O20-'raw-data'!O$63</f>
        <v>1.6412507060499983</v>
      </c>
      <c r="P20" s="19">
        <f>'raw-data'!P20-'raw-data'!P$63</f>
        <v>-0.9322503563833342</v>
      </c>
      <c r="Q20" s="19">
        <f>'raw-data'!Q20-'raw-data'!Q$63</f>
        <v>-2.0826670841000006</v>
      </c>
      <c r="R20" s="19">
        <f>'raw-data'!R20-'raw-data'!R$63</f>
        <v>0.63458350081666692</v>
      </c>
    </row>
    <row r="21" spans="1:18" x14ac:dyDescent="0.25">
      <c r="A21" s="13">
        <f t="shared" si="0"/>
        <v>20</v>
      </c>
      <c r="B21" s="19">
        <f>'raw-data'!B21-'raw-data'!B$63</f>
        <v>-7.1833333333333371</v>
      </c>
      <c r="C21" s="19">
        <f>'raw-data'!C21-'raw-data'!C$63</f>
        <v>0.69000069033333844</v>
      </c>
      <c r="D21" s="19">
        <f>'raw-data'!D21-'raw-data'!D$63</f>
        <v>-1.2667399000008572E-2</v>
      </c>
      <c r="E21" s="19">
        <f>'raw-data'!E21-'raw-data'!E$63</f>
        <v>-0.37333325178333254</v>
      </c>
      <c r="F21" s="19">
        <f>'raw-data'!F21-'raw-data'!F$63</f>
        <v>-0.22833330631666637</v>
      </c>
      <c r="G21" s="19">
        <f>'raw-data'!G21-'raw-data'!G$63</f>
        <v>-0.35666672818333334</v>
      </c>
      <c r="H21" s="19">
        <f>'raw-data'!H21-'raw-data'!H$63</f>
        <v>-0.21641653728333399</v>
      </c>
      <c r="I21" s="19">
        <f>'raw-data'!I21-'raw-data'!I$63</f>
        <v>-0.16941666603333072</v>
      </c>
      <c r="J21" s="19">
        <f>'raw-data'!J21-'raw-data'!J$63</f>
        <v>-0.45691700350000097</v>
      </c>
      <c r="K21" s="19">
        <f>'raw-data'!K21-'raw-data'!K$63</f>
        <v>0.38249994719999991</v>
      </c>
      <c r="L21" s="19">
        <f>'raw-data'!L21-'raw-data'!L$63</f>
        <v>0.88683311546666665</v>
      </c>
      <c r="M21" s="19">
        <f>'raw-data'!M21-'raw-data'!M$63</f>
        <v>0.47875009023333259</v>
      </c>
      <c r="N21" s="19">
        <f>'raw-data'!N21-'raw-data'!N$63</f>
        <v>1.0620837848166653</v>
      </c>
      <c r="O21" s="19">
        <f>'raw-data'!O21-'raw-data'!O$63</f>
        <v>1.2262497900499989</v>
      </c>
      <c r="P21" s="19">
        <f>'raw-data'!P21-'raw-data'!P$63</f>
        <v>-0.6822498793833347</v>
      </c>
      <c r="Q21" s="19">
        <f>'raw-data'!Q21-'raw-data'!Q$63</f>
        <v>-1.3876666741000006</v>
      </c>
      <c r="R21" s="19">
        <f>'raw-data'!R21-'raw-data'!R$63</f>
        <v>0.33958318681666677</v>
      </c>
    </row>
    <row r="22" spans="1:18" x14ac:dyDescent="0.25">
      <c r="A22" s="13">
        <f t="shared" si="0"/>
        <v>21</v>
      </c>
      <c r="B22" s="19">
        <f>'raw-data'!B22-'raw-data'!B$63</f>
        <v>30.816666666666663</v>
      </c>
      <c r="C22" s="19">
        <f>'raw-data'!C22-'raw-data'!C$63</f>
        <v>2.5900003103333376</v>
      </c>
      <c r="D22" s="19">
        <f>'raw-data'!D22-'raw-data'!D$63</f>
        <v>2.1573326709999918</v>
      </c>
      <c r="E22" s="19">
        <f>'raw-data'!E22-'raw-data'!E$63</f>
        <v>-1.5733332987833326</v>
      </c>
      <c r="F22" s="19">
        <f>'raw-data'!F22-'raw-data'!F$63</f>
        <v>1.3716665986833334</v>
      </c>
      <c r="G22" s="19">
        <f>'raw-data'!G22-'raw-data'!G$63</f>
        <v>0.84333331981666682</v>
      </c>
      <c r="H22" s="19">
        <f>'raw-data'!H22-'raw-data'!H$63</f>
        <v>-1.5564162132833337</v>
      </c>
      <c r="I22" s="19">
        <f>'raw-data'!I22-'raw-data'!I$63</f>
        <v>-1.4494168760333306</v>
      </c>
      <c r="J22" s="19">
        <f>'raw-data'!J22-'raw-data'!J$63</f>
        <v>-1.3719167275000013</v>
      </c>
      <c r="K22" s="19">
        <f>'raw-data'!K22-'raw-data'!K$63</f>
        <v>1.4824998522000006</v>
      </c>
      <c r="L22" s="19">
        <f>'raw-data'!L22-'raw-data'!L$63</f>
        <v>2.0718335354666664</v>
      </c>
      <c r="M22" s="19">
        <f>'raw-data'!M22-'raw-data'!M$63</f>
        <v>1.7937506242333328</v>
      </c>
      <c r="N22" s="19">
        <f>'raw-data'!N22-'raw-data'!N$63</f>
        <v>0.41208273581666521</v>
      </c>
      <c r="O22" s="19">
        <f>'raw-data'!O22-'raw-data'!O$63</f>
        <v>0.68624935204999904</v>
      </c>
      <c r="P22" s="19">
        <f>'raw-data'!P22-'raw-data'!P$63</f>
        <v>-0.48224959338333484</v>
      </c>
      <c r="Q22" s="19">
        <f>'raw-data'!Q22-'raw-data'!Q$63</f>
        <v>-0.94266674110000093</v>
      </c>
      <c r="R22" s="19">
        <f>'raw-data'!R22-'raw-data'!R$63</f>
        <v>-0.19041678518333338</v>
      </c>
    </row>
    <row r="23" spans="1:18" x14ac:dyDescent="0.25">
      <c r="A23" s="13">
        <f t="shared" si="0"/>
        <v>22</v>
      </c>
      <c r="B23" s="19">
        <f>'raw-data'!B23-'raw-data'!B$63</f>
        <v>-19.183333333333337</v>
      </c>
      <c r="C23" s="19">
        <f>'raw-data'!C23-'raw-data'!C$63</f>
        <v>-3.2100008296666651</v>
      </c>
      <c r="D23" s="19">
        <f>'raw-data'!D23-'raw-data'!D$63</f>
        <v>-2.5426661790000082</v>
      </c>
      <c r="E23" s="19">
        <f>'raw-data'!E23-'raw-data'!E$63</f>
        <v>0.72666665321666724</v>
      </c>
      <c r="F23" s="19">
        <f>'raw-data'!F23-'raw-data'!F$63</f>
        <v>-2.1283334013166666</v>
      </c>
      <c r="G23" s="19">
        <f>'raw-data'!G23-'raw-data'!G$63</f>
        <v>-1.6566666801833332</v>
      </c>
      <c r="H23" s="19">
        <f>'raw-data'!H23-'raw-data'!H$63</f>
        <v>1.7585833667166666</v>
      </c>
      <c r="I23" s="19">
        <f>'raw-data'!I23-'raw-data'!I$63</f>
        <v>0.67058253296666948</v>
      </c>
      <c r="J23" s="19">
        <f>'raw-data'!J23-'raw-data'!J$63</f>
        <v>1.6280835114999985</v>
      </c>
      <c r="K23" s="19">
        <f>'raw-data'!K23-'raw-data'!K$63</f>
        <v>-1.1425001477999999</v>
      </c>
      <c r="L23" s="19">
        <f>'raw-data'!L23-'raw-data'!L$63</f>
        <v>-1.8231664455333338</v>
      </c>
      <c r="M23" s="19">
        <f>'raw-data'!M23-'raw-data'!M$63</f>
        <v>-1.5762499767666673</v>
      </c>
      <c r="N23" s="19">
        <f>'raw-data'!N23-'raw-data'!N$63</f>
        <v>0.69208294581666596</v>
      </c>
      <c r="O23" s="19">
        <f>'raw-data'!O23-'raw-data'!O$63</f>
        <v>0.55125007604999876</v>
      </c>
      <c r="P23" s="19">
        <f>'raw-data'!P23-'raw-data'!P$63</f>
        <v>-0.27724967038333492</v>
      </c>
      <c r="Q23" s="19">
        <f>'raw-data'!Q23-'raw-data'!Q$63</f>
        <v>-1.2226664741000004</v>
      </c>
      <c r="R23" s="19">
        <f>'raw-data'!R23-'raw-data'!R$63</f>
        <v>-0.31541678518333338</v>
      </c>
    </row>
    <row r="24" spans="1:18" x14ac:dyDescent="0.25">
      <c r="A24" s="13">
        <f t="shared" si="0"/>
        <v>23</v>
      </c>
      <c r="B24" s="19">
        <f>'raw-data'!B24-'raw-data'!B$63</f>
        <v>0.81666666666666288</v>
      </c>
      <c r="C24" s="19">
        <f>'raw-data'!C24-'raw-data'!C$63</f>
        <v>0.59000031033333755</v>
      </c>
      <c r="D24" s="19">
        <f>'raw-data'!D24-'raw-data'!D$63</f>
        <v>0.53733374099999409</v>
      </c>
      <c r="E24" s="19">
        <f>'raw-data'!E24-'raw-data'!E$63</f>
        <v>2.6666844216666874E-2</v>
      </c>
      <c r="F24" s="19">
        <f>'raw-data'!F24-'raw-data'!F$63</f>
        <v>-0.82833321131666615</v>
      </c>
      <c r="G24" s="19">
        <f>'raw-data'!G24-'raw-data'!G$63</f>
        <v>-0.65666668018333318</v>
      </c>
      <c r="H24" s="19">
        <f>'raw-data'!H24-'raw-data'!H$63</f>
        <v>0.39358311871666629</v>
      </c>
      <c r="I24" s="19">
        <f>'raw-data'!I24-'raw-data'!I$63</f>
        <v>-0.12441659003333072</v>
      </c>
      <c r="J24" s="19">
        <f>'raw-data'!J24-'raw-data'!J$63</f>
        <v>0.17808370149999897</v>
      </c>
      <c r="K24" s="19">
        <f>'raw-data'!K24-'raw-data'!K$63</f>
        <v>-0.54749964280000007</v>
      </c>
      <c r="L24" s="19">
        <f>'raw-data'!L24-'raw-data'!L$63</f>
        <v>-0.44816644553333385</v>
      </c>
      <c r="M24" s="19">
        <f>'raw-data'!M24-'raw-data'!M$63</f>
        <v>4.375014723333237E-2</v>
      </c>
      <c r="N24" s="19">
        <f>'raw-data'!N24-'raw-data'!N$63</f>
        <v>-0.90791648218333432</v>
      </c>
      <c r="O24" s="19">
        <f>'raw-data'!O24-'raw-data'!O$63</f>
        <v>-1.3687504769500012</v>
      </c>
      <c r="P24" s="19">
        <f>'raw-data'!P24-'raw-data'!P$63</f>
        <v>1.0127493386166657</v>
      </c>
      <c r="Q24" s="19">
        <f>'raw-data'!Q24-'raw-data'!Q$63</f>
        <v>1.4173329158999994</v>
      </c>
      <c r="R24" s="19">
        <f>'raw-data'!R24-'raw-data'!R$63</f>
        <v>-0.67041668518333331</v>
      </c>
    </row>
    <row r="25" spans="1:18" x14ac:dyDescent="0.25">
      <c r="A25" s="13">
        <f t="shared" si="0"/>
        <v>24</v>
      </c>
      <c r="B25" s="19">
        <f>'raw-data'!B25-'raw-data'!B$63</f>
        <v>60.816666666666663</v>
      </c>
      <c r="C25" s="19">
        <f>'raw-data'!C25-'raw-data'!C$63</f>
        <v>4.5900003103333376</v>
      </c>
      <c r="D25" s="19">
        <f>'raw-data'!D25-'raw-data'!D$63</f>
        <v>4.6673329009999946</v>
      </c>
      <c r="E25" s="19">
        <f>'raw-data'!E25-'raw-data'!E$63</f>
        <v>-1.7733333467833328</v>
      </c>
      <c r="F25" s="19">
        <f>'raw-data'!F25-'raw-data'!F$63</f>
        <v>1.1716667886833338</v>
      </c>
      <c r="G25" s="19">
        <f>'raw-data'!G25-'raw-data'!G$63</f>
        <v>1.9433332248166666</v>
      </c>
      <c r="H25" s="19">
        <f>'raw-data'!H25-'raw-data'!H$63</f>
        <v>-2.1064168812833337</v>
      </c>
      <c r="I25" s="19">
        <f>'raw-data'!I25-'raw-data'!I$63</f>
        <v>-2.2094168660333309</v>
      </c>
      <c r="J25" s="19">
        <f>'raw-data'!J25-'raw-data'!J$63</f>
        <v>-1.5919167555000011</v>
      </c>
      <c r="K25" s="19">
        <f>'raw-data'!K25-'raw-data'!K$63</f>
        <v>1.5274999281999997</v>
      </c>
      <c r="L25" s="19">
        <f>'raw-data'!L25-'raw-data'!L$63</f>
        <v>1.8518327914666664</v>
      </c>
      <c r="M25" s="19">
        <f>'raw-data'!M25-'raw-data'!M$63</f>
        <v>2.5137513672333327</v>
      </c>
      <c r="N25" s="19">
        <f>'raw-data'!N25-'raw-data'!N$63</f>
        <v>5.7083193816665379E-2</v>
      </c>
      <c r="O25" s="19">
        <f>'raw-data'!O25-'raw-data'!O$63</f>
        <v>0.66125021004999862</v>
      </c>
      <c r="P25" s="19">
        <f>'raw-data'!P25-'raw-data'!P$63</f>
        <v>-0.19224963238333448</v>
      </c>
      <c r="Q25" s="19">
        <f>'raw-data'!Q25-'raw-data'!Q$63</f>
        <v>-1.1726667601000011</v>
      </c>
      <c r="R25" s="19">
        <f>'raw-data'!R25-'raw-data'!R$63</f>
        <v>-0.73041674718333316</v>
      </c>
    </row>
    <row r="26" spans="1:18" x14ac:dyDescent="0.25">
      <c r="A26" s="13">
        <f t="shared" si="0"/>
        <v>25</v>
      </c>
      <c r="B26" s="19">
        <f>'raw-data'!B26-'raw-data'!B$63</f>
        <v>-25.183333333333337</v>
      </c>
      <c r="C26" s="19">
        <f>'raw-data'!C26-'raw-data'!C$63</f>
        <v>-2.8099993096666616</v>
      </c>
      <c r="D26" s="19">
        <f>'raw-data'!D26-'raw-data'!D$63</f>
        <v>-2.2526671690000057</v>
      </c>
      <c r="E26" s="19">
        <f>'raw-data'!E26-'raw-data'!E$63</f>
        <v>1.2266666532166672</v>
      </c>
      <c r="F26" s="19">
        <f>'raw-data'!F26-'raw-data'!F$63</f>
        <v>-1.1283334013166666</v>
      </c>
      <c r="G26" s="19">
        <f>'raw-data'!G26-'raw-data'!G$63</f>
        <v>-1.3566667281833333</v>
      </c>
      <c r="H26" s="19">
        <f>'raw-data'!H26-'raw-data'!H$63</f>
        <v>0.78358346271666601</v>
      </c>
      <c r="I26" s="19">
        <f>'raw-data'!I26-'raw-data'!I$63</f>
        <v>1.2005832199666697</v>
      </c>
      <c r="J26" s="19">
        <f>'raw-data'!J26-'raw-data'!J$63</f>
        <v>0.7480829194999985</v>
      </c>
      <c r="K26" s="19">
        <f>'raw-data'!K26-'raw-data'!K$63</f>
        <v>-0.30749987179999971</v>
      </c>
      <c r="L26" s="19">
        <f>'raw-data'!L26-'raw-data'!L$63</f>
        <v>-1.1881666935333337</v>
      </c>
      <c r="M26" s="19">
        <f>'raw-data'!M26-'raw-data'!M$63</f>
        <v>-1.8962499097666674</v>
      </c>
      <c r="N26" s="19">
        <f>'raw-data'!N26-'raw-data'!N$63</f>
        <v>-1.0379168351833346</v>
      </c>
      <c r="O26" s="19">
        <f>'raw-data'!O26-'raw-data'!O$63</f>
        <v>-0.41875019095000088</v>
      </c>
      <c r="P26" s="19">
        <f>'raw-data'!P26-'raw-data'!P$63</f>
        <v>0.42774977661666558</v>
      </c>
      <c r="Q26" s="19">
        <f>'raw-data'!Q26-'raw-data'!Q$63</f>
        <v>3.2332686899999352E-2</v>
      </c>
      <c r="R26" s="19">
        <f>'raw-data'!R26-'raw-data'!R$63</f>
        <v>-0.25541660418333301</v>
      </c>
    </row>
    <row r="27" spans="1:18" x14ac:dyDescent="0.25">
      <c r="A27" s="13">
        <f t="shared" si="0"/>
        <v>26</v>
      </c>
      <c r="B27" s="19">
        <f>'raw-data'!B27-'raw-data'!B$63</f>
        <v>-14.183333333333337</v>
      </c>
      <c r="C27" s="19">
        <f>'raw-data'!C27-'raw-data'!C$63</f>
        <v>-1.1100004496666642</v>
      </c>
      <c r="D27" s="19">
        <f>'raw-data'!D27-'raw-data'!D$63</f>
        <v>-0.48266671900000802</v>
      </c>
      <c r="E27" s="19">
        <f>'raw-data'!E27-'raw-data'!E$63</f>
        <v>1.0266668442166669</v>
      </c>
      <c r="F27" s="19">
        <f>'raw-data'!F27-'raw-data'!F$63</f>
        <v>-1.5283332583166662</v>
      </c>
      <c r="G27" s="19">
        <f>'raw-data'!G27-'raw-data'!G$63</f>
        <v>-1.456666632183333</v>
      </c>
      <c r="H27" s="19">
        <f>'raw-data'!H27-'raw-data'!H$63</f>
        <v>0.74858218471666582</v>
      </c>
      <c r="I27" s="19">
        <f>'raw-data'!I27-'raw-data'!I$63</f>
        <v>0.8555829529666692</v>
      </c>
      <c r="J27" s="19">
        <f>'raw-data'!J27-'raw-data'!J$63</f>
        <v>0.43308333949999911</v>
      </c>
      <c r="K27" s="19">
        <f>'raw-data'!K27-'raw-data'!K$63</f>
        <v>-0.69749997680000009</v>
      </c>
      <c r="L27" s="19">
        <f>'raw-data'!L27-'raw-data'!L$63</f>
        <v>-0.49816687453333364</v>
      </c>
      <c r="M27" s="19">
        <f>'raw-data'!M27-'raw-data'!M$63</f>
        <v>-0.51125015776666682</v>
      </c>
      <c r="N27" s="19">
        <f>'raw-data'!N27-'raw-data'!N$63</f>
        <v>-0.69791668218333447</v>
      </c>
      <c r="O27" s="19">
        <f>'raw-data'!O27-'raw-data'!O$63</f>
        <v>-0.9087499619500008</v>
      </c>
      <c r="P27" s="19">
        <f>'raw-data'!P27-'raw-data'!P$63</f>
        <v>0.88274922361666519</v>
      </c>
      <c r="Q27" s="19">
        <f>'raw-data'!Q27-'raw-data'!Q$63</f>
        <v>0.86733367889999968</v>
      </c>
      <c r="R27" s="19">
        <f>'raw-data'!R27-'raw-data'!R$63</f>
        <v>-0.20041677518333323</v>
      </c>
    </row>
    <row r="28" spans="1:18" x14ac:dyDescent="0.25">
      <c r="A28" s="13">
        <f t="shared" si="0"/>
        <v>27</v>
      </c>
      <c r="B28" s="19">
        <f>'raw-data'!B28-'raw-data'!B$63</f>
        <v>64.816666666666663</v>
      </c>
      <c r="C28" s="19">
        <f>'raw-data'!C28-'raw-data'!C$63</f>
        <v>5.9899999303333367</v>
      </c>
      <c r="D28" s="19">
        <f>'raw-data'!D28-'raw-data'!D$63</f>
        <v>5.6573326709999918</v>
      </c>
      <c r="E28" s="19">
        <f>'raw-data'!E28-'raw-data'!E$63</f>
        <v>-2.4733333947833325</v>
      </c>
      <c r="F28" s="19">
        <f>'raw-data'!F28-'raw-data'!F$63</f>
        <v>2.471666502683334</v>
      </c>
      <c r="G28" s="19">
        <f>'raw-data'!G28-'raw-data'!G$63</f>
        <v>1.6433335108166665</v>
      </c>
      <c r="H28" s="19">
        <f>'raw-data'!H28-'raw-data'!H$63</f>
        <v>-2.6664165852833337</v>
      </c>
      <c r="I28" s="19">
        <f>'raw-data'!I28-'raw-data'!I$63</f>
        <v>-2.7594165800333306</v>
      </c>
      <c r="J28" s="19">
        <f>'raw-data'!J28-'raw-data'!J$63</f>
        <v>-2.1219167275000013</v>
      </c>
      <c r="K28" s="19">
        <f>'raw-data'!K28-'raw-data'!K$63</f>
        <v>3.2174995082</v>
      </c>
      <c r="L28" s="19">
        <f>'raw-data'!L28-'raw-data'!L$63</f>
        <v>2.2768329814666659</v>
      </c>
      <c r="M28" s="19">
        <f>'raw-data'!M28-'raw-data'!M$63</f>
        <v>2.9937490022333328</v>
      </c>
      <c r="N28" s="19">
        <f>'raw-data'!N28-'raw-data'!N$63</f>
        <v>-0.27291720718333412</v>
      </c>
      <c r="O28" s="19">
        <f>'raw-data'!O28-'raw-data'!O$63</f>
        <v>-0.3987502099500011</v>
      </c>
      <c r="P28" s="19">
        <f>'raw-data'!P28-'raw-data'!P$63</f>
        <v>-0.16224989938333501</v>
      </c>
      <c r="Q28" s="19">
        <f>'raw-data'!Q28-'raw-data'!Q$63</f>
        <v>-0.81266662710000048</v>
      </c>
      <c r="R28" s="19">
        <f>'raw-data'!R28-'raw-data'!R$63</f>
        <v>-0.75541672318333331</v>
      </c>
    </row>
    <row r="29" spans="1:18" x14ac:dyDescent="0.25">
      <c r="A29" s="13">
        <f t="shared" si="0"/>
        <v>28</v>
      </c>
      <c r="B29" s="19">
        <f>'raw-data'!B29-'raw-data'!B$63</f>
        <v>-33.183333333333337</v>
      </c>
      <c r="C29" s="19">
        <f>'raw-data'!C29-'raw-data'!C$63</f>
        <v>-0.51000006966666334</v>
      </c>
      <c r="D29" s="19">
        <f>'raw-data'!D29-'raw-data'!D$63</f>
        <v>-0.3826663290000063</v>
      </c>
      <c r="E29" s="19">
        <f>'raw-data'!E29-'raw-data'!E$63</f>
        <v>-7.3333537783332403E-2</v>
      </c>
      <c r="F29" s="19">
        <f>'raw-data'!F29-'raw-data'!F$63</f>
        <v>0.3716665986833334</v>
      </c>
      <c r="G29" s="19">
        <f>'raw-data'!G29-'raw-data'!G$63</f>
        <v>0.14333351081666645</v>
      </c>
      <c r="H29" s="19">
        <f>'raw-data'!H29-'raw-data'!H$63</f>
        <v>-7.1416557283334292E-2</v>
      </c>
      <c r="I29" s="19">
        <f>'raw-data'!I29-'raw-data'!I$63</f>
        <v>7.5583219966669724E-2</v>
      </c>
      <c r="J29" s="19">
        <f>'raw-data'!J29-'raw-data'!J$63</f>
        <v>-8.6916402500001322E-2</v>
      </c>
      <c r="K29" s="19">
        <f>'raw-data'!K29-'raw-data'!K$63</f>
        <v>0.14250017619999999</v>
      </c>
      <c r="L29" s="19">
        <f>'raw-data'!L29-'raw-data'!L$63</f>
        <v>0.45683328746666607</v>
      </c>
      <c r="M29" s="19">
        <f>'raw-data'!M29-'raw-data'!M$63</f>
        <v>-0.58624996776666727</v>
      </c>
      <c r="N29" s="19">
        <f>'raw-data'!N29-'raw-data'!N$63</f>
        <v>0.67708355581666524</v>
      </c>
      <c r="O29" s="19">
        <f>'raw-data'!O29-'raw-data'!O$63</f>
        <v>4.1250324049999065E-2</v>
      </c>
      <c r="P29" s="19">
        <f>'raw-data'!P29-'raw-data'!P$63</f>
        <v>-0.37725005138333501</v>
      </c>
      <c r="Q29" s="19">
        <f>'raw-data'!Q29-'raw-data'!Q$63</f>
        <v>0.78233363989999916</v>
      </c>
      <c r="R29" s="19">
        <f>'raw-data'!R29-'raw-data'!R$63</f>
        <v>0.67458346281666692</v>
      </c>
    </row>
    <row r="30" spans="1:18" x14ac:dyDescent="0.25">
      <c r="A30" s="13">
        <f t="shared" si="0"/>
        <v>29</v>
      </c>
      <c r="B30" s="19">
        <f>'raw-data'!B30-'raw-data'!B$63</f>
        <v>10.816666666666663</v>
      </c>
      <c r="C30" s="19">
        <f>'raw-data'!C30-'raw-data'!C$63</f>
        <v>3.9899999303333367</v>
      </c>
      <c r="D30" s="19">
        <f>'raw-data'!D30-'raw-data'!D$63</f>
        <v>2.827332750999993</v>
      </c>
      <c r="E30" s="19">
        <f>'raw-data'!E30-'raw-data'!E$63</f>
        <v>-1.3733332517833325</v>
      </c>
      <c r="F30" s="19">
        <f>'raw-data'!F30-'raw-data'!F$63</f>
        <v>2.3716665986833334</v>
      </c>
      <c r="G30" s="19">
        <f>'raw-data'!G30-'raw-data'!G$63</f>
        <v>1.5433331288166672</v>
      </c>
      <c r="H30" s="19">
        <f>'raw-data'!H30-'raw-data'!H$63</f>
        <v>-1.6014167662833341</v>
      </c>
      <c r="I30" s="19">
        <f>'raw-data'!I30-'raw-data'!I$63</f>
        <v>-1.0744163990333311</v>
      </c>
      <c r="J30" s="19">
        <f>'raw-data'!J30-'raw-data'!J$63</f>
        <v>-1.3419167555000011</v>
      </c>
      <c r="K30" s="19">
        <f>'raw-data'!K30-'raw-data'!K$63</f>
        <v>1.1875002522</v>
      </c>
      <c r="L30" s="19">
        <f>'raw-data'!L30-'raw-data'!L$63</f>
        <v>2.1118320664666665</v>
      </c>
      <c r="M30" s="19">
        <f>'raw-data'!M30-'raw-data'!M$63</f>
        <v>1.5137499372333325</v>
      </c>
      <c r="N30" s="19">
        <f>'raw-data'!N30-'raw-data'!N$63</f>
        <v>0.44708305981666552</v>
      </c>
      <c r="O30" s="19">
        <f>'raw-data'!O30-'raw-data'!O$63</f>
        <v>0.16624984704999868</v>
      </c>
      <c r="P30" s="19">
        <f>'raw-data'!P30-'raw-data'!P$63</f>
        <v>-0.23224959338333484</v>
      </c>
      <c r="Q30" s="19">
        <f>'raw-data'!Q30-'raw-data'!Q$63</f>
        <v>-2.6666841000002606E-3</v>
      </c>
      <c r="R30" s="19">
        <f>'raw-data'!R30-'raw-data'!R$63</f>
        <v>-0.59041652318333315</v>
      </c>
    </row>
    <row r="31" spans="1:18" x14ac:dyDescent="0.25">
      <c r="A31" s="13">
        <f t="shared" si="0"/>
        <v>30</v>
      </c>
      <c r="B31" s="19">
        <f>'raw-data'!B31-'raw-data'!B$63</f>
        <v>17.816666666666663</v>
      </c>
      <c r="C31" s="19">
        <f>'raw-data'!C31-'raw-data'!C$63</f>
        <v>1.9899999303333367</v>
      </c>
      <c r="D31" s="19">
        <f>'raw-data'!D31-'raw-data'!D$63</f>
        <v>1.8673336709999937</v>
      </c>
      <c r="E31" s="19">
        <f>'raw-data'!E31-'raw-data'!E$63</f>
        <v>0.4266664622166676</v>
      </c>
      <c r="F31" s="19">
        <f>'raw-data'!F31-'raw-data'!F$63</f>
        <v>-0.42833335431666653</v>
      </c>
      <c r="G31" s="19">
        <f>'raw-data'!G31-'raw-data'!G$63</f>
        <v>0.24333341481666704</v>
      </c>
      <c r="H31" s="19">
        <f>'raw-data'!H31-'raw-data'!H$63</f>
        <v>9.8583519716665791E-2</v>
      </c>
      <c r="I31" s="19">
        <f>'raw-data'!I31-'raw-data'!I$63</f>
        <v>-0.22941660903333094</v>
      </c>
      <c r="J31" s="19">
        <f>'raw-data'!J31-'raw-data'!J$63</f>
        <v>-7.6916889500000973E-2</v>
      </c>
      <c r="K31" s="19">
        <f>'raw-data'!K31-'raw-data'!K$63</f>
        <v>-0.49249981479999994</v>
      </c>
      <c r="L31" s="19">
        <f>'raw-data'!L31-'raw-data'!L$63</f>
        <v>3.6833210466665989E-2</v>
      </c>
      <c r="M31" s="19">
        <f>'raw-data'!M31-'raw-data'!M$63</f>
        <v>0.49875007023333229</v>
      </c>
      <c r="N31" s="19">
        <f>'raw-data'!N31-'raw-data'!N$63</f>
        <v>-8.7916310183334012E-2</v>
      </c>
      <c r="O31" s="19">
        <f>'raw-data'!O31-'raw-data'!O$63</f>
        <v>-0.58875026695000088</v>
      </c>
      <c r="P31" s="19">
        <f>'raw-data'!P31-'raw-data'!P$63</f>
        <v>-7.2249746383334923E-2</v>
      </c>
      <c r="Q31" s="19">
        <f>'raw-data'!Q31-'raw-data'!Q$63</f>
        <v>0.55733373589999946</v>
      </c>
      <c r="R31" s="19">
        <f>'raw-data'!R31-'raw-data'!R$63</f>
        <v>-0.80041656118333315</v>
      </c>
    </row>
    <row r="32" spans="1:18" x14ac:dyDescent="0.25">
      <c r="A32" s="13">
        <f t="shared" si="0"/>
        <v>31</v>
      </c>
      <c r="B32" s="19">
        <f>'raw-data'!B32-'raw-data'!B$63</f>
        <v>-31.183333333333337</v>
      </c>
      <c r="C32" s="19">
        <f>'raw-data'!C32-'raw-data'!C$63</f>
        <v>-1.3099993096666616</v>
      </c>
      <c r="D32" s="19">
        <f>'raw-data'!D32-'raw-data'!D$63</f>
        <v>-1.5526664090000075</v>
      </c>
      <c r="E32" s="19">
        <f>'raw-data'!E32-'raw-data'!E$63</f>
        <v>1.4266664622166676</v>
      </c>
      <c r="F32" s="19">
        <f>'raw-data'!F32-'raw-data'!F$63</f>
        <v>-1.6283334013166666</v>
      </c>
      <c r="G32" s="19">
        <f>'raw-data'!G32-'raw-data'!G$63</f>
        <v>-1.456666632183333</v>
      </c>
      <c r="H32" s="19">
        <f>'raw-data'!H32-'raw-data'!H$63</f>
        <v>1.2235839967166662</v>
      </c>
      <c r="I32" s="19">
        <f>'raw-data'!I32-'raw-data'!I$63</f>
        <v>1.1455833909666691</v>
      </c>
      <c r="J32" s="19">
        <f>'raw-data'!J32-'raw-data'!J$63</f>
        <v>1.1680825194999991</v>
      </c>
      <c r="K32" s="19">
        <f>'raw-data'!K32-'raw-data'!K$63</f>
        <v>-0.77250002379999971</v>
      </c>
      <c r="L32" s="19">
        <f>'raw-data'!L32-'raw-data'!L$63</f>
        <v>-1.3331666745333335</v>
      </c>
      <c r="M32" s="19">
        <f>'raw-data'!M32-'raw-data'!M$63</f>
        <v>-1.3312496147666675</v>
      </c>
      <c r="N32" s="19">
        <f>'raw-data'!N32-'raw-data'!N$63</f>
        <v>-0.78291695918333426</v>
      </c>
      <c r="O32" s="19">
        <f>'raw-data'!O32-'raw-data'!O$63</f>
        <v>-0.93875017195000154</v>
      </c>
      <c r="P32" s="19">
        <f>'raw-data'!P32-'raw-data'!P$63</f>
        <v>0.6577497956166658</v>
      </c>
      <c r="Q32" s="19">
        <f>'raw-data'!Q32-'raw-data'!Q$63</f>
        <v>1.0423333918999989</v>
      </c>
      <c r="R32" s="19">
        <f>'raw-data'!R32-'raw-data'!R$63</f>
        <v>0.22458341481666677</v>
      </c>
    </row>
    <row r="33" spans="1:18" x14ac:dyDescent="0.25">
      <c r="A33" s="13">
        <f t="shared" si="0"/>
        <v>32</v>
      </c>
      <c r="B33" s="19">
        <f>'raw-data'!B33-'raw-data'!B$63</f>
        <v>4.8166666666666629</v>
      </c>
      <c r="C33" s="19">
        <f>'raw-data'!C33-'raw-data'!C$63</f>
        <v>1.8899995503333358</v>
      </c>
      <c r="D33" s="19">
        <f>'raw-data'!D33-'raw-data'!D$63</f>
        <v>0.83733298099999232</v>
      </c>
      <c r="E33" s="19">
        <f>'raw-data'!E33-'raw-data'!E$63</f>
        <v>0.12666674821666746</v>
      </c>
      <c r="F33" s="19">
        <f>'raw-data'!F33-'raw-data'!F$63</f>
        <v>-2.8333497316666012E-2</v>
      </c>
      <c r="G33" s="19">
        <f>'raw-data'!G33-'raw-data'!G$63</f>
        <v>-0.15666668018333318</v>
      </c>
      <c r="H33" s="19">
        <f>'raw-data'!H33-'raw-data'!H$63</f>
        <v>0.20858317571666607</v>
      </c>
      <c r="I33" s="19">
        <f>'raw-data'!I33-'raw-data'!I$63</f>
        <v>-9.4168190333308033E-3</v>
      </c>
      <c r="J33" s="19">
        <f>'raw-data'!J33-'raw-data'!J$63</f>
        <v>0.13308362549999897</v>
      </c>
      <c r="K33" s="19">
        <f>'raw-data'!K33-'raw-data'!K$63</f>
        <v>-0.42249964280000007</v>
      </c>
      <c r="L33" s="19">
        <f>'raw-data'!L33-'raw-data'!L$63</f>
        <v>0.32183353546666638</v>
      </c>
      <c r="M33" s="19">
        <f>'raw-data'!M33-'raw-data'!M$63</f>
        <v>1.0237496892333331</v>
      </c>
      <c r="N33" s="19">
        <f>'raw-data'!N33-'raw-data'!N$63</f>
        <v>-0.65791719718333441</v>
      </c>
      <c r="O33" s="19">
        <f>'raw-data'!O33-'raw-data'!O$63</f>
        <v>-1.0337499619500008</v>
      </c>
      <c r="P33" s="19">
        <f>'raw-data'!P33-'raw-data'!P$63</f>
        <v>0.67774977661666558</v>
      </c>
      <c r="Q33" s="19">
        <f>'raw-data'!Q33-'raw-data'!Q$63</f>
        <v>1.4523332398999989</v>
      </c>
      <c r="R33" s="19">
        <f>'raw-data'!R33-'raw-data'!R$63</f>
        <v>-0.61041662318333323</v>
      </c>
    </row>
    <row r="34" spans="1:18" x14ac:dyDescent="0.25">
      <c r="A34" s="13">
        <f t="shared" si="0"/>
        <v>33</v>
      </c>
      <c r="B34" s="19">
        <f>'raw-data'!B34-'raw-data'!B$63</f>
        <v>26.816666666666663</v>
      </c>
      <c r="C34" s="19">
        <f>'raw-data'!C34-'raw-data'!C$63</f>
        <v>1.0900003103333376</v>
      </c>
      <c r="D34" s="19">
        <f>'raw-data'!D34-'raw-data'!D$63</f>
        <v>1.7973339709999934</v>
      </c>
      <c r="E34" s="19">
        <f>'raw-data'!E34-'raw-data'!E$63</f>
        <v>-0.77333334678333276</v>
      </c>
      <c r="F34" s="19">
        <f>'raw-data'!F34-'raw-data'!F$63</f>
        <v>0.47166650268333399</v>
      </c>
      <c r="G34" s="19">
        <f>'raw-data'!G34-'raw-data'!G$63</f>
        <v>0.24333341481666704</v>
      </c>
      <c r="H34" s="19">
        <f>'raw-data'!H34-'raw-data'!H$63</f>
        <v>-0.61141699528333415</v>
      </c>
      <c r="I34" s="19">
        <f>'raw-data'!I34-'raw-data'!I$63</f>
        <v>-0.7344167230333305</v>
      </c>
      <c r="J34" s="19">
        <f>'raw-data'!J34-'raw-data'!J$63</f>
        <v>-0.87191672750000127</v>
      </c>
      <c r="K34" s="19">
        <f>'raw-data'!K34-'raw-data'!K$63</f>
        <v>0.30250002319999991</v>
      </c>
      <c r="L34" s="19">
        <f>'raw-data'!L34-'raw-data'!L$63</f>
        <v>0.9268335544666666</v>
      </c>
      <c r="M34" s="19">
        <f>'raw-data'!M34-'raw-data'!M$63</f>
        <v>1.1587499182333323</v>
      </c>
      <c r="N34" s="19">
        <f>'raw-data'!N34-'raw-data'!N$63</f>
        <v>-0.22291606318333468</v>
      </c>
      <c r="O34" s="19">
        <f>'raw-data'!O34-'raw-data'!O$63</f>
        <v>-0.6037496569500016</v>
      </c>
      <c r="P34" s="19">
        <f>'raw-data'!P34-'raw-data'!P$63</f>
        <v>0.42275061561666583</v>
      </c>
      <c r="Q34" s="19">
        <f>'raw-data'!Q34-'raw-data'!Q$63</f>
        <v>-0.47766706510000034</v>
      </c>
      <c r="R34" s="19">
        <f>'raw-data'!R34-'raw-data'!R$63</f>
        <v>-7.5416775183333229E-2</v>
      </c>
    </row>
    <row r="35" spans="1:18" x14ac:dyDescent="0.25">
      <c r="A35" s="13">
        <f t="shared" si="0"/>
        <v>34</v>
      </c>
      <c r="B35" s="19">
        <f>'raw-data'!B35-'raw-data'!B$63</f>
        <v>-40.183333333333337</v>
      </c>
      <c r="C35" s="19">
        <f>'raw-data'!C35-'raw-data'!C$63</f>
        <v>-4.2099998796666629</v>
      </c>
      <c r="D35" s="19">
        <f>'raw-data'!D35-'raw-data'!D$63</f>
        <v>-3.2426669490000073</v>
      </c>
      <c r="E35" s="19">
        <f>'raw-data'!E35-'raw-data'!E$63</f>
        <v>1.4266664622166676</v>
      </c>
      <c r="F35" s="19">
        <f>'raw-data'!F35-'raw-data'!F$63</f>
        <v>-1.3283332113166662</v>
      </c>
      <c r="G35" s="19">
        <f>'raw-data'!G35-'raw-data'!G$63</f>
        <v>-1.256666585183333</v>
      </c>
      <c r="H35" s="19">
        <f>'raw-data'!H35-'raw-data'!H$63</f>
        <v>0.95858317571666607</v>
      </c>
      <c r="I35" s="19">
        <f>'raw-data'!I35-'raw-data'!I$63</f>
        <v>1.6105835439666691</v>
      </c>
      <c r="J35" s="19">
        <f>'raw-data'!J35-'raw-data'!J$63</f>
        <v>1.3630841214999987</v>
      </c>
      <c r="K35" s="19">
        <f>'raw-data'!K35-'raw-data'!K$63</f>
        <v>-0.50750015780000002</v>
      </c>
      <c r="L35" s="19">
        <f>'raw-data'!L35-'raw-data'!L$63</f>
        <v>-2.2031670375333339</v>
      </c>
      <c r="M35" s="19">
        <f>'raw-data'!M35-'raw-data'!M$63</f>
        <v>-2.1612500147666673</v>
      </c>
      <c r="N35" s="19">
        <f>'raw-data'!N35-'raw-data'!N$63</f>
        <v>1.7083231816665823E-2</v>
      </c>
      <c r="O35" s="19">
        <f>'raw-data'!O35-'raw-data'!O$63</f>
        <v>0.53624973304999912</v>
      </c>
      <c r="P35" s="19">
        <f>'raw-data'!P35-'raw-data'!P$63</f>
        <v>-0.20724997538333412</v>
      </c>
      <c r="Q35" s="19">
        <f>'raw-data'!Q35-'raw-data'!Q$63</f>
        <v>-0.38766691310000034</v>
      </c>
      <c r="R35" s="19">
        <f>'raw-data'!R35-'raw-data'!R$63</f>
        <v>1.2195833008166668</v>
      </c>
    </row>
    <row r="36" spans="1:18" x14ac:dyDescent="0.25">
      <c r="A36" s="13">
        <f t="shared" si="0"/>
        <v>35</v>
      </c>
      <c r="B36" s="19">
        <f>'raw-data'!B36-'raw-data'!B$63</f>
        <v>-19.183333333333337</v>
      </c>
      <c r="C36" s="19">
        <f>'raw-data'!C36-'raw-data'!C$63</f>
        <v>-1.8099993096666616</v>
      </c>
      <c r="D36" s="19">
        <f>'raw-data'!D36-'raw-data'!D$63</f>
        <v>-1.1426665590000056</v>
      </c>
      <c r="E36" s="19">
        <f>'raw-data'!E36-'raw-data'!E$63</f>
        <v>0.12666674821666746</v>
      </c>
      <c r="F36" s="19">
        <f>'raw-data'!F36-'raw-data'!F$63</f>
        <v>-2.8333497316666012E-2</v>
      </c>
      <c r="G36" s="19">
        <f>'raw-data'!G36-'raw-data'!G$63</f>
        <v>-0.25666658518333296</v>
      </c>
      <c r="H36" s="19">
        <f>'raw-data'!H36-'raw-data'!H$63</f>
        <v>0.58858329071666571</v>
      </c>
      <c r="I36" s="19">
        <f>'raw-data'!I36-'raw-data'!I$63</f>
        <v>0.40558314296666964</v>
      </c>
      <c r="J36" s="19">
        <f>'raw-data'!J36-'raw-data'!J$63</f>
        <v>0.20308332049999889</v>
      </c>
      <c r="K36" s="19">
        <f>'raw-data'!K36-'raw-data'!K$63</f>
        <v>-0.82750009079999964</v>
      </c>
      <c r="L36" s="19">
        <f>'raw-data'!L36-'raw-data'!L$63</f>
        <v>-0.51816661753333371</v>
      </c>
      <c r="M36" s="19">
        <f>'raw-data'!M36-'raw-data'!M$63</f>
        <v>-0.89124979576666741</v>
      </c>
      <c r="N36" s="19">
        <f>'raw-data'!N36-'raw-data'!N$63</f>
        <v>-7.9168641833344822E-3</v>
      </c>
      <c r="O36" s="19">
        <f>'raw-data'!O36-'raw-data'!O$63</f>
        <v>-0.17874946595000107</v>
      </c>
      <c r="P36" s="19">
        <f>'raw-data'!P36-'raw-data'!P$63</f>
        <v>3.2750272616665299E-2</v>
      </c>
      <c r="Q36" s="19">
        <f>'raw-data'!Q36-'raw-data'!Q$63</f>
        <v>0.29233339189999885</v>
      </c>
      <c r="R36" s="19">
        <f>'raw-data'!R36-'raw-data'!R$63</f>
        <v>3.9583472816666632E-2</v>
      </c>
    </row>
    <row r="37" spans="1:18" x14ac:dyDescent="0.25">
      <c r="A37" s="13">
        <f t="shared" si="0"/>
        <v>36</v>
      </c>
      <c r="B37" s="19">
        <f>'raw-data'!B37-'raw-data'!B$63</f>
        <v>4.8166666666666629</v>
      </c>
      <c r="C37" s="19">
        <f>'raw-data'!C37-'raw-data'!C$63</f>
        <v>0.28999917033333489</v>
      </c>
      <c r="D37" s="19">
        <f>'raw-data'!D37-'raw-data'!D$63</f>
        <v>0.35733344099999442</v>
      </c>
      <c r="E37" s="19">
        <f>'raw-data'!E37-'raw-data'!E$63</f>
        <v>2.6666844216666874E-2</v>
      </c>
      <c r="F37" s="19">
        <f>'raw-data'!F37-'raw-data'!F$63</f>
        <v>-0.42833335431666653</v>
      </c>
      <c r="G37" s="19">
        <f>'raw-data'!G37-'raw-data'!G$63</f>
        <v>-5.6666775183333407E-2</v>
      </c>
      <c r="H37" s="19">
        <f>'raw-data'!H37-'raw-data'!H$63</f>
        <v>0.76358348171666623</v>
      </c>
      <c r="I37" s="19">
        <f>'raw-data'!I37-'raw-data'!I$63</f>
        <v>0.30058360096666892</v>
      </c>
      <c r="J37" s="19">
        <f>'raw-data'!J37-'raw-data'!J$63</f>
        <v>0.25308327249999873</v>
      </c>
      <c r="K37" s="19">
        <f>'raw-data'!K37-'raw-data'!K$63</f>
        <v>-0.95249997179999979</v>
      </c>
      <c r="L37" s="19">
        <f>'raw-data'!L37-'raw-data'!L$63</f>
        <v>4.6832962466666572E-2</v>
      </c>
      <c r="M37" s="19">
        <f>'raw-data'!M37-'raw-data'!M$63</f>
        <v>-0.30625023476666691</v>
      </c>
      <c r="N37" s="19">
        <f>'raw-data'!N37-'raw-data'!N$63</f>
        <v>-0.60791653018333447</v>
      </c>
      <c r="O37" s="19">
        <f>'raw-data'!O37-'raw-data'!O$63</f>
        <v>-0.74374952295000085</v>
      </c>
      <c r="P37" s="19">
        <f>'raw-data'!P37-'raw-data'!P$63</f>
        <v>0.71774973861666513</v>
      </c>
      <c r="Q37" s="19">
        <f>'raw-data'!Q37-'raw-data'!Q$63</f>
        <v>1.8373339458999993</v>
      </c>
      <c r="R37" s="19">
        <f>'raw-data'!R37-'raw-data'!R$63</f>
        <v>-0.23041650818333315</v>
      </c>
    </row>
    <row r="38" spans="1:18" x14ac:dyDescent="0.25">
      <c r="A38" s="13">
        <f t="shared" si="0"/>
        <v>37</v>
      </c>
      <c r="B38" s="19">
        <f>'raw-data'!B38-'raw-data'!B$63</f>
        <v>-35.183333333333337</v>
      </c>
      <c r="C38" s="19">
        <f>'raw-data'!C38-'raw-data'!C$63</f>
        <v>-3.9099996896666624</v>
      </c>
      <c r="D38" s="19">
        <f>'raw-data'!D38-'raw-data'!D$63</f>
        <v>-2.5226657190000061</v>
      </c>
      <c r="E38" s="19">
        <f>'raw-data'!E38-'raw-data'!E$63</f>
        <v>1.0266668442166669</v>
      </c>
      <c r="F38" s="19">
        <f>'raw-data'!F38-'raw-data'!F$63</f>
        <v>-1.4283333543166665</v>
      </c>
      <c r="G38" s="19">
        <f>'raw-data'!G38-'raw-data'!G$63</f>
        <v>-1.3566667281833333</v>
      </c>
      <c r="H38" s="19">
        <f>'raw-data'!H38-'raw-data'!H$63</f>
        <v>1.043583690716666</v>
      </c>
      <c r="I38" s="19">
        <f>'raw-data'!I38-'raw-data'!I$63</f>
        <v>1.0755836959666691</v>
      </c>
      <c r="J38" s="19">
        <f>'raw-data'!J38-'raw-data'!J$63</f>
        <v>1.133083625499999</v>
      </c>
      <c r="K38" s="19">
        <f>'raw-data'!K38-'raw-data'!K$63</f>
        <v>-0.75250004380000002</v>
      </c>
      <c r="L38" s="19">
        <f>'raw-data'!L38-'raw-data'!L$63</f>
        <v>-1.5031665125333338</v>
      </c>
      <c r="M38" s="19">
        <f>'raw-data'!M38-'raw-data'!M$63</f>
        <v>-1.2262500727666672</v>
      </c>
      <c r="N38" s="19">
        <f>'raw-data'!N38-'raw-data'!N$63</f>
        <v>5.2083555816665239E-2</v>
      </c>
      <c r="O38" s="19">
        <f>'raw-data'!O38-'raw-data'!O$63</f>
        <v>0.36625013404999862</v>
      </c>
      <c r="P38" s="19">
        <f>'raw-data'!P38-'raw-data'!P$63</f>
        <v>-0.23224959338333484</v>
      </c>
      <c r="Q38" s="19">
        <f>'raw-data'!Q38-'raw-data'!Q$63</f>
        <v>-1.2726671421000004</v>
      </c>
      <c r="R38" s="19">
        <f>'raw-data'!R38-'raw-data'!R$63</f>
        <v>0.47458317681666662</v>
      </c>
    </row>
    <row r="39" spans="1:18" x14ac:dyDescent="0.25">
      <c r="A39" s="13">
        <f t="shared" si="0"/>
        <v>38</v>
      </c>
      <c r="B39" s="19">
        <f>'raw-data'!B39-'raw-data'!B$63</f>
        <v>-7.1833333333333371</v>
      </c>
      <c r="C39" s="19">
        <f>'raw-data'!C39-'raw-data'!C$63</f>
        <v>-1.0000069666663336E-2</v>
      </c>
      <c r="D39" s="19">
        <f>'raw-data'!D39-'raw-data'!D$63</f>
        <v>-0.25266716900000574</v>
      </c>
      <c r="E39" s="19">
        <f>'raw-data'!E39-'raw-data'!E$63</f>
        <v>0.32666655821666701</v>
      </c>
      <c r="F39" s="19">
        <f>'raw-data'!F39-'raw-data'!F$63</f>
        <v>-0.42833335431666653</v>
      </c>
      <c r="G39" s="19">
        <f>'raw-data'!G39-'raw-data'!G$63</f>
        <v>-0.35666672818333334</v>
      </c>
      <c r="H39" s="19">
        <f>'raw-data'!H39-'raw-data'!H$63</f>
        <v>0.37858420571666596</v>
      </c>
      <c r="I39" s="19">
        <f>'raw-data'!I39-'raw-data'!I$63</f>
        <v>0.25558352496666892</v>
      </c>
      <c r="J39" s="19">
        <f>'raw-data'!J39-'raw-data'!J$63</f>
        <v>0.42808322549999867</v>
      </c>
      <c r="K39" s="19">
        <f>'raw-data'!K39-'raw-data'!K$63</f>
        <v>-0.24250005280000009</v>
      </c>
      <c r="L39" s="19">
        <f>'raw-data'!L39-'raw-data'!L$63</f>
        <v>-3.1667515333335672E-3</v>
      </c>
      <c r="M39" s="19">
        <f>'raw-data'!M39-'raw-data'!M$63</f>
        <v>-1.0312503777666673</v>
      </c>
      <c r="N39" s="19">
        <f>'raw-data'!N39-'raw-data'!N$63</f>
        <v>0.77208429981666526</v>
      </c>
      <c r="O39" s="19">
        <f>'raw-data'!O39-'raw-data'!O$63</f>
        <v>0.91125068704999901</v>
      </c>
      <c r="P39" s="19">
        <f>'raw-data'!P39-'raw-data'!P$63</f>
        <v>-0.67225012738333412</v>
      </c>
      <c r="Q39" s="19">
        <f>'raw-data'!Q39-'raw-data'!Q$63</f>
        <v>0.73733356389999916</v>
      </c>
      <c r="R39" s="19">
        <f>'raw-data'!R39-'raw-data'!R$63</f>
        <v>-1.5416594183333299E-2</v>
      </c>
    </row>
    <row r="40" spans="1:18" x14ac:dyDescent="0.25">
      <c r="A40" s="13">
        <f t="shared" si="0"/>
        <v>39</v>
      </c>
      <c r="B40" s="19">
        <f>'raw-data'!B40-'raw-data'!B$63</f>
        <v>8.8166666666666629</v>
      </c>
      <c r="C40" s="19">
        <f>'raw-data'!C40-'raw-data'!C$63</f>
        <v>2.0900003103333376</v>
      </c>
      <c r="D40" s="19">
        <f>'raw-data'!D40-'raw-data'!D$63</f>
        <v>1.3073342009999926</v>
      </c>
      <c r="E40" s="19">
        <f>'raw-data'!E40-'raw-data'!E$63</f>
        <v>-0.27333334678333276</v>
      </c>
      <c r="F40" s="19">
        <f>'raw-data'!F40-'raw-data'!F$63</f>
        <v>0.8716665986833334</v>
      </c>
      <c r="G40" s="19">
        <f>'raw-data'!G40-'raw-data'!G$63</f>
        <v>0.54333312881666718</v>
      </c>
      <c r="H40" s="19">
        <f>'raw-data'!H40-'raw-data'!H$63</f>
        <v>-0.79141730028333424</v>
      </c>
      <c r="I40" s="19">
        <f>'raw-data'!I40-'raw-data'!I$63</f>
        <v>-0.38941645603333086</v>
      </c>
      <c r="J40" s="19">
        <f>'raw-data'!J40-'raw-data'!J$63</f>
        <v>-0.91191668950000127</v>
      </c>
      <c r="K40" s="19">
        <f>'raw-data'!K40-'raw-data'!K$63</f>
        <v>0.23250009020000029</v>
      </c>
      <c r="L40" s="19">
        <f>'raw-data'!L40-'raw-data'!L$63</f>
        <v>1.4618334014666665</v>
      </c>
      <c r="M40" s="19">
        <f>'raw-data'!M40-'raw-data'!M$63</f>
        <v>0.15874991823333229</v>
      </c>
      <c r="N40" s="19">
        <f>'raw-data'!N40-'raw-data'!N$63</f>
        <v>0.61208302181666596</v>
      </c>
      <c r="O40" s="19">
        <f>'raw-data'!O40-'raw-data'!O$63</f>
        <v>1.5962501530499988</v>
      </c>
      <c r="P40" s="19">
        <f>'raw-data'!P40-'raw-data'!P$63</f>
        <v>-0.66725001338333456</v>
      </c>
      <c r="Q40" s="19">
        <f>'raw-data'!Q40-'raw-data'!Q$63</f>
        <v>-1.0626666271000005</v>
      </c>
      <c r="R40" s="19">
        <f>'raw-data'!R40-'raw-data'!R$63</f>
        <v>-0.27541658518333323</v>
      </c>
    </row>
    <row r="41" spans="1:18" x14ac:dyDescent="0.25">
      <c r="A41" s="13">
        <f t="shared" si="0"/>
        <v>40</v>
      </c>
      <c r="B41" s="19">
        <f>'raw-data'!B41-'raw-data'!B$63</f>
        <v>-24.183333333333337</v>
      </c>
      <c r="C41" s="19">
        <f>'raw-data'!C41-'raw-data'!C$63</f>
        <v>-1.5100000696666633</v>
      </c>
      <c r="D41" s="19">
        <f>'raw-data'!D41-'raw-data'!D$63</f>
        <v>-2.1426665590000056</v>
      </c>
      <c r="E41" s="19">
        <f>'raw-data'!E41-'raw-data'!E$63</f>
        <v>0.32666655821666701</v>
      </c>
      <c r="F41" s="19">
        <f>'raw-data'!F41-'raw-data'!F$63</f>
        <v>-0.92833335431666653</v>
      </c>
      <c r="G41" s="19">
        <f>'raw-data'!G41-'raw-data'!G$63</f>
        <v>-1.0566667751833334</v>
      </c>
      <c r="H41" s="19">
        <f>'raw-data'!H41-'raw-data'!H$63</f>
        <v>0.62358313771666651</v>
      </c>
      <c r="I41" s="19">
        <f>'raw-data'!I41-'raw-data'!I$63</f>
        <v>0.8555834289666695</v>
      </c>
      <c r="J41" s="19">
        <f>'raw-data'!J41-'raw-data'!J$63</f>
        <v>0.49308328249999844</v>
      </c>
      <c r="K41" s="19">
        <f>'raw-data'!K41-'raw-data'!K$63</f>
        <v>-0.69749997680000009</v>
      </c>
      <c r="L41" s="19">
        <f>'raw-data'!L41-'raw-data'!L$63</f>
        <v>-0.46316678953333357</v>
      </c>
      <c r="M41" s="19">
        <f>'raw-data'!M41-'raw-data'!M$63</f>
        <v>-1.1462499097666674</v>
      </c>
      <c r="N41" s="19">
        <f>'raw-data'!N41-'raw-data'!N$63</f>
        <v>-0.42291682518333396</v>
      </c>
      <c r="O41" s="19">
        <f>'raw-data'!O41-'raw-data'!O$63</f>
        <v>2.6249981049998539E-2</v>
      </c>
      <c r="P41" s="19">
        <f>'raw-data'!P41-'raw-data'!P$63</f>
        <v>2.2749566616665717E-2</v>
      </c>
      <c r="Q41" s="19">
        <f>'raw-data'!Q41-'raw-data'!Q$63</f>
        <v>-0.83266660810000115</v>
      </c>
      <c r="R41" s="19">
        <f>'raw-data'!R41-'raw-data'!R$63</f>
        <v>0.67958357781666656</v>
      </c>
    </row>
    <row r="42" spans="1:18" x14ac:dyDescent="0.25">
      <c r="A42" s="13">
        <f t="shared" si="0"/>
        <v>41</v>
      </c>
      <c r="B42" s="19">
        <f>'raw-data'!B42-'raw-data'!B$63</f>
        <v>-5.1833333333333371</v>
      </c>
      <c r="C42" s="19">
        <f>'raw-data'!C42-'raw-data'!C$63</f>
        <v>-0.11000044966666422</v>
      </c>
      <c r="D42" s="19">
        <f>'raw-data'!D42-'raw-data'!D$63</f>
        <v>0.27733351099999481</v>
      </c>
      <c r="E42" s="19">
        <f>'raw-data'!E42-'raw-data'!E$63</f>
        <v>-0.47333339478333292</v>
      </c>
      <c r="F42" s="19">
        <f>'raw-data'!F42-'raw-data'!F$63</f>
        <v>0.17166678868333385</v>
      </c>
      <c r="G42" s="19">
        <f>'raw-data'!G42-'raw-data'!G$63</f>
        <v>0.24333341481666704</v>
      </c>
      <c r="H42" s="19">
        <f>'raw-data'!H42-'raw-data'!H$63</f>
        <v>0.18858319471666629</v>
      </c>
      <c r="I42" s="19">
        <f>'raw-data'!I42-'raw-data'!I$63</f>
        <v>-9.4172950333311078E-3</v>
      </c>
      <c r="J42" s="19">
        <f>'raw-data'!J42-'raw-data'!J$63</f>
        <v>0.17808322549999867</v>
      </c>
      <c r="K42" s="19">
        <f>'raw-data'!K42-'raw-data'!K$63</f>
        <v>-0.10250018679999995</v>
      </c>
      <c r="L42" s="19">
        <f>'raw-data'!L42-'raw-data'!L$63</f>
        <v>0.36183349646666585</v>
      </c>
      <c r="M42" s="19">
        <f>'raw-data'!M42-'raw-data'!M$63</f>
        <v>0.50875029923333237</v>
      </c>
      <c r="N42" s="19">
        <f>'raw-data'!N42-'raw-data'!N$63</f>
        <v>-0.6679167111833344</v>
      </c>
      <c r="O42" s="19">
        <f>'raw-data'!O42-'raw-data'!O$63</f>
        <v>-1.0887502669500009</v>
      </c>
      <c r="P42" s="19">
        <f>'raw-data'!P42-'raw-data'!P$63</f>
        <v>0.56275048261666516</v>
      </c>
      <c r="Q42" s="19">
        <f>'raw-data'!Q42-'raw-data'!Q$63</f>
        <v>-1.2666436100000844E-2</v>
      </c>
      <c r="R42" s="19">
        <f>'raw-data'!R42-'raw-data'!R$63</f>
        <v>-0.15541693718333338</v>
      </c>
    </row>
    <row r="43" spans="1:18" x14ac:dyDescent="0.25">
      <c r="A43" s="13">
        <f t="shared" si="0"/>
        <v>42</v>
      </c>
      <c r="B43" s="19">
        <f>'raw-data'!B43-'raw-data'!B$63</f>
        <v>57.816666666666663</v>
      </c>
      <c r="C43" s="19">
        <f>'raw-data'!C43-'raw-data'!C$63</f>
        <v>4.7899991703333349</v>
      </c>
      <c r="D43" s="19">
        <f>'raw-data'!D43-'raw-data'!D$63</f>
        <v>3.4773342809999939</v>
      </c>
      <c r="E43" s="19">
        <f>'raw-data'!E43-'raw-data'!E$63</f>
        <v>-2.0733332987833326</v>
      </c>
      <c r="F43" s="19">
        <f>'raw-data'!F43-'raw-data'!F$63</f>
        <v>1.2716666936833336</v>
      </c>
      <c r="G43" s="19">
        <f>'raw-data'!G43-'raw-data'!G$63</f>
        <v>1.6433335108166665</v>
      </c>
      <c r="H43" s="19">
        <f>'raw-data'!H43-'raw-data'!H$63</f>
        <v>-2.2264167662833341</v>
      </c>
      <c r="I43" s="19">
        <f>'raw-data'!I43-'raw-data'!I$63</f>
        <v>-1.9844167230333305</v>
      </c>
      <c r="J43" s="19">
        <f>'raw-data'!J43-'raw-data'!J$63</f>
        <v>-1.7519166035000011</v>
      </c>
      <c r="K43" s="19">
        <f>'raw-data'!K43-'raw-data'!K$63</f>
        <v>1.9774997372000001</v>
      </c>
      <c r="L43" s="19">
        <f>'raw-data'!L43-'raw-data'!L$63</f>
        <v>1.8218335354666664</v>
      </c>
      <c r="M43" s="19">
        <f>'raw-data'!M43-'raw-data'!M$63</f>
        <v>2.3137496512333326</v>
      </c>
      <c r="N43" s="19">
        <f>'raw-data'!N43-'raw-data'!N$63</f>
        <v>-0.40791648218333432</v>
      </c>
      <c r="O43" s="19">
        <f>'raw-data'!O43-'raw-data'!O$63</f>
        <v>-9.3749904950001017E-2</v>
      </c>
      <c r="P43" s="19">
        <f>'raw-data'!P43-'raw-data'!P$63</f>
        <v>-0.21224961238333417</v>
      </c>
      <c r="Q43" s="19">
        <f>'raw-data'!Q43-'raw-data'!Q$63</f>
        <v>-1.6426665501000008</v>
      </c>
      <c r="R43" s="19">
        <f>'raw-data'!R43-'raw-data'!R$63</f>
        <v>-0.36041662318333323</v>
      </c>
    </row>
    <row r="44" spans="1:18" x14ac:dyDescent="0.25">
      <c r="A44" s="13">
        <f t="shared" si="0"/>
        <v>43</v>
      </c>
      <c r="B44" s="19">
        <f>'raw-data'!B44-'raw-data'!B$63</f>
        <v>-44.183333333333337</v>
      </c>
      <c r="C44" s="19">
        <f>'raw-data'!C44-'raw-data'!C$63</f>
        <v>-5.7099998796666629</v>
      </c>
      <c r="D44" s="19">
        <f>'raw-data'!D44-'raw-data'!D$63</f>
        <v>-4.4026667890000084</v>
      </c>
      <c r="E44" s="19">
        <f>'raw-data'!E44-'raw-data'!E$63</f>
        <v>0.62666674821666746</v>
      </c>
      <c r="F44" s="19">
        <f>'raw-data'!F44-'raw-data'!F$63</f>
        <v>-1.2283333063166664</v>
      </c>
      <c r="G44" s="19">
        <f>'raw-data'!G44-'raw-data'!G$63</f>
        <v>-1.3566667281833333</v>
      </c>
      <c r="H44" s="19">
        <f>'raw-data'!H44-'raw-data'!H$63</f>
        <v>1.168583690716666</v>
      </c>
      <c r="I44" s="19">
        <f>'raw-data'!I44-'raw-data'!I$63</f>
        <v>1.2605826859666696</v>
      </c>
      <c r="J44" s="19">
        <f>'raw-data'!J44-'raw-data'!J$63</f>
        <v>1.2230833014999987</v>
      </c>
      <c r="K44" s="19">
        <f>'raw-data'!K44-'raw-data'!K$63</f>
        <v>-0.66249989079999994</v>
      </c>
      <c r="L44" s="19">
        <f>'raw-data'!L44-'raw-data'!L$63</f>
        <v>-2.2981668275333336</v>
      </c>
      <c r="M44" s="19">
        <f>'raw-data'!M44-'raw-data'!M$63</f>
        <v>-1.8862499197666671</v>
      </c>
      <c r="N44" s="19">
        <f>'raw-data'!N44-'raw-data'!N$63</f>
        <v>0.97208315481666574</v>
      </c>
      <c r="O44" s="19">
        <f>'raw-data'!O44-'raw-data'!O$63</f>
        <v>1.0062500000499988</v>
      </c>
      <c r="P44" s="19">
        <f>'raw-data'!P44-'raw-data'!P$63</f>
        <v>-0.94725022338333442</v>
      </c>
      <c r="Q44" s="19">
        <f>'raw-data'!Q44-'raw-data'!Q$63</f>
        <v>-0.55266687510000079</v>
      </c>
      <c r="R44" s="19">
        <f>'raw-data'!R44-'raw-data'!R$63</f>
        <v>0.29958346281666692</v>
      </c>
    </row>
    <row r="45" spans="1:18" x14ac:dyDescent="0.25">
      <c r="A45" s="13">
        <f t="shared" si="0"/>
        <v>44</v>
      </c>
      <c r="B45" s="19">
        <f>'raw-data'!B45-'raw-data'!B$63</f>
        <v>-12.183333333333337</v>
      </c>
      <c r="C45" s="19">
        <f>'raw-data'!C45-'raw-data'!C$63</f>
        <v>-0.21000082966666511</v>
      </c>
      <c r="D45" s="19">
        <f>'raw-data'!D45-'raw-data'!D$63</f>
        <v>0.34733321099999159</v>
      </c>
      <c r="E45" s="19">
        <f>'raw-data'!E45-'raw-data'!E$63</f>
        <v>-0.37333325178333254</v>
      </c>
      <c r="F45" s="19">
        <f>'raw-data'!F45-'raw-data'!F$63</f>
        <v>0.27166669368333363</v>
      </c>
      <c r="G45" s="19">
        <f>'raw-data'!G45-'raw-data'!G$63</f>
        <v>0.54333312881666718</v>
      </c>
      <c r="H45" s="19">
        <f>'raw-data'!H45-'raw-data'!H$63</f>
        <v>0.1335833667166666</v>
      </c>
      <c r="I45" s="19">
        <f>'raw-data'!I45-'raw-data'!I$63</f>
        <v>-9.416342033330416E-3</v>
      </c>
      <c r="J45" s="19">
        <f>'raw-data'!J45-'raw-data'!J$63</f>
        <v>-0.27691669850000133</v>
      </c>
      <c r="K45" s="19">
        <f>'raw-data'!K45-'raw-data'!K$63</f>
        <v>8.2499756200000274E-2</v>
      </c>
      <c r="L45" s="19">
        <f>'raw-data'!L45-'raw-data'!L$63</f>
        <v>0.76183311546666665</v>
      </c>
      <c r="M45" s="19">
        <f>'raw-data'!M45-'raw-data'!M$63</f>
        <v>0.22874961323333309</v>
      </c>
      <c r="N45" s="19">
        <f>'raw-data'!N45-'raw-data'!N$63</f>
        <v>-0.93791645418333447</v>
      </c>
      <c r="O45" s="19">
        <f>'raw-data'!O45-'raw-data'!O$63</f>
        <v>-1.0637501719500015</v>
      </c>
      <c r="P45" s="19">
        <f>'raw-data'!P45-'raw-data'!P$63</f>
        <v>0.80774989161666522</v>
      </c>
      <c r="Q45" s="19">
        <f>'raw-data'!Q45-'raw-data'!Q$63</f>
        <v>9.7333220899999517E-2</v>
      </c>
      <c r="R45" s="19">
        <f>'raw-data'!R45-'raw-data'!R$63</f>
        <v>-3.5416813183333229E-2</v>
      </c>
    </row>
    <row r="46" spans="1:18" x14ac:dyDescent="0.25">
      <c r="A46" s="13">
        <f t="shared" si="0"/>
        <v>45</v>
      </c>
      <c r="B46" s="19">
        <f>'raw-data'!B46-'raw-data'!B$63</f>
        <v>32.816666666666663</v>
      </c>
      <c r="C46" s="19">
        <f>'raw-data'!C46-'raw-data'!C$63</f>
        <v>2.6900006903333384</v>
      </c>
      <c r="D46" s="19">
        <f>'raw-data'!D46-'raw-data'!D$63</f>
        <v>1.4273331309999939</v>
      </c>
      <c r="E46" s="19">
        <f>'raw-data'!E46-'raw-data'!E$63</f>
        <v>-0.87333325178333254</v>
      </c>
      <c r="F46" s="19">
        <f>'raw-data'!F46-'raw-data'!F$63</f>
        <v>1.3716665986833334</v>
      </c>
      <c r="G46" s="19">
        <f>'raw-data'!G46-'raw-data'!G$63</f>
        <v>0.94333322481666659</v>
      </c>
      <c r="H46" s="19">
        <f>'raw-data'!H46-'raw-data'!H$63</f>
        <v>-1.5764171482833338</v>
      </c>
      <c r="I46" s="19">
        <f>'raw-data'!I46-'raw-data'!I$63</f>
        <v>-1.1244165900333307</v>
      </c>
      <c r="J46" s="19">
        <f>'raw-data'!J46-'raw-data'!J$63</f>
        <v>-1.331916526500001</v>
      </c>
      <c r="K46" s="19">
        <f>'raw-data'!K46-'raw-data'!K$63</f>
        <v>1.3775003091999998</v>
      </c>
      <c r="L46" s="19">
        <f>'raw-data'!L46-'raw-data'!L$63</f>
        <v>1.7018336494666659</v>
      </c>
      <c r="M46" s="19">
        <f>'raw-data'!M46-'raw-data'!M$63</f>
        <v>1.5137508912333324</v>
      </c>
      <c r="N46" s="19">
        <f>'raw-data'!N46-'raw-data'!N$63</f>
        <v>-0.48291629118333468</v>
      </c>
      <c r="O46" s="19">
        <f>'raw-data'!O46-'raw-data'!O$63</f>
        <v>-0.2287501339500011</v>
      </c>
      <c r="P46" s="19">
        <f>'raw-data'!P46-'raw-data'!P$63</f>
        <v>7.7750348616665299E-2</v>
      </c>
      <c r="Q46" s="19">
        <f>'raw-data'!Q46-'raw-data'!Q$63</f>
        <v>-1.1176664551000011</v>
      </c>
      <c r="R46" s="19">
        <f>'raw-data'!R46-'raw-data'!R$63</f>
        <v>-0.17541668018333301</v>
      </c>
    </row>
    <row r="47" spans="1:18" x14ac:dyDescent="0.25">
      <c r="A47" s="13">
        <f t="shared" si="0"/>
        <v>46</v>
      </c>
      <c r="B47" s="19">
        <f>'raw-data'!B47-'raw-data'!B$63</f>
        <v>-14.183333333333337</v>
      </c>
      <c r="C47" s="19">
        <f>'raw-data'!C47-'raw-data'!C$63</f>
        <v>-0.21000082966666511</v>
      </c>
      <c r="D47" s="19">
        <f>'raw-data'!D47-'raw-data'!D$63</f>
        <v>-0.49266694900000729</v>
      </c>
      <c r="E47" s="19">
        <f>'raw-data'!E47-'raw-data'!E$63</f>
        <v>0.32666655821666701</v>
      </c>
      <c r="F47" s="19">
        <f>'raw-data'!F47-'raw-data'!F$63</f>
        <v>-0.22833330631666637</v>
      </c>
      <c r="G47" s="19">
        <f>'raw-data'!G47-'raw-data'!G$63</f>
        <v>-0.55666677518333341</v>
      </c>
      <c r="H47" s="19">
        <f>'raw-data'!H47-'raw-data'!H$63</f>
        <v>0.52858334771666637</v>
      </c>
      <c r="I47" s="19">
        <f>'raw-data'!I47-'raw-data'!I$63</f>
        <v>-0.15441632303333108</v>
      </c>
      <c r="J47" s="19">
        <f>'raw-data'!J47-'raw-data'!J$63</f>
        <v>0.18308357749999882</v>
      </c>
      <c r="K47" s="19">
        <f>'raw-data'!K47-'raw-data'!K$63</f>
        <v>-0.39249990979999971</v>
      </c>
      <c r="L47" s="19">
        <f>'raw-data'!L47-'raw-data'!L$63</f>
        <v>-0.53816636053333378</v>
      </c>
      <c r="M47" s="19">
        <f>'raw-data'!M47-'raw-data'!M$63</f>
        <v>-0.45624985276666763</v>
      </c>
      <c r="N47" s="19">
        <f>'raw-data'!N47-'raw-data'!N$63</f>
        <v>-0.39291613918333468</v>
      </c>
      <c r="O47" s="19">
        <f>'raw-data'!O47-'raw-data'!O$63</f>
        <v>-0.8737501139500008</v>
      </c>
      <c r="P47" s="19">
        <f>'raw-data'!P47-'raw-data'!P$63</f>
        <v>0.43775048261666516</v>
      </c>
      <c r="Q47" s="19">
        <f>'raw-data'!Q47-'raw-data'!Q$63</f>
        <v>0.80233362089999893</v>
      </c>
      <c r="R47" s="19">
        <f>'raw-data'!R47-'raw-data'!R$63</f>
        <v>-0.29541680418333316</v>
      </c>
    </row>
    <row r="48" spans="1:18" x14ac:dyDescent="0.25">
      <c r="A48" s="13">
        <f t="shared" si="0"/>
        <v>47</v>
      </c>
      <c r="B48" s="19">
        <f>'raw-data'!B48-'raw-data'!B$63</f>
        <v>-39.183333333333337</v>
      </c>
      <c r="C48" s="19">
        <f>'raw-data'!C48-'raw-data'!C$63</f>
        <v>-4.0100000696666633</v>
      </c>
      <c r="D48" s="19">
        <f>'raw-data'!D48-'raw-data'!D$63</f>
        <v>-3.4626662590000059</v>
      </c>
      <c r="E48" s="19">
        <f>'raw-data'!E48-'raw-data'!E$63</f>
        <v>1.6266667482166675</v>
      </c>
      <c r="F48" s="19">
        <f>'raw-data'!F48-'raw-data'!F$63</f>
        <v>-1.6283334013166666</v>
      </c>
      <c r="G48" s="19">
        <f>'raw-data'!G48-'raw-data'!G$63</f>
        <v>-1.456666632183333</v>
      </c>
      <c r="H48" s="19">
        <f>'raw-data'!H48-'raw-data'!H$63</f>
        <v>0.83358317571666607</v>
      </c>
      <c r="I48" s="19">
        <f>'raw-data'!I48-'raw-data'!I$63</f>
        <v>1.5555832389666691</v>
      </c>
      <c r="J48" s="19">
        <f>'raw-data'!J48-'raw-data'!J$63</f>
        <v>1.2580831484999986</v>
      </c>
      <c r="K48" s="19">
        <f>'raw-data'!K48-'raw-data'!K$63</f>
        <v>-0.38750027180000002</v>
      </c>
      <c r="L48" s="19">
        <f>'raw-data'!L48-'raw-data'!L$63</f>
        <v>-1.5281663695333338</v>
      </c>
      <c r="M48" s="19">
        <f>'raw-data'!M48-'raw-data'!M$63</f>
        <v>-1.5862502057666674</v>
      </c>
      <c r="N48" s="19">
        <f>'raw-data'!N48-'raw-data'!N$63</f>
        <v>-0.26791709218333448</v>
      </c>
      <c r="O48" s="19">
        <f>'raw-data'!O48-'raw-data'!O$63</f>
        <v>-5.3749942950001461E-2</v>
      </c>
      <c r="P48" s="19">
        <f>'raw-data'!P48-'raw-data'!P$63</f>
        <v>0.29774966261666513</v>
      </c>
      <c r="Q48" s="19">
        <f>'raw-data'!Q48-'raw-data'!Q$63</f>
        <v>-8.2666608100001149E-2</v>
      </c>
      <c r="R48" s="19">
        <f>'raw-data'!R48-'raw-data'!R$63</f>
        <v>0.94458320581666655</v>
      </c>
    </row>
    <row r="49" spans="1:18" x14ac:dyDescent="0.25">
      <c r="A49" s="13">
        <f t="shared" si="0"/>
        <v>48</v>
      </c>
      <c r="B49" s="19">
        <f>'raw-data'!B49-'raw-data'!B$63</f>
        <v>32.816666666666663</v>
      </c>
      <c r="C49" s="19">
        <f>'raw-data'!C49-'raw-data'!C$63</f>
        <v>2.6900006903333384</v>
      </c>
      <c r="D49" s="19">
        <f>'raw-data'!D49-'raw-data'!D$63</f>
        <v>1.4173329009999946</v>
      </c>
      <c r="E49" s="19">
        <f>'raw-data'!E49-'raw-data'!E$63</f>
        <v>-0.97333339478333292</v>
      </c>
      <c r="F49" s="19">
        <f>'raw-data'!F49-'raw-data'!F$63</f>
        <v>0.27166669368333363</v>
      </c>
      <c r="G49" s="19">
        <f>'raw-data'!G49-'raw-data'!G$63</f>
        <v>0.24333341481666704</v>
      </c>
      <c r="H49" s="19">
        <f>'raw-data'!H49-'raw-data'!H$63</f>
        <v>-1.4564170242833336</v>
      </c>
      <c r="I49" s="19">
        <f>'raw-data'!I49-'raw-data'!I$63</f>
        <v>-1.5444161890333308</v>
      </c>
      <c r="J49" s="19">
        <f>'raw-data'!J49-'raw-data'!J$63</f>
        <v>-1.3219165365000012</v>
      </c>
      <c r="K49" s="19">
        <f>'raw-data'!K49-'raw-data'!K$63</f>
        <v>1.1724994322</v>
      </c>
      <c r="L49" s="19">
        <f>'raw-data'!L49-'raw-data'!L$63</f>
        <v>1.6018332684666667</v>
      </c>
      <c r="M49" s="19">
        <f>'raw-data'!M49-'raw-data'!M$63</f>
        <v>1.558749536233333</v>
      </c>
      <c r="N49" s="19">
        <f>'raw-data'!N49-'raw-data'!N$63</f>
        <v>-9.7916539183334095E-2</v>
      </c>
      <c r="O49" s="19">
        <f>'raw-data'!O49-'raw-data'!O$63</f>
        <v>0.16124973304999912</v>
      </c>
      <c r="P49" s="19">
        <f>'raw-data'!P49-'raw-data'!P$63</f>
        <v>-7.2501663833346441E-3</v>
      </c>
      <c r="Q49" s="19">
        <f>'raw-data'!Q49-'raw-data'!Q$63</f>
        <v>-0.35766622610000098</v>
      </c>
      <c r="R49" s="19">
        <f>'raw-data'!R49-'raw-data'!R$63</f>
        <v>-0.48041674718333316</v>
      </c>
    </row>
    <row r="50" spans="1:18" x14ac:dyDescent="0.25">
      <c r="A50" s="13">
        <f t="shared" si="0"/>
        <v>49</v>
      </c>
      <c r="B50" s="19">
        <f>'raw-data'!B50-'raw-data'!B$63</f>
        <v>-25.183333333333337</v>
      </c>
      <c r="C50" s="19">
        <f>'raw-data'!C50-'raw-data'!C$63</f>
        <v>-3.3099993096666616</v>
      </c>
      <c r="D50" s="19">
        <f>'raw-data'!D50-'raw-data'!D$63</f>
        <v>-3.2526671690000057</v>
      </c>
      <c r="E50" s="19">
        <f>'raw-data'!E50-'raw-data'!E$63</f>
        <v>-7.3333537783332403E-2</v>
      </c>
      <c r="F50" s="19">
        <f>'raw-data'!F50-'raw-data'!F$63</f>
        <v>-1.1283334013166666</v>
      </c>
      <c r="G50" s="19">
        <f>'raw-data'!G50-'raw-data'!G$63</f>
        <v>-0.95666663218333303</v>
      </c>
      <c r="H50" s="19">
        <f>'raw-data'!H50-'raw-data'!H$63</f>
        <v>0.91358309971666607</v>
      </c>
      <c r="I50" s="19">
        <f>'raw-data'!I50-'raw-data'!I$63</f>
        <v>0.38058352496666892</v>
      </c>
      <c r="J50" s="19">
        <f>'raw-data'!J50-'raw-data'!J$63</f>
        <v>0.70808343449999844</v>
      </c>
      <c r="K50" s="19">
        <f>'raw-data'!K50-'raw-data'!K$63</f>
        <v>-0.76250003379999987</v>
      </c>
      <c r="L50" s="19">
        <f>'raw-data'!L50-'raw-data'!L$63</f>
        <v>-1.1531663695333338</v>
      </c>
      <c r="M50" s="19">
        <f>'raw-data'!M50-'raw-data'!M$63</f>
        <v>-1.3412498437666671</v>
      </c>
      <c r="N50" s="19">
        <f>'raw-data'!N50-'raw-data'!N$63</f>
        <v>0.58208281181666521</v>
      </c>
      <c r="O50" s="19">
        <f>'raw-data'!O50-'raw-data'!O$63</f>
        <v>0.57125005704999854</v>
      </c>
      <c r="P50" s="19">
        <f>'raw-data'!P50-'raw-data'!P$63</f>
        <v>-0.32725081438333437</v>
      </c>
      <c r="Q50" s="19">
        <f>'raw-data'!Q50-'raw-data'!Q$63</f>
        <v>-0.56266662710000048</v>
      </c>
      <c r="R50" s="19">
        <f>'raw-data'!R50-'raw-data'!R$63</f>
        <v>0.69958331981666699</v>
      </c>
    </row>
    <row r="51" spans="1:18" x14ac:dyDescent="0.25">
      <c r="A51" s="13">
        <f t="shared" si="0"/>
        <v>50</v>
      </c>
      <c r="B51" s="19">
        <f>'raw-data'!B51-'raw-data'!B$63</f>
        <v>-5.1833333333333371</v>
      </c>
      <c r="C51" s="19">
        <f>'raw-data'!C51-'raw-data'!C$63</f>
        <v>-0.61000044966666422</v>
      </c>
      <c r="D51" s="19">
        <f>'raw-data'!D51-'raw-data'!D$63</f>
        <v>-0.61266587900000502</v>
      </c>
      <c r="E51" s="19">
        <f>'raw-data'!E51-'raw-data'!E$63</f>
        <v>-0.87333325178333254</v>
      </c>
      <c r="F51" s="19">
        <f>'raw-data'!F51-'raw-data'!F$63</f>
        <v>0.17166678868333385</v>
      </c>
      <c r="G51" s="19">
        <f>'raw-data'!G51-'raw-data'!G$63</f>
        <v>0.24333341481666704</v>
      </c>
      <c r="H51" s="19">
        <f>'raw-data'!H51-'raw-data'!H$63</f>
        <v>0.35858374871666587</v>
      </c>
      <c r="I51" s="19">
        <f>'raw-data'!I51-'raw-data'!I$63</f>
        <v>-0.44441676103333094</v>
      </c>
      <c r="J51" s="19">
        <f>'raw-data'!J51-'raw-data'!J$63</f>
        <v>-0.30191655550000096</v>
      </c>
      <c r="K51" s="19">
        <f>'raw-data'!K51-'raw-data'!K$63</f>
        <v>-0.25750015780000002</v>
      </c>
      <c r="L51" s="19">
        <f>'raw-data'!L51-'raw-data'!L$63</f>
        <v>0.14183322946666621</v>
      </c>
      <c r="M51" s="19">
        <f>'raw-data'!M51-'raw-data'!M$63</f>
        <v>0.59874997523333295</v>
      </c>
      <c r="N51" s="19">
        <f>'raw-data'!N51-'raw-data'!N$63</f>
        <v>3.2083097816665962E-2</v>
      </c>
      <c r="O51" s="19">
        <f>'raw-data'!O51-'raw-data'!O$63</f>
        <v>-0.37874975195000093</v>
      </c>
      <c r="P51" s="19">
        <f>'raw-data'!P51-'raw-data'!P$63</f>
        <v>2.7750158616665743E-2</v>
      </c>
      <c r="Q51" s="19">
        <f>'raw-data'!Q51-'raw-data'!Q$63</f>
        <v>0.28233316389999974</v>
      </c>
      <c r="R51" s="19">
        <f>'raw-data'!R51-'raw-data'!R$63</f>
        <v>-0.17041656518333337</v>
      </c>
    </row>
    <row r="52" spans="1:18" x14ac:dyDescent="0.25">
      <c r="A52" s="13">
        <f t="shared" si="0"/>
        <v>51</v>
      </c>
      <c r="B52" s="19">
        <f>'raw-data'!B52-'raw-data'!B$63</f>
        <v>64.816666666666663</v>
      </c>
      <c r="C52" s="19">
        <f>'raw-data'!C52-'raw-data'!C$63</f>
        <v>8.5900003103333376</v>
      </c>
      <c r="D52" s="19">
        <f>'raw-data'!D52-'raw-data'!D$63</f>
        <v>6.4373333609999932</v>
      </c>
      <c r="E52" s="19">
        <f>'raw-data'!E52-'raw-data'!E$63</f>
        <v>-3.2733333467833328</v>
      </c>
      <c r="F52" s="19">
        <f>'raw-data'!F52-'raw-data'!F$63</f>
        <v>2.2716666936833336</v>
      </c>
      <c r="G52" s="19">
        <f>'raw-data'!G52-'raw-data'!G$63</f>
        <v>2.4433332248166666</v>
      </c>
      <c r="H52" s="19">
        <f>'raw-data'!H52-'raw-data'!H$63</f>
        <v>-3.046416461283334</v>
      </c>
      <c r="I52" s="19">
        <f>'raw-data'!I52-'raw-data'!I$63</f>
        <v>-3.1894166470333305</v>
      </c>
      <c r="J52" s="19">
        <f>'raw-data'!J52-'raw-data'!J$63</f>
        <v>-2.2569167175000011</v>
      </c>
      <c r="K52" s="19">
        <f>'raw-data'!K52-'raw-data'!K$63</f>
        <v>3.5624997752000005</v>
      </c>
      <c r="L52" s="19">
        <f>'raw-data'!L52-'raw-data'!L$63</f>
        <v>2.3068327144666663</v>
      </c>
      <c r="M52" s="19">
        <f>'raw-data'!M52-'raw-data'!M$63</f>
        <v>3.068750719233333</v>
      </c>
      <c r="N52" s="19">
        <f>'raw-data'!N52-'raw-data'!N$63</f>
        <v>0.99208313581666552</v>
      </c>
      <c r="O52" s="19">
        <f>'raw-data'!O52-'raw-data'!O$63</f>
        <v>1.9312506680499988</v>
      </c>
      <c r="P52" s="19">
        <f>'raw-data'!P52-'raw-data'!P$63</f>
        <v>-1.4322498793833347</v>
      </c>
      <c r="Q52" s="19">
        <f>'raw-data'!Q52-'raw-data'!Q$63</f>
        <v>-1.8326670841000006</v>
      </c>
      <c r="R52" s="19">
        <f>'raw-data'!R52-'raw-data'!R$63</f>
        <v>-0.77041670918333316</v>
      </c>
    </row>
    <row r="53" spans="1:18" x14ac:dyDescent="0.25">
      <c r="A53" s="13">
        <f t="shared" si="0"/>
        <v>52</v>
      </c>
      <c r="B53" s="19">
        <f>'raw-data'!B53-'raw-data'!B$63</f>
        <v>-47.183333333333337</v>
      </c>
      <c r="C53" s="19">
        <f>'raw-data'!C53-'raw-data'!C$63</f>
        <v>-4.0100000696666633</v>
      </c>
      <c r="D53" s="19">
        <f>'raw-data'!D53-'raw-data'!D$63</f>
        <v>-3.4026667890000084</v>
      </c>
      <c r="E53" s="19">
        <f>'raw-data'!E53-'raw-data'!E$63</f>
        <v>1.7266666532166672</v>
      </c>
      <c r="F53" s="19">
        <f>'raw-data'!F53-'raw-data'!F$63</f>
        <v>-2.0283332583166662</v>
      </c>
      <c r="G53" s="19">
        <f>'raw-data'!G53-'raw-data'!G$63</f>
        <v>-1.956666632183333</v>
      </c>
      <c r="H53" s="19">
        <f>'raw-data'!H53-'raw-data'!H$63</f>
        <v>1.3835833667166666</v>
      </c>
      <c r="I53" s="19">
        <f>'raw-data'!I53-'raw-data'!I$63</f>
        <v>1.3955833909666691</v>
      </c>
      <c r="J53" s="19">
        <f>'raw-data'!J53-'raw-data'!J$63</f>
        <v>1.4380829774999992</v>
      </c>
      <c r="K53" s="19">
        <f>'raw-data'!K53-'raw-data'!K$63</f>
        <v>-0.57249997680000009</v>
      </c>
      <c r="L53" s="19">
        <f>'raw-data'!L53-'raw-data'!L$63</f>
        <v>-2.0081668655333336</v>
      </c>
      <c r="M53" s="19">
        <f>'raw-data'!M53-'raw-data'!M$63</f>
        <v>-2.1012498337666674</v>
      </c>
      <c r="N53" s="19">
        <f>'raw-data'!N53-'raw-data'!N$63</f>
        <v>-0.5329169591833347</v>
      </c>
      <c r="O53" s="19">
        <f>'raw-data'!O53-'raw-data'!O$63</f>
        <v>-0.15374984695000116</v>
      </c>
      <c r="P53" s="19">
        <f>'raw-data'!P53-'raw-data'!P$63</f>
        <v>0.58275046361666583</v>
      </c>
      <c r="Q53" s="19">
        <f>'raw-data'!Q53-'raw-data'!Q$63</f>
        <v>0.5723340788999991</v>
      </c>
      <c r="R53" s="19">
        <f>'raw-data'!R53-'raw-data'!R$63</f>
        <v>0.26458289981666683</v>
      </c>
    </row>
    <row r="54" spans="1:18" x14ac:dyDescent="0.25">
      <c r="A54" s="13">
        <f t="shared" si="0"/>
        <v>53</v>
      </c>
      <c r="B54" s="19">
        <f>'raw-data'!B54-'raw-data'!B$63</f>
        <v>-34.183333333333337</v>
      </c>
      <c r="C54" s="19">
        <f>'raw-data'!C54-'raw-data'!C$63</f>
        <v>-2.8099993096666616</v>
      </c>
      <c r="D54" s="19">
        <f>'raw-data'!D54-'raw-data'!D$63</f>
        <v>-2.3426673290000082</v>
      </c>
      <c r="E54" s="19">
        <f>'raw-data'!E54-'raw-data'!E$63</f>
        <v>1.4266664622166676</v>
      </c>
      <c r="F54" s="19">
        <f>'raw-data'!F54-'raw-data'!F$63</f>
        <v>-1.1283334013166666</v>
      </c>
      <c r="G54" s="19">
        <f>'raw-data'!G54-'raw-data'!G$63</f>
        <v>-0.95666663218333303</v>
      </c>
      <c r="H54" s="19">
        <f>'raw-data'!H54-'raw-data'!H$63</f>
        <v>0.75358372971666654</v>
      </c>
      <c r="I54" s="19">
        <f>'raw-data'!I54-'raw-data'!I$63</f>
        <v>1.1755831239666694</v>
      </c>
      <c r="J54" s="19">
        <f>'raw-data'!J54-'raw-data'!J$63</f>
        <v>0.56308393049999905</v>
      </c>
      <c r="K54" s="19">
        <f>'raw-data'!K54-'raw-data'!K$63</f>
        <v>-0.41750000479999994</v>
      </c>
      <c r="L54" s="19">
        <f>'raw-data'!L54-'raw-data'!L$63</f>
        <v>-1.2831664835333338</v>
      </c>
      <c r="M54" s="19">
        <f>'raw-data'!M54-'raw-data'!M$63</f>
        <v>-1.3862503967666671</v>
      </c>
      <c r="N54" s="19">
        <f>'raw-data'!N54-'raw-data'!N$63</f>
        <v>-0.60791676818333418</v>
      </c>
      <c r="O54" s="19">
        <f>'raw-data'!O54-'raw-data'!O$63</f>
        <v>-0.62874975195000093</v>
      </c>
      <c r="P54" s="19">
        <f>'raw-data'!P54-'raw-data'!P$63</f>
        <v>0.72275032961666508</v>
      </c>
      <c r="Q54" s="19">
        <f>'raw-data'!Q54-'raw-data'!Q$63</f>
        <v>0.99733426989999963</v>
      </c>
      <c r="R54" s="19">
        <f>'raw-data'!R54-'raw-data'!R$63</f>
        <v>0.10958316681666691</v>
      </c>
    </row>
    <row r="55" spans="1:18" x14ac:dyDescent="0.25">
      <c r="A55" s="13">
        <f t="shared" si="0"/>
        <v>54</v>
      </c>
      <c r="B55" s="19">
        <f>'raw-data'!B55-'raw-data'!B$63</f>
        <v>24.816666666666663</v>
      </c>
      <c r="C55" s="19">
        <f>'raw-data'!C55-'raw-data'!C$63</f>
        <v>2.4899999303333367</v>
      </c>
      <c r="D55" s="19">
        <f>'raw-data'!D55-'raw-data'!D$63</f>
        <v>1.5973332109999916</v>
      </c>
      <c r="E55" s="19">
        <f>'raw-data'!E55-'raw-data'!E$63</f>
        <v>-0.37333325178333254</v>
      </c>
      <c r="F55" s="19">
        <f>'raw-data'!F55-'raw-data'!F$63</f>
        <v>0.97166650268333399</v>
      </c>
      <c r="G55" s="19">
        <f>'raw-data'!G55-'raw-data'!G$63</f>
        <v>1.1433335108166665</v>
      </c>
      <c r="H55" s="19">
        <f>'raw-data'!H55-'raw-data'!H$63</f>
        <v>-8.1417262283333791E-2</v>
      </c>
      <c r="I55" s="19">
        <f>'raw-data'!I55-'raw-data'!I$63</f>
        <v>-0.32441687603333058</v>
      </c>
      <c r="J55" s="19">
        <f>'raw-data'!J55-'raw-data'!J$63</f>
        <v>-0.24191685150000097</v>
      </c>
      <c r="K55" s="19">
        <f>'raw-data'!K55-'raw-data'!K$63</f>
        <v>-9.2499957799999866E-2</v>
      </c>
      <c r="L55" s="19">
        <f>'raw-data'!L55-'raw-data'!L$63</f>
        <v>0.27683298146666591</v>
      </c>
      <c r="M55" s="19">
        <f>'raw-data'!M55-'raw-data'!M$63</f>
        <v>1.2337492502333332</v>
      </c>
      <c r="N55" s="19">
        <f>'raw-data'!N55-'raw-data'!N$63</f>
        <v>-0.20791619618333446</v>
      </c>
      <c r="O55" s="19">
        <f>'raw-data'!O55-'raw-data'!O$63</f>
        <v>-0.43375005695000102</v>
      </c>
      <c r="P55" s="19">
        <f>'raw-data'!P55-'raw-data'!P$63</f>
        <v>0.42275013961666552</v>
      </c>
      <c r="Q55" s="19">
        <f>'raw-data'!Q55-'raw-data'!Q$63</f>
        <v>1.2673328198999991</v>
      </c>
      <c r="R55" s="19">
        <f>'raw-data'!R55-'raw-data'!R$63</f>
        <v>-0.25541660418333301</v>
      </c>
    </row>
    <row r="56" spans="1:18" x14ac:dyDescent="0.25">
      <c r="A56" s="13">
        <f t="shared" si="0"/>
        <v>55</v>
      </c>
      <c r="B56" s="19">
        <f>'raw-data'!B56-'raw-data'!B$63</f>
        <v>-23.183333333333337</v>
      </c>
      <c r="C56" s="19">
        <f>'raw-data'!C56-'raw-data'!C$63</f>
        <v>-2.1100004496666642</v>
      </c>
      <c r="D56" s="19">
        <f>'raw-data'!D56-'raw-data'!D$63</f>
        <v>-2.0726668690000061</v>
      </c>
      <c r="E56" s="19">
        <f>'raw-data'!E56-'raw-data'!E$63</f>
        <v>1.0266668442166669</v>
      </c>
      <c r="F56" s="19">
        <f>'raw-data'!F56-'raw-data'!F$63</f>
        <v>-0.52833325831666622</v>
      </c>
      <c r="G56" s="19">
        <f>'raw-data'!G56-'raw-data'!G$63</f>
        <v>-0.15666668018333318</v>
      </c>
      <c r="H56" s="19">
        <f>'raw-data'!H56-'raw-data'!H$63</f>
        <v>1.3385842447166665</v>
      </c>
      <c r="I56" s="19">
        <f>'raw-data'!I56-'raw-data'!I$63</f>
        <v>1.2305834289666695</v>
      </c>
      <c r="J56" s="19">
        <f>'raw-data'!J56-'raw-data'!J$63</f>
        <v>1.5180829004999992</v>
      </c>
      <c r="K56" s="19">
        <f>'raw-data'!K56-'raw-data'!K$63</f>
        <v>-0.93250010979999987</v>
      </c>
      <c r="L56" s="19">
        <f>'raw-data'!L56-'raw-data'!L$63</f>
        <v>-2.0431667125333339</v>
      </c>
      <c r="M56" s="19">
        <f>'raw-data'!M56-'raw-data'!M$63</f>
        <v>-1.7812501387666675</v>
      </c>
      <c r="N56" s="19">
        <f>'raw-data'!N56-'raw-data'!N$63</f>
        <v>-0.21791690218333404</v>
      </c>
      <c r="O56" s="19">
        <f>'raw-data'!O56-'raw-data'!O$63</f>
        <v>-0.33874978995000138</v>
      </c>
      <c r="P56" s="19">
        <f>'raw-data'!P56-'raw-data'!P$63</f>
        <v>0.38774981461666513</v>
      </c>
      <c r="Q56" s="19">
        <f>'raw-data'!Q56-'raw-data'!Q$63</f>
        <v>0.73233392589999902</v>
      </c>
      <c r="R56" s="19">
        <f>'raw-data'!R56-'raw-data'!R$63</f>
        <v>8.9583424816666923E-2</v>
      </c>
    </row>
    <row r="57" spans="1:18" x14ac:dyDescent="0.25">
      <c r="A57" s="13">
        <f t="shared" si="0"/>
        <v>56</v>
      </c>
      <c r="B57" s="19">
        <f>'raw-data'!B57-'raw-data'!B$63</f>
        <v>10.816666666666663</v>
      </c>
      <c r="C57" s="19">
        <f>'raw-data'!C57-'raw-data'!C$63</f>
        <v>2.3899995503333358</v>
      </c>
      <c r="D57" s="19">
        <f>'raw-data'!D57-'raw-data'!D$63</f>
        <v>1.767333280999992</v>
      </c>
      <c r="E57" s="19">
        <f>'raw-data'!E57-'raw-data'!E$63</f>
        <v>0.82666655821666701</v>
      </c>
      <c r="F57" s="19">
        <f>'raw-data'!F57-'raw-data'!F$63</f>
        <v>0.3716665986833334</v>
      </c>
      <c r="G57" s="19">
        <f>'raw-data'!G57-'raw-data'!G$63</f>
        <v>0.44333322481666659</v>
      </c>
      <c r="H57" s="19">
        <f>'raw-data'!H57-'raw-data'!H$63</f>
        <v>0.68358355771666623</v>
      </c>
      <c r="I57" s="19">
        <f>'raw-data'!I57-'raw-data'!I$63</f>
        <v>0.86058402096666953</v>
      </c>
      <c r="J57" s="19">
        <f>'raw-data'!J57-'raw-data'!J$63</f>
        <v>0.35308341549999911</v>
      </c>
      <c r="K57" s="19">
        <f>'raw-data'!K57-'raw-data'!K$63</f>
        <v>-0.70749996679999994</v>
      </c>
      <c r="L57" s="19">
        <f>'raw-data'!L57-'raw-data'!L$63</f>
        <v>0.1418341834666661</v>
      </c>
      <c r="M57" s="19">
        <f>'raw-data'!M57-'raw-data'!M$63</f>
        <v>-0.64625038676666691</v>
      </c>
      <c r="N57" s="19">
        <f>'raw-data'!N57-'raw-data'!N$63</f>
        <v>-0.28291600518333482</v>
      </c>
      <c r="O57" s="19">
        <f>'raw-data'!O57-'raw-data'!O$63</f>
        <v>-0.80375041995000096</v>
      </c>
      <c r="P57" s="19">
        <f>'raw-data'!P57-'raw-data'!P$63</f>
        <v>0.68775048261666516</v>
      </c>
      <c r="Q57" s="19">
        <f>'raw-data'!Q57-'raw-data'!Q$63</f>
        <v>1.7923333918999989</v>
      </c>
      <c r="R57" s="19">
        <f>'raw-data'!R57-'raw-data'!R$63</f>
        <v>-0.18041679418333345</v>
      </c>
    </row>
    <row r="58" spans="1:18" x14ac:dyDescent="0.25">
      <c r="A58" s="13">
        <f t="shared" si="0"/>
        <v>57</v>
      </c>
      <c r="B58" s="19">
        <f>'raw-data'!B58-'raw-data'!B$63</f>
        <v>64.816666666666663</v>
      </c>
      <c r="C58" s="19">
        <f>'raw-data'!C58-'raw-data'!C$63</f>
        <v>4.5900003103333376</v>
      </c>
      <c r="D58" s="19">
        <f>'raw-data'!D58-'raw-data'!D$63</f>
        <v>3.9873326009999914</v>
      </c>
      <c r="E58" s="19">
        <f>'raw-data'!E58-'raw-data'!E$63</f>
        <v>-1.0733332987833326</v>
      </c>
      <c r="F58" s="19">
        <f>'raw-data'!F58-'raw-data'!F$63</f>
        <v>2.1716667886833338</v>
      </c>
      <c r="G58" s="19">
        <f>'raw-data'!G58-'raw-data'!G$63</f>
        <v>2.243333414816667</v>
      </c>
      <c r="H58" s="19">
        <f>'raw-data'!H58-'raw-data'!H$63</f>
        <v>-1.1814171672833336</v>
      </c>
      <c r="I58" s="19">
        <f>'raw-data'!I58-'raw-data'!I$63</f>
        <v>-0.50941634203333042</v>
      </c>
      <c r="J58" s="19">
        <f>'raw-data'!J58-'raw-data'!J$63</f>
        <v>-1.056916669500001</v>
      </c>
      <c r="K58" s="19">
        <f>'raw-data'!K58-'raw-data'!K$63</f>
        <v>0.60750009020000029</v>
      </c>
      <c r="L58" s="19">
        <f>'raw-data'!L58-'raw-data'!L$63</f>
        <v>0.97683422146666654</v>
      </c>
      <c r="M58" s="19">
        <f>'raw-data'!M58-'raw-data'!M$63</f>
        <v>1.8237503572333331</v>
      </c>
      <c r="N58" s="19">
        <f>'raw-data'!N58-'raw-data'!N$63</f>
        <v>-0.64791696818333433</v>
      </c>
      <c r="O58" s="19">
        <f>'raw-data'!O58-'raw-data'!O$63</f>
        <v>-0.91875019095000088</v>
      </c>
      <c r="P58" s="19">
        <f>'raw-data'!P58-'raw-data'!P$63</f>
        <v>0.77774968161666536</v>
      </c>
      <c r="Q58" s="19">
        <f>'raw-data'!Q58-'raw-data'!Q$63</f>
        <v>1.6273324768999995</v>
      </c>
      <c r="R58" s="19">
        <f>'raw-data'!R58-'raw-data'!R$63</f>
        <v>-0.69541666118333323</v>
      </c>
    </row>
    <row r="59" spans="1:18" x14ac:dyDescent="0.25">
      <c r="A59" s="13">
        <f t="shared" si="0"/>
        <v>58</v>
      </c>
      <c r="B59" s="19">
        <f>'raw-data'!B59-'raw-data'!B$63</f>
        <v>-37.183333333333337</v>
      </c>
      <c r="C59" s="19">
        <f>'raw-data'!C59-'raw-data'!C$63</f>
        <v>-3.0100000696666633</v>
      </c>
      <c r="D59" s="19">
        <f>'raw-data'!D59-'raw-data'!D$63</f>
        <v>-2.482666719000008</v>
      </c>
      <c r="E59" s="19">
        <f>'raw-data'!E59-'raw-data'!E$63</f>
        <v>1.7266666532166672</v>
      </c>
      <c r="F59" s="19">
        <f>'raw-data'!F59-'raw-data'!F$63</f>
        <v>-1.0283332583166662</v>
      </c>
      <c r="G59" s="19">
        <f>'raw-data'!G59-'raw-data'!G$63</f>
        <v>-0.95666663218333303</v>
      </c>
      <c r="H59" s="19">
        <f>'raw-data'!H59-'raw-data'!H$63</f>
        <v>1.2835829857166665</v>
      </c>
      <c r="I59" s="19">
        <f>'raw-data'!I59-'raw-data'!I$63</f>
        <v>1.5255830289666692</v>
      </c>
      <c r="J59" s="19">
        <f>'raw-data'!J59-'raw-data'!J$63</f>
        <v>1.4780838924999986</v>
      </c>
      <c r="K59" s="19">
        <f>'raw-data'!K59-'raw-data'!K$63</f>
        <v>-0.77749989980000001</v>
      </c>
      <c r="L59" s="19">
        <f>'raw-data'!L59-'raw-data'!L$63</f>
        <v>-1.8781667515333336</v>
      </c>
      <c r="M59" s="19">
        <f>'raw-data'!M59-'raw-data'!M$63</f>
        <v>-1.9912499387666673</v>
      </c>
      <c r="N59" s="19">
        <f>'raw-data'!N59-'raw-data'!N$63</f>
        <v>-0.34291690218333404</v>
      </c>
      <c r="O59" s="19">
        <f>'raw-data'!O59-'raw-data'!O$63</f>
        <v>-0.50375022895000132</v>
      </c>
      <c r="P59" s="19">
        <f>'raw-data'!P59-'raw-data'!P$63</f>
        <v>0.36775078761666524</v>
      </c>
      <c r="Q59" s="19">
        <f>'raw-data'!Q59-'raw-data'!Q$63</f>
        <v>1.0873334688999989</v>
      </c>
      <c r="R59" s="19">
        <f>'raw-data'!R59-'raw-data'!R$63</f>
        <v>0.51458313881666662</v>
      </c>
    </row>
    <row r="60" spans="1:18" x14ac:dyDescent="0.25">
      <c r="A60" s="13">
        <f t="shared" si="0"/>
        <v>59</v>
      </c>
      <c r="B60" s="19">
        <f>'raw-data'!B60-'raw-data'!B$63</f>
        <v>-2.1833333333333371</v>
      </c>
      <c r="C60" s="19">
        <f>'raw-data'!C60-'raw-data'!C$63</f>
        <v>1.4899999303333367</v>
      </c>
      <c r="D60" s="19">
        <f>'raw-data'!D60-'raw-data'!D$63</f>
        <v>0.94733359099999248</v>
      </c>
      <c r="E60" s="19">
        <f>'raw-data'!E60-'raw-data'!E$63</f>
        <v>1.0266668442166669</v>
      </c>
      <c r="F60" s="19">
        <f>'raw-data'!F60-'raw-data'!F$63</f>
        <v>-0.52833325831666622</v>
      </c>
      <c r="G60" s="19">
        <f>'raw-data'!G60-'raw-data'!G$63</f>
        <v>-0.65666668018333318</v>
      </c>
      <c r="H60" s="19">
        <f>'raw-data'!H60-'raw-data'!H$63</f>
        <v>0.52858287071666599</v>
      </c>
      <c r="I60" s="19">
        <f>'raw-data'!I60-'raw-data'!I$63</f>
        <v>0.83558344796666884</v>
      </c>
      <c r="J60" s="19">
        <f>'raw-data'!J60-'raw-data'!J$63</f>
        <v>0.51808290049999917</v>
      </c>
      <c r="K60" s="19">
        <f>'raw-data'!K60-'raw-data'!K$63</f>
        <v>-0.59249971880000007</v>
      </c>
      <c r="L60" s="19">
        <f>'raw-data'!L60-'raw-data'!L$63</f>
        <v>-0.12816675153333357</v>
      </c>
      <c r="M60" s="19">
        <f>'raw-data'!M60-'raw-data'!M$63</f>
        <v>-0.76625027276666735</v>
      </c>
      <c r="N60" s="19">
        <f>'raw-data'!N60-'raw-data'!N$63</f>
        <v>0.48708349881666546</v>
      </c>
      <c r="O60" s="19">
        <f>'raw-data'!O60-'raw-data'!O$63</f>
        <v>0.53625021004999862</v>
      </c>
      <c r="P60" s="19">
        <f>'raw-data'!P60-'raw-data'!P$63</f>
        <v>-0.2622502803833342</v>
      </c>
      <c r="Q60" s="19">
        <f>'raw-data'!Q60-'raw-data'!Q$63</f>
        <v>-0.49766704610000101</v>
      </c>
      <c r="R60" s="19">
        <f>'raw-data'!R60-'raw-data'!R$63</f>
        <v>-0.4304165561833333</v>
      </c>
    </row>
    <row r="61" spans="1:18" x14ac:dyDescent="0.25">
      <c r="A61" s="13">
        <f t="shared" si="0"/>
        <v>60</v>
      </c>
      <c r="B61" s="19">
        <f>'raw-data'!B61-'raw-data'!B$63</f>
        <v>44.816666666666663</v>
      </c>
      <c r="C61" s="19">
        <f>'raw-data'!C61-'raw-data'!C$63</f>
        <v>4.2899991703333349</v>
      </c>
      <c r="D61" s="19">
        <f>'raw-data'!D61-'raw-data'!D$63</f>
        <v>2.4373333609999932</v>
      </c>
      <c r="E61" s="19">
        <f>'raw-data'!E61-'raw-data'!E$63</f>
        <v>-1.173333441783333</v>
      </c>
      <c r="F61" s="19">
        <f>'raw-data'!F61-'raw-data'!F$63</f>
        <v>1.8716665986833334</v>
      </c>
      <c r="G61" s="19">
        <f>'raw-data'!G61-'raw-data'!G$63</f>
        <v>1.4433332248166666</v>
      </c>
      <c r="H61" s="19">
        <f>'raw-data'!H61-'raw-data'!H$63</f>
        <v>-1.6264166232833337</v>
      </c>
      <c r="I61" s="19">
        <f>'raw-data'!I61-'raw-data'!I$63</f>
        <v>-1.5594165320333309</v>
      </c>
      <c r="J61" s="19">
        <f>'raw-data'!J61-'raw-data'!J$63</f>
        <v>-1.2169167555000011</v>
      </c>
      <c r="K61" s="19">
        <f>'raw-data'!K61-'raw-data'!K$63</f>
        <v>1.2175004621999999</v>
      </c>
      <c r="L61" s="19">
        <f>'raw-data'!L61-'raw-data'!L$63</f>
        <v>1.7818335734666659</v>
      </c>
      <c r="M61" s="19">
        <f>'raw-data'!M61-'raw-data'!M$63</f>
        <v>2.0737503572333331</v>
      </c>
      <c r="N61" s="19">
        <f>'raw-data'!N61-'raw-data'!N$63</f>
        <v>0.60708386081666532</v>
      </c>
      <c r="O61" s="19">
        <f>'raw-data'!O61-'raw-data'!O$63</f>
        <v>0.3962503430499984</v>
      </c>
      <c r="P61" s="19">
        <f>'raw-data'!P61-'raw-data'!P$63</f>
        <v>-0.50225005138333501</v>
      </c>
      <c r="Q61" s="19">
        <f>'raw-data'!Q61-'raw-data'!Q$63</f>
        <v>-0.92266676010000115</v>
      </c>
      <c r="R61" s="19">
        <f>'raw-data'!R61-'raw-data'!R$63</f>
        <v>-0.41541657018333322</v>
      </c>
    </row>
    <row r="63" spans="1:18" x14ac:dyDescent="0.25">
      <c r="A63" s="13" t="s">
        <v>21</v>
      </c>
      <c r="B63" s="19">
        <f>AVERAGE(B2:B61)</f>
        <v>-3.7895612573872009E-15</v>
      </c>
      <c r="C63" s="19">
        <f t="shared" ref="C63:R63" si="1">AVERAGE(C2:C61)</f>
        <v>3.5231077314771635E-15</v>
      </c>
      <c r="D63" s="19">
        <f t="shared" si="1"/>
        <v>-6.8685797790143018E-15</v>
      </c>
      <c r="E63" s="19">
        <f t="shared" si="1"/>
        <v>6.1432340695925327E-16</v>
      </c>
      <c r="F63" s="19">
        <f t="shared" si="1"/>
        <v>3.0346096006420946E-16</v>
      </c>
      <c r="G63" s="19">
        <f t="shared" si="1"/>
        <v>1.4802973661668753E-16</v>
      </c>
      <c r="H63" s="19">
        <f t="shared" si="1"/>
        <v>-5.0330110449673762E-16</v>
      </c>
      <c r="I63" s="19">
        <f t="shared" si="1"/>
        <v>2.5905203907920318E-15</v>
      </c>
      <c r="J63" s="19">
        <f t="shared" si="1"/>
        <v>-1.1472304587793285E-15</v>
      </c>
      <c r="K63" s="19">
        <f t="shared" si="1"/>
        <v>9.6219328800846903E-17</v>
      </c>
      <c r="L63" s="19">
        <f t="shared" si="1"/>
        <v>-3.9227880203422196E-16</v>
      </c>
      <c r="M63" s="19">
        <f t="shared" si="1"/>
        <v>-5.9952043329758457E-16</v>
      </c>
      <c r="N63" s="19">
        <f t="shared" si="1"/>
        <v>-1.1176245114559909E-15</v>
      </c>
      <c r="O63" s="19">
        <f t="shared" si="1"/>
        <v>-1.1842378929335002E-15</v>
      </c>
      <c r="P63" s="19">
        <f t="shared" si="1"/>
        <v>-1.2730557349035128E-15</v>
      </c>
      <c r="Q63" s="19">
        <f t="shared" si="1"/>
        <v>-7.4014868308343773E-16</v>
      </c>
      <c r="R63" s="19">
        <f t="shared" si="1"/>
        <v>7.0314124892926578E-17</v>
      </c>
    </row>
    <row r="64" spans="1:18" x14ac:dyDescent="0.25">
      <c r="A64" s="13" t="s">
        <v>20</v>
      </c>
      <c r="B64" s="14">
        <f>_xlfn.VAR.S(B2:B61)</f>
        <v>1002.0505649717514</v>
      </c>
      <c r="C64" s="14">
        <f t="shared" ref="C64:R64" si="2">_xlfn.VAR.S(C2:C61)</f>
        <v>9.8385422722781968</v>
      </c>
      <c r="D64" s="14">
        <f t="shared" si="2"/>
        <v>6.6403316055627455</v>
      </c>
      <c r="E64" s="14">
        <f t="shared" si="2"/>
        <v>1.2731751208504085</v>
      </c>
      <c r="F64" s="14">
        <f t="shared" si="2"/>
        <v>1.5396920408269583</v>
      </c>
      <c r="G64" s="14">
        <f t="shared" si="2"/>
        <v>1.3370734521766183</v>
      </c>
      <c r="H64" s="14">
        <f t="shared" si="2"/>
        <v>1.4020358893308069</v>
      </c>
      <c r="I64" s="14">
        <f t="shared" si="2"/>
        <v>1.4232407357629637</v>
      </c>
      <c r="J64" s="14">
        <f t="shared" si="2"/>
        <v>1.0881221328684201</v>
      </c>
      <c r="K64" s="14">
        <f t="shared" si="2"/>
        <v>1.0829681025422535</v>
      </c>
      <c r="L64" s="14">
        <f t="shared" si="2"/>
        <v>1.8361286871608464</v>
      </c>
      <c r="M64" s="14">
        <f t="shared" si="2"/>
        <v>2.0902871552114339</v>
      </c>
      <c r="N64" s="14">
        <f t="shared" si="2"/>
        <v>0.31958922425017083</v>
      </c>
      <c r="O64" s="14">
        <f t="shared" si="2"/>
        <v>0.53911593789523926</v>
      </c>
      <c r="P64" s="14">
        <f t="shared" si="2"/>
        <v>0.28168511504989951</v>
      </c>
      <c r="Q64" s="14">
        <f t="shared" si="2"/>
        <v>0.95864709369307743</v>
      </c>
      <c r="R64" s="14">
        <f t="shared" si="2"/>
        <v>0.34376718168116988</v>
      </c>
    </row>
    <row r="65" spans="1:18" x14ac:dyDescent="0.25">
      <c r="A65" s="13" t="s">
        <v>22</v>
      </c>
      <c r="B65" s="14">
        <f>_xlfn.STDEV.S(B2:B61)</f>
        <v>31.65518227671026</v>
      </c>
      <c r="C65" s="14">
        <f t="shared" ref="C65:R65" si="3">_xlfn.STDEV.S(C2:C61)</f>
        <v>3.1366450663532519</v>
      </c>
      <c r="D65" s="14">
        <f t="shared" si="3"/>
        <v>2.5768840884996642</v>
      </c>
      <c r="E65" s="14">
        <f t="shared" si="3"/>
        <v>1.1283506196437385</v>
      </c>
      <c r="F65" s="14">
        <f t="shared" si="3"/>
        <v>1.2408432781084637</v>
      </c>
      <c r="G65" s="14">
        <f t="shared" si="3"/>
        <v>1.1563189232113338</v>
      </c>
      <c r="H65" s="14">
        <f t="shared" si="3"/>
        <v>1.1840759643413115</v>
      </c>
      <c r="I65" s="14">
        <f t="shared" si="3"/>
        <v>1.1929965363583264</v>
      </c>
      <c r="J65" s="14">
        <f t="shared" si="3"/>
        <v>1.043130927960829</v>
      </c>
      <c r="K65" s="14">
        <f t="shared" si="3"/>
        <v>1.0406575337459743</v>
      </c>
      <c r="L65" s="14">
        <f t="shared" si="3"/>
        <v>1.3550382604047926</v>
      </c>
      <c r="M65" s="14">
        <f t="shared" si="3"/>
        <v>1.44578254077556</v>
      </c>
      <c r="N65" s="14">
        <f t="shared" si="3"/>
        <v>0.565322230458144</v>
      </c>
      <c r="O65" s="14">
        <f t="shared" si="3"/>
        <v>0.73424514836343269</v>
      </c>
      <c r="P65" s="14">
        <f t="shared" si="3"/>
        <v>0.53074015775132333</v>
      </c>
      <c r="Q65" s="14">
        <f t="shared" si="3"/>
        <v>0.97910525159100104</v>
      </c>
      <c r="R65" s="14">
        <f t="shared" si="3"/>
        <v>0.5863166223817724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E11" sqref="E11"/>
    </sheetView>
  </sheetViews>
  <sheetFormatPr defaultRowHeight="15" x14ac:dyDescent="0.25"/>
  <cols>
    <col min="1" max="1" width="6.5703125" bestFit="1" customWidth="1"/>
    <col min="2" max="2" width="14" bestFit="1" customWidth="1"/>
    <col min="3" max="3" width="10.42578125" bestFit="1" customWidth="1"/>
    <col min="4" max="4" width="23.28515625" bestFit="1" customWidth="1"/>
    <col min="5" max="5" width="14.85546875" bestFit="1" customWidth="1"/>
    <col min="6" max="7" width="13.7109375" bestFit="1" customWidth="1"/>
    <col min="8" max="8" width="7.5703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0.140625" bestFit="1" customWidth="1"/>
    <col min="14" max="14" width="10.5703125" bestFit="1" customWidth="1"/>
  </cols>
  <sheetData>
    <row r="1" spans="1:18" ht="30" x14ac:dyDescent="0.25">
      <c r="A1" s="13" t="s">
        <v>2</v>
      </c>
      <c r="B1" s="15" t="s">
        <v>4</v>
      </c>
      <c r="C1" s="15" t="s">
        <v>6</v>
      </c>
      <c r="D1" s="18" t="s">
        <v>23</v>
      </c>
      <c r="E1" s="18" t="s">
        <v>24</v>
      </c>
      <c r="F1" s="15" t="s">
        <v>12</v>
      </c>
      <c r="G1" s="15" t="s">
        <v>14</v>
      </c>
      <c r="H1" s="15" t="s">
        <v>16</v>
      </c>
      <c r="I1" s="15" t="s">
        <v>18</v>
      </c>
      <c r="J1" s="15" t="s">
        <v>3</v>
      </c>
      <c r="K1" s="15" t="s">
        <v>5</v>
      </c>
      <c r="L1" s="15" t="s">
        <v>7</v>
      </c>
      <c r="M1" s="15" t="s">
        <v>9</v>
      </c>
      <c r="N1" s="15" t="s">
        <v>11</v>
      </c>
      <c r="O1" s="15" t="s">
        <v>13</v>
      </c>
      <c r="P1" s="15" t="s">
        <v>15</v>
      </c>
      <c r="Q1" s="15" t="s">
        <v>17</v>
      </c>
      <c r="R1" s="15" t="s">
        <v>19</v>
      </c>
    </row>
    <row r="2" spans="1:18" x14ac:dyDescent="0.25">
      <c r="A2" s="13">
        <v>1</v>
      </c>
      <c r="B2" s="19">
        <f>'PEA Data - Mean Centered'!B2/'PEA Data - Mean Centered'!B$65</f>
        <v>-0.79555167660056503</v>
      </c>
      <c r="C2" s="19">
        <f>'PEA Data - Mean Centered'!C2/'PEA Data - Mean Centered'!C$65</f>
        <v>-1.4059606988921596</v>
      </c>
      <c r="D2" s="19">
        <f>'PEA Data - Mean Centered'!D2/'PEA Data - Mean Centered'!D$65</f>
        <v>-1.2506059171937121</v>
      </c>
      <c r="E2" s="19">
        <f>'PEA Data - Mean Centered'!E2/'PEA Data - Mean Centered'!E$65</f>
        <v>0.99850767004709695</v>
      </c>
      <c r="F2" s="19">
        <f>'PEA Data - Mean Centered'!F2/'PEA Data - Mean Centered'!F$65</f>
        <v>-0.7481471437165006</v>
      </c>
      <c r="G2" s="19">
        <f>'PEA Data - Mean Centered'!G2/'PEA Data - Mean Centered'!G$65</f>
        <v>-1.0003007448594143</v>
      </c>
      <c r="H2" s="19">
        <f>'PEA Data - Mean Centered'!H2/'PEA Data - Mean Centered'!H$65</f>
        <v>0.97847014938874599</v>
      </c>
      <c r="I2" s="19">
        <f>'PEA Data - Mean Centered'!I2/'PEA Data - Mean Centered'!I$65</f>
        <v>1.0398891339228913</v>
      </c>
      <c r="J2" s="19">
        <f>'PEA Data - Mean Centered'!J2/'PEA Data - Mean Centered'!J$65</f>
        <v>0.96640181829394856</v>
      </c>
      <c r="K2" s="19">
        <f>'PEA Data - Mean Centered'!K2/'PEA Data - Mean Centered'!K$65</f>
        <v>-0.66063976428946847</v>
      </c>
      <c r="L2" s="19">
        <f>'PEA Data - Mean Centered'!L2/'PEA Data - Mean Centered'!L$65</f>
        <v>-1.094557116114393</v>
      </c>
      <c r="M2" s="19">
        <f>'PEA Data - Mean Centered'!M2/'PEA Data - Mean Centered'!M$65</f>
        <v>-0.88619837536519663</v>
      </c>
      <c r="N2" s="19">
        <f>'PEA Data - Mean Centered'!N2/'PEA Data - Mean Centered'!N$65</f>
        <v>0.31324357379888385</v>
      </c>
      <c r="O2" s="19">
        <f>'PEA Data - Mean Centered'!O2/'PEA Data - Mean Centered'!O$65</f>
        <v>0.29452086340917871</v>
      </c>
      <c r="P2" s="19">
        <f>'PEA Data - Mean Centered'!P2/'PEA Data - Mean Centered'!P$65</f>
        <v>-0.10786889883346396</v>
      </c>
      <c r="Q2" s="19">
        <f>'PEA Data - Mean Centered'!Q2/'PEA Data - Mean Centered'!Q$65</f>
        <v>0.66114793159173857</v>
      </c>
      <c r="R2" s="19">
        <f>'PEA Data - Mean Centered'!R2/'PEA Data - Mean Centered'!R$65</f>
        <v>3.1545812351407876</v>
      </c>
    </row>
    <row r="3" spans="1:18" x14ac:dyDescent="0.25">
      <c r="A3" s="13">
        <f t="shared" ref="A3:A61" si="0">A2+1</f>
        <v>2</v>
      </c>
      <c r="B3" s="19">
        <f>'PEA Data - Mean Centered'!B3/'PEA Data - Mean Centered'!B$65</f>
        <v>-0.47964763559438434</v>
      </c>
      <c r="C3" s="19">
        <f>'PEA Data - Mean Centered'!C3/'PEA Data - Mean Centered'!C$65</f>
        <v>-0.86398070943276506</v>
      </c>
      <c r="D3" s="19">
        <f>'PEA Data - Mean Centered'!D3/'PEA Data - Mean Centered'!D$65</f>
        <v>-0.69567202770216563</v>
      </c>
      <c r="E3" s="19">
        <f>'PEA Data - Mean Centered'!E3/'PEA Data - Mean Centered'!E$65</f>
        <v>0.64400784699892522</v>
      </c>
      <c r="F3" s="19">
        <f>'PEA Data - Mean Centered'!F3/'PEA Data - Mean Centered'!F$65</f>
        <v>-0.18401462162468793</v>
      </c>
      <c r="G3" s="19">
        <f>'PEA Data - Mean Centered'!G3/'PEA Data - Mean Centered'!G$65</f>
        <v>-0.30845013518657727</v>
      </c>
      <c r="H3" s="19">
        <f>'PEA Data - Mean Centered'!H3/'PEA Data - Mean Centered'!H$65</f>
        <v>0.3577336408076669</v>
      </c>
      <c r="I3" s="19">
        <f>'PEA Data - Mean Centered'!I3/'PEA Data - Mean Centered'!I$65</f>
        <v>0.56210011222132672</v>
      </c>
      <c r="J3" s="19">
        <f>'PEA Data - Mean Centered'!J3/'PEA Data - Mean Centered'!J$65</f>
        <v>0.24741249500148113</v>
      </c>
      <c r="K3" s="19">
        <f>'PEA Data - Mean Centered'!K3/'PEA Data - Mean Centered'!K$65</f>
        <v>-0.55013292868713137</v>
      </c>
      <c r="L3" s="19">
        <f>'PEA Data - Mean Centered'!L3/'PEA Data - Mean Centered'!L$65</f>
        <v>-0.27170193882448052</v>
      </c>
      <c r="M3" s="19">
        <f>'PEA Data - Mean Centered'!M3/'PEA Data - Mean Centered'!M$65</f>
        <v>-0.68215657261818508</v>
      </c>
      <c r="N3" s="19">
        <f>'PEA Data - Mean Centered'!N3/'PEA Data - Mean Centered'!N$65</f>
        <v>-0.65965407353805672</v>
      </c>
      <c r="O3" s="19">
        <f>'PEA Data - Mean Centered'!O3/'PEA Data - Mean Centered'!O$65</f>
        <v>0.49200191496694701</v>
      </c>
      <c r="P3" s="19">
        <f>'PEA Data - Mean Centered'!P3/'PEA Data - Mean Centered'!P$65</f>
        <v>-8.9025958735674524E-2</v>
      </c>
      <c r="Q3" s="19">
        <f>'PEA Data - Mean Centered'!Q3/'PEA Data - Mean Centered'!Q$65</f>
        <v>-1.293723333565742E-2</v>
      </c>
      <c r="R3" s="19">
        <f>'PEA Data - Mean Centered'!R3/'PEA Data - Mean Centered'!R$65</f>
        <v>2.4041333709601616</v>
      </c>
    </row>
    <row r="4" spans="1:18" x14ac:dyDescent="0.25">
      <c r="A4" s="13">
        <f t="shared" si="0"/>
        <v>3</v>
      </c>
      <c r="B4" s="19">
        <f>'PEA Data - Mean Centered'!B4/'PEA Data - Mean Centered'!B$65</f>
        <v>0.46806448742415752</v>
      </c>
      <c r="C4" s="19">
        <f>'PEA Data - Mean Centered'!C4/'PEA Data - Mean Centered'!C$65</f>
        <v>0.18809916259326331</v>
      </c>
      <c r="D4" s="19">
        <f>'PEA Data - Mean Centered'!D4/'PEA Data - Mean Centered'!D$65</f>
        <v>0.17747551123506863</v>
      </c>
      <c r="E4" s="19">
        <f>'PEA Data - Mean Centered'!E4/'PEA Data - Mean Centered'!E$65</f>
        <v>-0.33086635065721637</v>
      </c>
      <c r="F4" s="19">
        <f>'PEA Data - Mean Centered'!F4/'PEA Data - Mean Centered'!F$65</f>
        <v>-0.18401462162468793</v>
      </c>
      <c r="G4" s="19">
        <f>'PEA Data - Mean Centered'!G4/'PEA Data - Mean Centered'!G$65</f>
        <v>-0.39493138356248336</v>
      </c>
      <c r="H4" s="19">
        <f>'PEA Data - Mean Centered'!H4/'PEA Data - Mean Centered'!H$65</f>
        <v>-1.1751074527193563</v>
      </c>
      <c r="I4" s="19">
        <f>'PEA Data - Mean Centered'!I4/'PEA Data - Mean Centered'!I$65</f>
        <v>-1.0892045512553272</v>
      </c>
      <c r="J4" s="19">
        <f>'PEA Data - Mean Centered'!J4/'PEA Data - Mean Centered'!J$65</f>
        <v>-1.0563551678542309</v>
      </c>
      <c r="K4" s="19">
        <f>'PEA Data - Mean Centered'!K4/'PEA Data - Mean Centered'!K$65</f>
        <v>0.70868652009396282</v>
      </c>
      <c r="L4" s="19">
        <f>'PEA Data - Mean Centered'!L4/'PEA Data - Mean Centered'!L$65</f>
        <v>1.0160844927399781</v>
      </c>
      <c r="M4" s="19">
        <f>'PEA Data - Mean Centered'!M4/'PEA Data - Mean Centered'!M$65</f>
        <v>0.44180189082286825</v>
      </c>
      <c r="N4" s="19">
        <f>'PEA Data - Mean Centered'!N4/'PEA Data - Mean Centered'!N$65</f>
        <v>0.39284432815721038</v>
      </c>
      <c r="O4" s="19">
        <f>'PEA Data - Mean Centered'!O4/'PEA Data - Mean Centered'!O$65</f>
        <v>1.7654184912753248</v>
      </c>
      <c r="P4" s="19">
        <f>'PEA Data - Mean Centered'!P4/'PEA Data - Mean Centered'!P$65</f>
        <v>-1.2948897579092615</v>
      </c>
      <c r="Q4" s="19">
        <f>'PEA Data - Mean Centered'!Q4/'PEA Data - Mean Centered'!Q$65</f>
        <v>-0.7585154444766814</v>
      </c>
      <c r="R4" s="19">
        <f>'PEA Data - Mean Centered'!R4/'PEA Data - Mean Centered'!R$65</f>
        <v>1.858353697001615</v>
      </c>
    </row>
    <row r="5" spans="1:18" x14ac:dyDescent="0.25">
      <c r="A5" s="13">
        <f t="shared" si="0"/>
        <v>4</v>
      </c>
      <c r="B5" s="19">
        <f>'PEA Data - Mean Centered'!B5/'PEA Data - Mean Centered'!B$65</f>
        <v>-0.827142080701183</v>
      </c>
      <c r="C5" s="19">
        <f>'PEA Data - Mean Centered'!C5/'PEA Data - Mean Centered'!C$65</f>
        <v>-0.64081208652770638</v>
      </c>
      <c r="D5" s="19">
        <f>'PEA Data - Mean Centered'!D5/'PEA Data - Mean Centered'!D$65</f>
        <v>-0.59089414451953315</v>
      </c>
      <c r="E5" s="19">
        <f>'PEA Data - Mean Centered'!E5/'PEA Data - Mean Centered'!E$65</f>
        <v>0.55538299647899247</v>
      </c>
      <c r="F5" s="19">
        <f>'PEA Data - Mean Centered'!F5/'PEA Data - Mean Centered'!F$65</f>
        <v>-0.586966395487861</v>
      </c>
      <c r="G5" s="19">
        <f>'PEA Data - Mean Centered'!G5/'PEA Data - Mean Centered'!G$65</f>
        <v>-0.74085679217650002</v>
      </c>
      <c r="H5" s="19">
        <f>'PEA Data - Mean Centered'!H5/'PEA Data - Mean Centered'!H$65</f>
        <v>1.0713701096216111</v>
      </c>
      <c r="I5" s="19">
        <f>'PEA Data - Mean Centered'!I5/'PEA Data - Mean Centered'!I$65</f>
        <v>0.59143747317196005</v>
      </c>
      <c r="J5" s="19">
        <f>'PEA Data - Mean Centered'!J5/'PEA Data - Mean Centered'!J$65</f>
        <v>0.85615609369942458</v>
      </c>
      <c r="K5" s="19">
        <f>'PEA Data - Mean Centered'!K5/'PEA Data - Mean Centered'!K$65</f>
        <v>-0.92009132279411987</v>
      </c>
      <c r="L5" s="19">
        <f>'PEA Data - Mean Centered'!L5/'PEA Data - Mean Centered'!L$65</f>
        <v>-0.79936225284868179</v>
      </c>
      <c r="M5" s="19">
        <f>'PEA Data - Mean Centered'!M5/'PEA Data - Mean Centered'!M$65</f>
        <v>-0.20144825349075826</v>
      </c>
      <c r="N5" s="19">
        <f>'PEA Data - Mean Centered'!N5/'PEA Data - Mean Centered'!N$65</f>
        <v>0.56088971162463785</v>
      </c>
      <c r="O5" s="19">
        <f>'PEA Data - Mean Centered'!O5/'PEA Data - Mean Centered'!O$65</f>
        <v>-0.28430579815922091</v>
      </c>
      <c r="P5" s="19">
        <f>'PEA Data - Mean Centered'!P5/'PEA Data - Mean Centered'!P$65</f>
        <v>-9.8446979412128308E-2</v>
      </c>
      <c r="Q5" s="19">
        <f>'PEA Data - Mean Centered'!Q5/'PEA Data - Mean Centered'!Q$65</f>
        <v>1.2535254334563508</v>
      </c>
      <c r="R5" s="19">
        <f>'PEA Data - Mean Centered'!R5/'PEA Data - Mean Centered'!R$65</f>
        <v>-0.49532358472728494</v>
      </c>
    </row>
    <row r="6" spans="1:18" x14ac:dyDescent="0.25">
      <c r="A6" s="13">
        <f t="shared" si="0"/>
        <v>5</v>
      </c>
      <c r="B6" s="19">
        <f>'PEA Data - Mean Centered'!B6/'PEA Data - Mean Centered'!B$65</f>
        <v>-0.63759965609747471</v>
      </c>
      <c r="C6" s="19">
        <f>'PEA Data - Mean Centered'!C6/'PEA Data - Mean Centered'!C$65</f>
        <v>-0.83209939105450692</v>
      </c>
      <c r="D6" s="19">
        <f>'PEA Data - Mean Centered'!D6/'PEA Data - Mean Centered'!D$65</f>
        <v>-0.55596892595745206</v>
      </c>
      <c r="E6" s="19">
        <f>'PEA Data - Mean Centered'!E6/'PEA Data - Mean Centered'!E$65</f>
        <v>0.20088317343082079</v>
      </c>
      <c r="F6" s="19">
        <f>'PEA Data - Mean Centered'!F6/'PEA Data - Mean Centered'!F$65</f>
        <v>-0.66755667369965832</v>
      </c>
      <c r="G6" s="19">
        <f>'PEA Data - Mean Centered'!G6/'PEA Data - Mean Centered'!G$65</f>
        <v>-0.56789408786949169</v>
      </c>
      <c r="H6" s="19">
        <f>'PEA Data - Mean Centered'!H6/'PEA Data - Mean Centered'!H$65</f>
        <v>0.29861526402434857</v>
      </c>
      <c r="I6" s="19">
        <f>'PEA Data - Mean Centered'!I6/'PEA Data - Mean Centered'!I$65</f>
        <v>0.47408602936361932</v>
      </c>
      <c r="J6" s="19">
        <f>'PEA Data - Mean Centered'!J6/'PEA Data - Mean Centered'!J$65</f>
        <v>0.24261935171909918</v>
      </c>
      <c r="K6" s="19">
        <f>'PEA Data - Mean Centered'!K6/'PEA Data - Mean Centered'!K$65</f>
        <v>-0.74231892889805196</v>
      </c>
      <c r="L6" s="19">
        <f>'PEA Data - Mean Centered'!L6/'PEA Data - Mean Centered'!L$65</f>
        <v>-0.4008497238823891</v>
      </c>
      <c r="M6" s="19">
        <f>'PEA Data - Mean Centered'!M6/'PEA Data - Mean Centered'!M$65</f>
        <v>-0.42623988074727515</v>
      </c>
      <c r="N6" s="19">
        <f>'PEA Data - Mean Centered'!N6/'PEA Data - Mean Centered'!N$65</f>
        <v>0.87044717031183327</v>
      </c>
      <c r="O6" s="19">
        <f>'PEA Data - Mean Centered'!O6/'PEA Data - Mean Centered'!O$65</f>
        <v>0.36261697151618305</v>
      </c>
      <c r="P6" s="19">
        <f>'PEA Data - Mean Centered'!P6/'PEA Data - Mean Centered'!P$65</f>
        <v>-1.0782116540943196</v>
      </c>
      <c r="Q6" s="19">
        <f>'PEA Data - Mean Centered'!Q6/'PEA Data - Mean Centered'!Q$65</f>
        <v>0.14537127001281341</v>
      </c>
      <c r="R6" s="19">
        <f>'PEA Data - Mean Centered'!R6/'PEA Data - Mean Centered'!R$65</f>
        <v>-4.3349182358305913E-2</v>
      </c>
    </row>
    <row r="7" spans="1:18" x14ac:dyDescent="0.25">
      <c r="A7" s="13">
        <f t="shared" si="0"/>
        <v>6</v>
      </c>
      <c r="B7" s="19">
        <f>'PEA Data - Mean Centered'!B7/'PEA Data - Mean Centered'!B$65</f>
        <v>0.46806448742415752</v>
      </c>
      <c r="C7" s="19">
        <f>'PEA Data - Mean Centered'!C7/'PEA Data - Mean Centered'!C$65</f>
        <v>0.21998048097152154</v>
      </c>
      <c r="D7" s="19">
        <f>'PEA Data - Mean Centered'!D7/'PEA Data - Mean Centered'!D$65</f>
        <v>0.15807178631661023</v>
      </c>
      <c r="E7" s="19">
        <f>'PEA Data - Mean Centered'!E7/'PEA Data - Mean Centered'!E$65</f>
        <v>-0.6853661737053881</v>
      </c>
      <c r="F7" s="19">
        <f>'PEA Data - Mean Centered'!F7/'PEA Data - Mean Centered'!F$65</f>
        <v>-0.18401462162468793</v>
      </c>
      <c r="G7" s="19">
        <f>'PEA Data - Mean Centered'!G7/'PEA Data - Mean Centered'!G$65</f>
        <v>0.21043797686963425</v>
      </c>
      <c r="H7" s="19">
        <f>'PEA Data - Mean Centered'!H7/'PEA Data - Mean Centered'!H$65</f>
        <v>-0.49103037287541756</v>
      </c>
      <c r="I7" s="19">
        <f>'PEA Data - Mean Centered'!I7/'PEA Data - Mean Centered'!I$65</f>
        <v>-0.63656246760907087</v>
      </c>
      <c r="J7" s="19">
        <f>'PEA Data - Mean Centered'!J7/'PEA Data - Mean Centered'!J$65</f>
        <v>-0.63934164314706687</v>
      </c>
      <c r="K7" s="19">
        <f>'PEA Data - Mean Centered'!K7/'PEA Data - Mean Centered'!K$65</f>
        <v>5.0448895527637844E-2</v>
      </c>
      <c r="L7" s="19">
        <f>'PEA Data - Mean Centered'!L7/'PEA Data - Mean Centered'!L$65</f>
        <v>0.92383617499678872</v>
      </c>
      <c r="M7" s="19">
        <f>'PEA Data - Mean Centered'!M7/'PEA Data - Mean Centered'!M$65</f>
        <v>0.70117732690943091</v>
      </c>
      <c r="N7" s="19">
        <f>'PEA Data - Mean Centered'!N7/'PEA Data - Mean Centered'!N$65</f>
        <v>1.3568964167480402</v>
      </c>
      <c r="O7" s="19">
        <f>'PEA Data - Mean Centered'!O7/'PEA Data - Mean Centered'!O$65</f>
        <v>0.77800998525256071</v>
      </c>
      <c r="P7" s="19">
        <f>'PEA Data - Mean Centered'!P7/'PEA Data - Mean Centered'!P$65</f>
        <v>-0.98400413414361076</v>
      </c>
      <c r="Q7" s="19">
        <f>'PEA Data - Mean Centered'!Q7/'PEA Data - Mean Centered'!Q$65</f>
        <v>0.56412029554788257</v>
      </c>
      <c r="R7" s="19">
        <f>'PEA Data - Mean Centered'!R7/'PEA Data - Mean Centered'!R$65</f>
        <v>-1.1178541357412983</v>
      </c>
    </row>
    <row r="8" spans="1:18" x14ac:dyDescent="0.25">
      <c r="A8" s="13">
        <f t="shared" si="0"/>
        <v>7</v>
      </c>
      <c r="B8" s="19">
        <f>'PEA Data - Mean Centered'!B8/'PEA Data - Mean Centered'!B$65</f>
        <v>-0.98509410120427332</v>
      </c>
      <c r="C8" s="19">
        <f>'PEA Data - Mean Centered'!C8/'PEA Data - Mean Centered'!C$65</f>
        <v>-1.5334856695338182</v>
      </c>
      <c r="D8" s="19">
        <f>'PEA Data - Mean Centered'!D8/'PEA Data - Mean Centered'!D$65</f>
        <v>-1.3398608204415774</v>
      </c>
      <c r="E8" s="19">
        <f>'PEA Data - Mean Centered'!E8/'PEA Data - Mean Centered'!E$65</f>
        <v>0.64400784699892522</v>
      </c>
      <c r="F8" s="19">
        <f>'PEA Data - Mean Centered'!F8/'PEA Data - Mean Centered'!F$65</f>
        <v>-1.0705084475628315</v>
      </c>
      <c r="G8" s="19">
        <f>'PEA Data - Mean Centered'!G8/'PEA Data - Mean Centered'!G$65</f>
        <v>-1.0003007448594143</v>
      </c>
      <c r="H8" s="19">
        <f>'PEA Data - Mean Centered'!H8/'PEA Data - Mean Centered'!H$65</f>
        <v>0.83489821471598258</v>
      </c>
      <c r="I8" s="19">
        <f>'PEA Data - Mean Centered'!I8/'PEA Data - Mean Centered'!I$65</f>
        <v>0.59562909556783428</v>
      </c>
      <c r="J8" s="19">
        <f>'PEA Data - Mean Centered'!J8/'PEA Data - Mean Centered'!J$65</f>
        <v>1.1868909820556008</v>
      </c>
      <c r="K8" s="19">
        <f>'PEA Data - Mean Centered'!K8/'PEA Data - Mean Centered'!K$65</f>
        <v>-0.91528667300505617</v>
      </c>
      <c r="L8" s="19">
        <f>'PEA Data - Mean Centered'!L8/'PEA Data - Mean Centered'!L$65</f>
        <v>-1.24584430038826</v>
      </c>
      <c r="M8" s="19">
        <f>'PEA Data - Mean Centered'!M8/'PEA Data - Mean Centered'!M$65</f>
        <v>-1.0349065454643234</v>
      </c>
      <c r="N8" s="19">
        <f>'PEA Data - Mean Centered'!N8/'PEA Data - Mean Centered'!N$65</f>
        <v>0.94120320969062077</v>
      </c>
      <c r="O8" s="19">
        <f>'PEA Data - Mean Centered'!O8/'PEA Data - Mean Centered'!O$65</f>
        <v>0.46476178264250351</v>
      </c>
      <c r="P8" s="19">
        <f>'PEA Data - Mean Centered'!P8/'PEA Data - Mean Centered'!P$65</f>
        <v>-0.79558729675243101</v>
      </c>
      <c r="Q8" s="19">
        <f>'PEA Data - Mean Centered'!Q8/'PEA Data - Mean Centered'!Q$65</f>
        <v>1.04925652296383</v>
      </c>
      <c r="R8" s="19">
        <f>'PEA Data - Mean Centered'!R8/'PEA Data - Mean Centered'!R$65</f>
        <v>2.1227147113121974</v>
      </c>
    </row>
    <row r="9" spans="1:18" x14ac:dyDescent="0.25">
      <c r="A9" s="13">
        <f t="shared" si="0"/>
        <v>8</v>
      </c>
      <c r="B9" s="19">
        <f>'PEA Data - Mean Centered'!B9/'PEA Data - Mean Centered'!B$65</f>
        <v>-0.44805723149376631</v>
      </c>
      <c r="C9" s="19">
        <f>'PEA Data - Mean Centered'!C9/'PEA Data - Mean Centered'!C$65</f>
        <v>-0.67269340490596463</v>
      </c>
      <c r="D9" s="19">
        <f>'PEA Data - Mean Centered'!D9/'PEA Data - Mean Centered'!D$65</f>
        <v>-0.66850755790222249</v>
      </c>
      <c r="E9" s="19">
        <f>'PEA Data - Mean Centered'!E9/'PEA Data - Mean Centered'!E$65</f>
        <v>0.28950802395075353</v>
      </c>
      <c r="F9" s="19">
        <f>'PEA Data - Mean Centered'!F9/'PEA Data - Mean Centered'!F$65</f>
        <v>0.54129864788986071</v>
      </c>
      <c r="G9" s="19">
        <f>'PEA Data - Mean Centered'!G9/'PEA Data - Mean Centered'!G$65</f>
        <v>0.3834004753510733</v>
      </c>
      <c r="H9" s="19">
        <f>'PEA Data - Mean Centered'!H9/'PEA Data - Mean Centered'!H$65</f>
        <v>0.74199906017466744</v>
      </c>
      <c r="I9" s="19">
        <f>'PEA Data - Mean Centered'!I9/'PEA Data - Mean Centered'!I$65</f>
        <v>0.49923336641421767</v>
      </c>
      <c r="J9" s="19">
        <f>'PEA Data - Mean Centered'!J9/'PEA Data - Mean Centered'!J$65</f>
        <v>1.0574735979273173</v>
      </c>
      <c r="K9" s="19">
        <f>'PEA Data - Mean Centered'!K9/'PEA Data - Mean Centered'!K$65</f>
        <v>-1.0642309375433223</v>
      </c>
      <c r="L9" s="19">
        <f>'PEA Data - Mean Centered'!L9/'PEA Data - Mean Centered'!L$65</f>
        <v>-0.93589007232496335</v>
      </c>
      <c r="M9" s="19">
        <f>'PEA Data - Mean Centered'!M9/'PEA Data - Mean Centered'!M$65</f>
        <v>-0.7029067263611587</v>
      </c>
      <c r="N9" s="19">
        <f>'PEA Data - Mean Centered'!N9/'PEA Data - Mean Centered'!N$65</f>
        <v>1.2507623576798612</v>
      </c>
      <c r="O9" s="19">
        <f>'PEA Data - Mean Centered'!O9/'PEA Data - Mean Centered'!O$65</f>
        <v>0.38985580454705676</v>
      </c>
      <c r="P9" s="19">
        <f>'PEA Data - Mean Centered'!P9/'PEA Data - Mean Centered'!P$65</f>
        <v>-0.59775033742967942</v>
      </c>
      <c r="Q9" s="19">
        <f>'PEA Data - Mean Centered'!Q9/'PEA Data - Mean Centered'!Q$65</f>
        <v>0.63561431714183603</v>
      </c>
      <c r="R9" s="19">
        <f>'PEA Data - Mean Centered'!R9/'PEA Data - Mean Centered'!R$65</f>
        <v>0.17837340239787466</v>
      </c>
    </row>
    <row r="10" spans="1:18" x14ac:dyDescent="0.25">
      <c r="A10" s="13">
        <f t="shared" si="0"/>
        <v>9</v>
      </c>
      <c r="B10" s="19">
        <f>'PEA Data - Mean Centered'!B10/'PEA Data - Mean Centered'!B$65</f>
        <v>0.72078772022910198</v>
      </c>
      <c r="C10" s="19">
        <f>'PEA Data - Mean Centered'!C10/'PEA Data - Mean Centered'!C$65</f>
        <v>0.69819843941714843</v>
      </c>
      <c r="D10" s="19">
        <f>'PEA Data - Mean Centered'!D10/'PEA Data - Mean Centered'!D$65</f>
        <v>0.8604710087254992</v>
      </c>
      <c r="E10" s="19">
        <f>'PEA Data - Mean Centered'!E10/'PEA Data - Mean Centered'!E$65</f>
        <v>-1.2171156977934252</v>
      </c>
      <c r="F10" s="19">
        <f>'PEA Data - Mean Centered'!F10/'PEA Data - Mean Centered'!F$65</f>
        <v>1.5083827520398017</v>
      </c>
      <c r="G10" s="19">
        <f>'PEA Data - Mean Centered'!G10/'PEA Data - Mean Centered'!G$65</f>
        <v>1.9400646048293251</v>
      </c>
      <c r="H10" s="19">
        <f>'PEA Data - Mean Centered'!H10/'PEA Data - Mean Centered'!H$65</f>
        <v>-1.2975661989203755</v>
      </c>
      <c r="I10" s="19">
        <f>'PEA Data - Mean Centered'!I10/'PEA Data - Mean Centered'!I$65</f>
        <v>-1.2945692790925694</v>
      </c>
      <c r="J10" s="19">
        <f>'PEA Data - Mean Centered'!J10/'PEA Data - Mean Centered'!J$65</f>
        <v>-1.1905663797427324</v>
      </c>
      <c r="K10" s="19">
        <f>'PEA Data - Mean Centered'!K10/'PEA Data - Mean Centered'!K$65</f>
        <v>0.61259306210491959</v>
      </c>
      <c r="L10" s="19">
        <f>'PEA Data - Mean Centered'!L10/'PEA Data - Mean Centered'!L$65</f>
        <v>1.3629383644967776</v>
      </c>
      <c r="M10" s="19">
        <f>'PEA Data - Mean Centered'!M10/'PEA Data - Mean Centered'!M$65</f>
        <v>0.67351067520222296</v>
      </c>
      <c r="N10" s="19">
        <f>'PEA Data - Mean Centered'!N10/'PEA Data - Mean Centered'!N$65</f>
        <v>1.507251522952012</v>
      </c>
      <c r="O10" s="19">
        <f>'PEA Data - Mean Centered'!O10/'PEA Data - Mean Centered'!O$65</f>
        <v>1.2683096280931137</v>
      </c>
      <c r="P10" s="19">
        <f>'PEA Data - Mean Centered'!P10/'PEA Data - Mean Centered'!P$65</f>
        <v>-1.2383654256878136</v>
      </c>
      <c r="Q10" s="19">
        <f>'PEA Data - Mean Centered'!Q10/'PEA Data - Mean Centered'!Q$65</f>
        <v>-0.10996438117868026</v>
      </c>
      <c r="R10" s="19">
        <f>'PEA Data - Mean Centered'!R10/'PEA Data - Mean Centered'!R$65</f>
        <v>-0.68293575501362336</v>
      </c>
    </row>
    <row r="11" spans="1:18" x14ac:dyDescent="0.25">
      <c r="A11" s="13">
        <f t="shared" si="0"/>
        <v>10</v>
      </c>
      <c r="B11" s="19">
        <f>'PEA Data - Mean Centered'!B11/'PEA Data - Mean Centered'!B$65</f>
        <v>-0.63759965609747471</v>
      </c>
      <c r="C11" s="19">
        <f>'PEA Data - Mean Centered'!C11/'PEA Data - Mean Centered'!C$65</f>
        <v>-0.73645543591973228</v>
      </c>
      <c r="D11" s="19">
        <f>'PEA Data - Mean Centered'!D11/'PEA Data - Mean Centered'!D$65</f>
        <v>-0.93239226386737084</v>
      </c>
      <c r="E11" s="19">
        <f>'PEA Data - Mean Centered'!E11/'PEA Data - Mean Centered'!E$65</f>
        <v>0.90988282041341284</v>
      </c>
      <c r="F11" s="19">
        <f>'PEA Data - Mean Centered'!F11/'PEA Data - Mean Centered'!F$65</f>
        <v>-0.586966395487861</v>
      </c>
      <c r="G11" s="19">
        <f>'PEA Data - Mean Centered'!G11/'PEA Data - Mean Centered'!G$65</f>
        <v>-0.39493138356248336</v>
      </c>
      <c r="H11" s="19">
        <f>'PEA Data - Mean Centered'!H11/'PEA Data - Mean Centered'!H$65</f>
        <v>0.30283806319482409</v>
      </c>
      <c r="I11" s="19">
        <f>'PEA Data - Mean Centered'!I11/'PEA Data - Mean Centered'!I$65</f>
        <v>0.76746523905385988</v>
      </c>
      <c r="J11" s="19">
        <f>'PEA Data - Mean Centered'!J11/'PEA Data - Mean Centered'!J$65</f>
        <v>0.19468631890437529</v>
      </c>
      <c r="K11" s="19">
        <f>'PEA Data - Mean Centered'!K11/'PEA Data - Mean Centered'!K$65</f>
        <v>-9.8495369010627928E-2</v>
      </c>
      <c r="L11" s="19">
        <f>'PEA Data - Mean Centered'!L11/'PEA Data - Mean Centered'!L$65</f>
        <v>-0.16469390426412522</v>
      </c>
      <c r="M11" s="19">
        <f>'PEA Data - Mean Centered'!M11/'PEA Data - Mean Centered'!M$65</f>
        <v>-0.60953185967644807</v>
      </c>
      <c r="N11" s="19">
        <f>'PEA Data - Mean Centered'!N11/'PEA Data - Mean Centered'!N$65</f>
        <v>-3.1693592110846679E-2</v>
      </c>
      <c r="O11" s="19">
        <f>'PEA Data - Mean Centered'!O11/'PEA Data - Mean Centered'!O$65</f>
        <v>-0.61117244281453742</v>
      </c>
      <c r="P11" s="19">
        <f>'PEA Data - Mean Centered'!P11/'PEA Data - Mean Centered'!P$65</f>
        <v>-6.0764690427750949E-2</v>
      </c>
      <c r="Q11" s="19">
        <f>'PEA Data - Mean Centered'!Q11/'PEA Data - Mean Centered'!Q$65</f>
        <v>-0.78404954508473645</v>
      </c>
      <c r="R11" s="19">
        <f>'PEA Data - Mean Centered'!R11/'PEA Data - Mean Centered'!R$65</f>
        <v>0.97146010205692224</v>
      </c>
    </row>
    <row r="12" spans="1:18" x14ac:dyDescent="0.25">
      <c r="A12" s="13">
        <f t="shared" si="0"/>
        <v>11</v>
      </c>
      <c r="B12" s="19">
        <f>'PEA Data - Mean Centered'!B12/'PEA Data - Mean Centered'!B$65</f>
        <v>-0.47964763559438434</v>
      </c>
      <c r="C12" s="19">
        <f>'PEA Data - Mean Centered'!C12/'PEA Data - Mean Centered'!C$65</f>
        <v>-0.48140610037916409</v>
      </c>
      <c r="D12" s="19">
        <f>'PEA Data - Mean Centered'!D12/'PEA Data - Mean Centered'!D$65</f>
        <v>-0.52104296619012758</v>
      </c>
      <c r="E12" s="19">
        <f>'PEA Data - Mean Centered'!E12/'PEA Data - Mean Centered'!E$65</f>
        <v>0.82125754715254207</v>
      </c>
      <c r="F12" s="19">
        <f>'PEA Data - Mean Centered'!F12/'PEA Data - Mean Centered'!F$65</f>
        <v>-0.42578564725922136</v>
      </c>
      <c r="G12" s="19">
        <f>'PEA Data - Mean Centered'!G12/'PEA Data - Mean Centered'!G$65</f>
        <v>-0.13548743087956897</v>
      </c>
      <c r="H12" s="19">
        <f>'PEA Data - Mean Centered'!H12/'PEA Data - Mean Centered'!H$65</f>
        <v>0.65332270311474683</v>
      </c>
      <c r="I12" s="19">
        <f>'PEA Data - Mean Centered'!I12/'PEA Data - Mean Centered'!I$65</f>
        <v>0.56629093495016858</v>
      </c>
      <c r="J12" s="19">
        <f>'PEA Data - Mean Centered'!J12/'PEA Data - Mean Centered'!J$65</f>
        <v>0.41996976866210739</v>
      </c>
      <c r="K12" s="19">
        <f>'PEA Data - Mean Centered'!K12/'PEA Data - Mean Centered'!K$65</f>
        <v>-0.78556112293475455</v>
      </c>
      <c r="L12" s="19">
        <f>'PEA Data - Mean Centered'!L12/'PEA Data - Mean Centered'!L$65</f>
        <v>-9.827535459666864E-2</v>
      </c>
      <c r="M12" s="19">
        <f>'PEA Data - Mean Centered'!M12/'PEA Data - Mean Centered'!M$65</f>
        <v>-0.35015609366474976</v>
      </c>
      <c r="N12" s="19">
        <f>'PEA Data - Mean Centered'!N12/'PEA Data - Mean Centered'!N$65</f>
        <v>-0.95152210226617251</v>
      </c>
      <c r="O12" s="19">
        <f>'PEA Data - Mean Centered'!O12/'PEA Data - Mean Centered'!O$65</f>
        <v>-0.47497697836660258</v>
      </c>
      <c r="P12" s="19">
        <f>'PEA Data - Mean Centered'!P12/'PEA Data - Mean Centered'!P$65</f>
        <v>0.72116302493168705</v>
      </c>
      <c r="Q12" s="19">
        <f>'PEA Data - Mean Centered'!Q12/'PEA Data - Mean Centered'!Q$65</f>
        <v>4.3236814255882126E-2</v>
      </c>
      <c r="R12" s="19">
        <f>'PEA Data - Mean Centered'!R12/'PEA Data - Mean Centered'!R$65</f>
        <v>0.16131778838615304</v>
      </c>
    </row>
    <row r="13" spans="1:18" x14ac:dyDescent="0.25">
      <c r="A13" s="13">
        <f t="shared" si="0"/>
        <v>12</v>
      </c>
      <c r="B13" s="19">
        <f>'PEA Data - Mean Centered'!B13/'PEA Data - Mean Centered'!B$65</f>
        <v>1.9212230760525884</v>
      </c>
      <c r="C13" s="19">
        <f>'PEA Data - Mean Centered'!C13/'PEA Data - Mean Centered'!C$65</f>
        <v>1.750277705700428</v>
      </c>
      <c r="D13" s="19">
        <f>'PEA Data - Mean Centered'!D13/'PEA Data - Mean Centered'!D$65</f>
        <v>2.1527293353073595</v>
      </c>
      <c r="E13" s="19">
        <f>'PEA Data - Mean Centered'!E13/'PEA Data - Mean Centered'!E$65</f>
        <v>-1.6602403713615297</v>
      </c>
      <c r="F13" s="19">
        <f>'PEA Data - Mean Centered'!F13/'PEA Data - Mean Centered'!F$65</f>
        <v>1.991924803308869</v>
      </c>
      <c r="G13" s="19">
        <f>'PEA Data - Mean Centered'!G13/'PEA Data - Mean Centered'!G$65</f>
        <v>2.4589525110599673</v>
      </c>
      <c r="H13" s="19">
        <f>'PEA Data - Mean Centered'!H13/'PEA Data - Mean Centered'!H$65</f>
        <v>-1.6142688525449751</v>
      </c>
      <c r="I13" s="19">
        <f>'PEA Data - Mean Centered'!I13/'PEA Data - Mean Centered'!I$65</f>
        <v>-1.8729448535148177</v>
      </c>
      <c r="J13" s="19">
        <f>'PEA Data - Mean Centered'!J13/'PEA Data - Mean Centered'!J$65</f>
        <v>-1.6603059664673627</v>
      </c>
      <c r="K13" s="19">
        <f>'PEA Data - Mean Centered'!K13/'PEA Data - Mean Centered'!K$65</f>
        <v>1.6792269680782104</v>
      </c>
      <c r="L13" s="19">
        <f>'PEA Data - Mean Centered'!L13/'PEA Data - Mean Centered'!L$65</f>
        <v>1.359248347656584</v>
      </c>
      <c r="M13" s="19">
        <f>'PEA Data - Mean Centered'!M13/'PEA Data - Mean Centered'!M$65</f>
        <v>1.8458862740185926</v>
      </c>
      <c r="N13" s="19">
        <f>'PEA Data - Mean Centered'!N13/'PEA Data - Mean Centered'!N$65</f>
        <v>-0.50929643603437236</v>
      </c>
      <c r="O13" s="19">
        <f>'PEA Data - Mean Centered'!O13/'PEA Data - Mean Centered'!O$65</f>
        <v>-0.72693699527968569</v>
      </c>
      <c r="P13" s="19">
        <f>'PEA Data - Mean Centered'!P13/'PEA Data - Mean Centered'!P$65</f>
        <v>0.30664616430422964</v>
      </c>
      <c r="Q13" s="19">
        <f>'PEA Data - Mean Centered'!Q13/'PEA Data - Mean Centered'!Q$65</f>
        <v>-0.80447585162073143</v>
      </c>
      <c r="R13" s="19">
        <f>'PEA Data - Mean Centered'!R13/'PEA Data - Mean Centered'!R$65</f>
        <v>-0.94729819005827343</v>
      </c>
    </row>
    <row r="14" spans="1:18" x14ac:dyDescent="0.25">
      <c r="A14" s="13">
        <f t="shared" si="0"/>
        <v>13</v>
      </c>
      <c r="B14" s="19">
        <f>'PEA Data - Mean Centered'!B14/'PEA Data - Mean Centered'!B$65</f>
        <v>5.7389234116122692E-2</v>
      </c>
      <c r="C14" s="19">
        <f>'PEA Data - Mean Centered'!C14/'PEA Data - Mean Centered'!C$65</f>
        <v>0.1243365258367469</v>
      </c>
      <c r="D14" s="19">
        <f>'PEA Data - Mean Centered'!D14/'PEA Data - Mean Centered'!D$65</f>
        <v>0.2473274307697205</v>
      </c>
      <c r="E14" s="19">
        <f>'PEA Data - Mean Centered'!E14/'PEA Data - Mean Centered'!E$65</f>
        <v>0.28950802395075353</v>
      </c>
      <c r="F14" s="19">
        <f>'PEA Data - Mean Centered'!F14/'PEA Data - Mean Centered'!F$65</f>
        <v>0.86366014434713922</v>
      </c>
      <c r="G14" s="19">
        <f>'PEA Data - Mean Centered'!G14/'PEA Data - Mean Centered'!G$65</f>
        <v>0.72932588310027646</v>
      </c>
      <c r="H14" s="19">
        <f>'PEA Data - Mean Centered'!H14/'PEA Data - Mean Centered'!H$65</f>
        <v>0.47174638666650087</v>
      </c>
      <c r="I14" s="19">
        <f>'PEA Data - Mean Centered'!I14/'PEA Data - Mean Centered'!I$65</f>
        <v>0.56210011222132672</v>
      </c>
      <c r="J14" s="19">
        <f>'PEA Data - Mean Centered'!J14/'PEA Data - Mean Centered'!J$65</f>
        <v>0.42476314010376764</v>
      </c>
      <c r="K14" s="19">
        <f>'PEA Data - Mean Centered'!K14/'PEA Data - Mean Centered'!K$65</f>
        <v>-0.56935175750587519</v>
      </c>
      <c r="L14" s="19">
        <f>'PEA Data - Mean Centered'!L14/'PEA Data - Mean Centered'!L$65</f>
        <v>-0.36395025656766999</v>
      </c>
      <c r="M14" s="19">
        <f>'PEA Data - Mean Centered'!M14/'PEA Data - Mean Centered'!M$65</f>
        <v>-0.11498955484514696</v>
      </c>
      <c r="N14" s="19">
        <f>'PEA Data - Mean Centered'!N14/'PEA Data - Mean Centered'!N$65</f>
        <v>-3.169275011317764E-2</v>
      </c>
      <c r="O14" s="19">
        <f>'PEA Data - Mean Centered'!O14/'PEA Data - Mean Centered'!O$65</f>
        <v>0.70991257785198669</v>
      </c>
      <c r="P14" s="19">
        <f>'PEA Data - Mean Centered'!P14/'PEA Data - Mean Centered'!P$65</f>
        <v>-0.3057040625506165</v>
      </c>
      <c r="Q14" s="19">
        <f>'PEA Data - Mean Centered'!Q14/'PEA Data - Mean Centered'!Q$65</f>
        <v>-1.5551613706756628</v>
      </c>
      <c r="R14" s="19">
        <f>'PEA Data - Mean Centered'!R14/'PEA Data - Mean Centered'!R$65</f>
        <v>-0.34182386535313697</v>
      </c>
    </row>
    <row r="15" spans="1:18" x14ac:dyDescent="0.25">
      <c r="A15" s="13">
        <f t="shared" si="0"/>
        <v>14</v>
      </c>
      <c r="B15" s="19">
        <f>'PEA Data - Mean Centered'!B15/'PEA Data - Mean Centered'!B$65</f>
        <v>0.18375085051859494</v>
      </c>
      <c r="C15" s="19">
        <f>'PEA Data - Mean Centered'!C15/'PEA Data - Mean Centered'!C$65</f>
        <v>0.15621784421500512</v>
      </c>
      <c r="D15" s="19">
        <f>'PEA Data - Mean Centered'!D15/'PEA Data - Mean Centered'!D$65</f>
        <v>0.12314582654928567</v>
      </c>
      <c r="E15" s="19">
        <f>'PEA Data - Mean Centered'!E15/'PEA Data - Mean Centered'!E$65</f>
        <v>2.3633473277204005E-2</v>
      </c>
      <c r="F15" s="19">
        <f>'PEA Data - Mean Centered'!F15/'PEA Data - Mean Centered'!F$65</f>
        <v>0.70247920431345556</v>
      </c>
      <c r="G15" s="19">
        <f>'PEA Data - Mean Centered'!G15/'PEA Data - Mean Centered'!G$65</f>
        <v>0.55636338548365005</v>
      </c>
      <c r="H15" s="19">
        <f>'PEA Data - Mean Centered'!H15/'PEA Data - Mean Centered'!H$65</f>
        <v>0.37462443295471093</v>
      </c>
      <c r="I15" s="19">
        <f>'PEA Data - Mean Centered'!I15/'PEA Data - Mean Centered'!I$65</f>
        <v>-8.3333031575098027E-2</v>
      </c>
      <c r="J15" s="19">
        <f>'PEA Data - Mean Centered'!J15/'PEA Data - Mean Centered'!J$65</f>
        <v>0.31931147334604426</v>
      </c>
      <c r="K15" s="19">
        <f>'PEA Data - Mean Centered'!K15/'PEA Data - Mean Centered'!K$65</f>
        <v>-0.60298442230196092</v>
      </c>
      <c r="L15" s="19">
        <f>'PEA Data - Mean Centered'!L15/'PEA Data - Mean Centered'!L$65</f>
        <v>-0.13148445305161324</v>
      </c>
      <c r="M15" s="19">
        <f>'PEA Data - Mean Centered'!M15/'PEA Data - Mean Centered'!M$65</f>
        <v>0.16167696084360134</v>
      </c>
      <c r="N15" s="19">
        <f>'PEA Data - Mean Centered'!N15/'PEA Data - Mean Centered'!N$65</f>
        <v>0.89698131878825749</v>
      </c>
      <c r="O15" s="19">
        <f>'PEA Data - Mean Centered'!O15/'PEA Data - Mean Centered'!O$65</f>
        <v>-4.5965522584965619E-2</v>
      </c>
      <c r="P15" s="19">
        <f>'PEA Data - Mean Centered'!P15/'PEA Data - Mean Centered'!P$65</f>
        <v>-0.38107223361473741</v>
      </c>
      <c r="Q15" s="19">
        <f>'PEA Data - Mean Centered'!Q15/'PEA Data - Mean Centered'!Q$65</f>
        <v>0.2066511639797832</v>
      </c>
      <c r="R15" s="19">
        <f>'PEA Data - Mean Centered'!R15/'PEA Data - Mean Centered'!R$65</f>
        <v>-0.41857311530140057</v>
      </c>
    </row>
    <row r="16" spans="1:18" x14ac:dyDescent="0.25">
      <c r="A16" s="13">
        <f t="shared" si="0"/>
        <v>15</v>
      </c>
      <c r="B16" s="19">
        <f>'PEA Data - Mean Centered'!B16/'PEA Data - Mean Centered'!B$65</f>
        <v>1.6684998432476439</v>
      </c>
      <c r="C16" s="19">
        <f>'PEA Data - Mean Centered'!C16/'PEA Data - Mean Centered'!C$65</f>
        <v>1.3995844150250853</v>
      </c>
      <c r="D16" s="19">
        <f>'PEA Data - Mean Centered'!D16/'PEA Data - Mean Centered'!D$65</f>
        <v>1.2097298768354749</v>
      </c>
      <c r="E16" s="19">
        <f>'PEA Data - Mean Centered'!E16/'PEA Data - Mean Centered'!E$65</f>
        <v>-1.3057407592407031</v>
      </c>
      <c r="F16" s="19">
        <f>'PEA Data - Mean Centered'!F16/'PEA Data - Mean Centered'!F$65</f>
        <v>1.7501539694793797</v>
      </c>
      <c r="G16" s="19">
        <f>'PEA Data - Mean Centered'!G16/'PEA Data - Mean Centered'!G$65</f>
        <v>1.1617325400901992</v>
      </c>
      <c r="H16" s="19">
        <f>'PEA Data - Mean Centered'!H16/'PEA Data - Mean Centered'!H$65</f>
        <v>-1.6396046374974957</v>
      </c>
      <c r="I16" s="19">
        <f>'PEA Data - Mean Centered'!I16/'PEA Data - Mean Centered'!I$65</f>
        <v>-1.797504440020635</v>
      </c>
      <c r="J16" s="19">
        <f>'PEA Data - Mean Centered'!J16/'PEA Data - Mean Centered'!J$65</f>
        <v>-1.5021285799310911</v>
      </c>
      <c r="K16" s="19">
        <f>'PEA Data - Mean Centered'!K16/'PEA Data - Mean Centered'!K$65</f>
        <v>1.549500615630591</v>
      </c>
      <c r="L16" s="19">
        <f>'PEA Data - Mean Centered'!L16/'PEA Data - Mean Centered'!L$65</f>
        <v>1.2190305098641359</v>
      </c>
      <c r="M16" s="19">
        <f>'PEA Data - Mean Centered'!M16/'PEA Data - Mean Centered'!M$65</f>
        <v>1.6487616283944189</v>
      </c>
      <c r="N16" s="19">
        <f>'PEA Data - Mean Centered'!N16/'PEA Data - Mean Centered'!N$65</f>
        <v>-0.35009492554881644</v>
      </c>
      <c r="O16" s="19">
        <f>'PEA Data - Mean Centered'!O16/'PEA Data - Mean Centered'!O$65</f>
        <v>-0.37964203722872569</v>
      </c>
      <c r="P16" s="19">
        <f>'PEA Data - Mean Centered'!P16/'PEA Data - Mean Centered'!P$65</f>
        <v>-0.39991337810692607</v>
      </c>
      <c r="Q16" s="19">
        <f>'PEA Data - Mean Centered'!Q16/'PEA Data - Mean Centered'!Q$65</f>
        <v>-0.95767704807663456</v>
      </c>
      <c r="R16" s="19">
        <f>'PEA Data - Mean Centered'!R16/'PEA Data - Mean Centered'!R$65</f>
        <v>-0.64882452528461609</v>
      </c>
    </row>
    <row r="17" spans="1:18" x14ac:dyDescent="0.25">
      <c r="A17" s="13">
        <f t="shared" si="0"/>
        <v>16</v>
      </c>
      <c r="B17" s="19">
        <f>'PEA Data - Mean Centered'!B17/'PEA Data - Mean Centered'!B$65</f>
        <v>-0.73237086839932886</v>
      </c>
      <c r="C17" s="19">
        <f>'PEA Data - Mean Centered'!C17/'PEA Data - Mean Centered'!C$65</f>
        <v>-0.89586142206827457</v>
      </c>
      <c r="D17" s="19">
        <f>'PEA Data - Mean Centered'!D17/'PEA Data - Mean Centered'!D$65</f>
        <v>-1.1613510139458481</v>
      </c>
      <c r="E17" s="19">
        <f>'PEA Data - Mean Centered'!E17/'PEA Data - Mean Centered'!E$65</f>
        <v>1.0871325205670297</v>
      </c>
      <c r="F17" s="19">
        <f>'PEA Data - Mean Centered'!F17/'PEA Data - Mean Centered'!F$65</f>
        <v>-1.0705084475628315</v>
      </c>
      <c r="G17" s="19">
        <f>'PEA Data - Mean Centered'!G17/'PEA Data - Mean Centered'!G$65</f>
        <v>-1.2597446975423288</v>
      </c>
      <c r="H17" s="19">
        <f>'PEA Data - Mean Centered'!H17/'PEA Data - Mean Centered'!H$65</f>
        <v>1.0502569211498674</v>
      </c>
      <c r="I17" s="19">
        <f>'PEA Data - Mean Centered'!I17/'PEA Data - Mean Centered'!I$65</f>
        <v>1.2284889698342503</v>
      </c>
      <c r="J17" s="19">
        <f>'PEA Data - Mean Centered'!J17/'PEA Data - Mean Centered'!J$65</f>
        <v>1.2300313288651537</v>
      </c>
      <c r="K17" s="19">
        <f>'PEA Data - Mean Centered'!K17/'PEA Data - Mean Centered'!K$65</f>
        <v>-0.88645842929647511</v>
      </c>
      <c r="L17" s="19">
        <f>'PEA Data - Mean Centered'!L17/'PEA Data - Mean Centered'!L$65</f>
        <v>-1.0871770816960198</v>
      </c>
      <c r="M17" s="19">
        <f>'PEA Data - Mean Centered'!M17/'PEA Data - Mean Centered'!M$65</f>
        <v>-0.9484481767438474</v>
      </c>
      <c r="N17" s="19">
        <f>'PEA Data - Mean Centered'!N17/'PEA Data - Mean Centered'!N$65</f>
        <v>-1.2080129533025628</v>
      </c>
      <c r="O17" s="19">
        <f>'PEA Data - Mean Centered'!O17/'PEA Data - Mean Centered'!O$65</f>
        <v>-1.0265654565509139</v>
      </c>
      <c r="P17" s="19">
        <f>'PEA Data - Mean Centered'!P17/'PEA Data - Mean Centered'!P$65</f>
        <v>1.6444015699026666</v>
      </c>
      <c r="Q17" s="19">
        <f>'PEA Data - Mean Centered'!Q17/'PEA Data - Mean Centered'!Q$65</f>
        <v>1.3505525812993737</v>
      </c>
      <c r="R17" s="19">
        <f>'PEA Data - Mean Centered'!R17/'PEA Data - Mean Centered'!R$65</f>
        <v>-0.30771222799454834</v>
      </c>
    </row>
    <row r="18" spans="1:18" x14ac:dyDescent="0.25">
      <c r="A18" s="13">
        <f t="shared" si="0"/>
        <v>17</v>
      </c>
      <c r="B18" s="19">
        <f>'PEA Data - Mean Centered'!B18/'PEA Data - Mean Centered'!B$65</f>
        <v>-5.7915740851134309E-3</v>
      </c>
      <c r="C18" s="19">
        <f>'PEA Data - Mean Centered'!C18/'PEA Data - Mean Centered'!C$65</f>
        <v>-0.29011879585236355</v>
      </c>
      <c r="D18" s="19">
        <f>'PEA Data - Mean Centered'!D18/'PEA Data - Mean Centered'!D$65</f>
        <v>-2.8199510146502092E-2</v>
      </c>
      <c r="E18" s="19">
        <f>'PEA Data - Mean Centered'!E18/'PEA Data - Mean Centered'!E$65</f>
        <v>0.82125754715254207</v>
      </c>
      <c r="F18" s="19">
        <f>'PEA Data - Mean Centered'!F18/'PEA Data - Mean Centered'!F$65</f>
        <v>0.29952743045028252</v>
      </c>
      <c r="G18" s="19">
        <f>'PEA Data - Mean Centered'!G18/'PEA Data - Mean Centered'!G$65</f>
        <v>0.21043797686963425</v>
      </c>
      <c r="H18" s="19">
        <f>'PEA Data - Mean Centered'!H18/'PEA Data - Mean Centered'!H$65</f>
        <v>0.44641039986882203</v>
      </c>
      <c r="I18" s="19">
        <f>'PEA Data - Mean Centered'!I18/'PEA Data - Mean Centered'!I$65</f>
        <v>0.63334930315315108</v>
      </c>
      <c r="J18" s="19">
        <f>'PEA Data - Mean Centered'!J18/'PEA Data - Mean Centered'!J$65</f>
        <v>0.38162325057142527</v>
      </c>
      <c r="K18" s="19">
        <f>'PEA Data - Mean Centered'!K18/'PEA Data - Mean Centered'!K$65</f>
        <v>-0.66544452842931134</v>
      </c>
      <c r="L18" s="19">
        <f>'PEA Data - Mean Centered'!L18/'PEA Data - Mean Centered'!L$65</f>
        <v>-0.43405917509490072</v>
      </c>
      <c r="M18" s="19">
        <f>'PEA Data - Mean Centered'!M18/'PEA Data - Mean Centered'!M$65</f>
        <v>0.10288590368060385</v>
      </c>
      <c r="N18" s="19">
        <f>'PEA Data - Mean Centered'!N18/'PEA Data - Mean Centered'!N$65</f>
        <v>-0.34125021056927585</v>
      </c>
      <c r="O18" s="19">
        <f>'PEA Data - Mean Centered'!O18/'PEA Data - Mean Centered'!O$65</f>
        <v>-0.25706696512834837</v>
      </c>
      <c r="P18" s="19">
        <f>'PEA Data - Mean Centered'!P18/'PEA Data - Mean Centered'!P$65</f>
        <v>0.8718957739645643</v>
      </c>
      <c r="Q18" s="19">
        <f>'PEA Data - Mean Centered'!Q18/'PEA Data - Mean Centered'!Q$65</f>
        <v>0.43134638100830003</v>
      </c>
      <c r="R18" s="19">
        <f>'PEA Data - Mean Centered'!R18/'PEA Data - Mean Centered'!R$65</f>
        <v>-0.23948936261251497</v>
      </c>
    </row>
    <row r="19" spans="1:18" x14ac:dyDescent="0.25">
      <c r="A19" s="13">
        <f t="shared" si="0"/>
        <v>18</v>
      </c>
      <c r="B19" s="19">
        <f>'PEA Data - Mean Centered'!B19/'PEA Data - Mean Centered'!B$65</f>
        <v>1.2894149940402271</v>
      </c>
      <c r="C19" s="19">
        <f>'PEA Data - Mean Centered'!C19/'PEA Data - Mean Centered'!C$65</f>
        <v>0.95324777495771662</v>
      </c>
      <c r="D19" s="19">
        <f>'PEA Data - Mean Centered'!D19/'PEA Data - Mean Centered'!D$65</f>
        <v>1.4503301167791267</v>
      </c>
      <c r="E19" s="19">
        <f>'PEA Data - Mean Centered'!E19/'PEA Data - Mean Centered'!E$65</f>
        <v>-1.1284908472734925</v>
      </c>
      <c r="F19" s="19">
        <f>'PEA Data - Mean Centered'!F19/'PEA Data - Mean Centered'!F$65</f>
        <v>0.78306948171934998</v>
      </c>
      <c r="G19" s="19">
        <f>'PEA Data - Mean Centered'!G19/'PEA Data - Mean Centered'!G$65</f>
        <v>0.64284463385955692</v>
      </c>
      <c r="H19" s="19">
        <f>'PEA Data - Mean Centered'!H19/'PEA Data - Mean Centered'!H$65</f>
        <v>-1.1497718687674532</v>
      </c>
      <c r="I19" s="19">
        <f>'PEA Data - Mean Centered'!I19/'PEA Data - Mean Centered'!I$65</f>
        <v>-0.78325207203507796</v>
      </c>
      <c r="J19" s="19">
        <f>'PEA Data - Mean Centered'!J19/'PEA Data - Mean Centered'!J$65</f>
        <v>-1.1953597521430452</v>
      </c>
      <c r="K19" s="19">
        <f>'PEA Data - Mean Centered'!K19/'PEA Data - Mean Centered'!K$65</f>
        <v>1.0113802726353172</v>
      </c>
      <c r="L19" s="19">
        <f>'PEA Data - Mean Centered'!L19/'PEA Data - Mean Centered'!L$65</f>
        <v>1.3555583300784042</v>
      </c>
      <c r="M19" s="19">
        <f>'PEA Data - Mean Centered'!M19/'PEA Data - Mean Centered'!M$65</f>
        <v>1.1473021664402803</v>
      </c>
      <c r="N19" s="19">
        <f>'PEA Data - Mean Centered'!N19/'PEA Data - Mean Centered'!N$65</f>
        <v>-0.12898209243291633</v>
      </c>
      <c r="O19" s="19">
        <f>'PEA Data - Mean Centered'!O19/'PEA Data - Mean Centered'!O$65</f>
        <v>-0.35921177625466888</v>
      </c>
      <c r="P19" s="19">
        <f>'PEA Data - Mean Centered'!P19/'PEA Data - Mean Centered'!P$65</f>
        <v>-0.13613106588626941</v>
      </c>
      <c r="Q19" s="19">
        <f>'PEA Data - Mean Centered'!Q19/'PEA Data - Mean Centered'!Q$65</f>
        <v>-0.37551269845867946</v>
      </c>
      <c r="R19" s="19">
        <f>'PEA Data - Mean Centered'!R19/'PEA Data - Mean Centered'!R$65</f>
        <v>-0.61471329555560961</v>
      </c>
    </row>
    <row r="20" spans="1:18" x14ac:dyDescent="0.25">
      <c r="A20" s="13">
        <f t="shared" si="0"/>
        <v>19</v>
      </c>
      <c r="B20" s="19">
        <f>'PEA Data - Mean Centered'!B20/'PEA Data - Mean Centered'!B$65</f>
        <v>-1.3641789504116901</v>
      </c>
      <c r="C20" s="19">
        <f>'PEA Data - Mean Centered'!C20/'PEA Data - Mean Centered'!C$65</f>
        <v>-1.3740796833852758</v>
      </c>
      <c r="D20" s="19">
        <f>'PEA Data - Mean Centered'!D20/'PEA Data - Mean Centered'!D$65</f>
        <v>-1.3825482701762861</v>
      </c>
      <c r="E20" s="19">
        <f>'PEA Data - Mean Centered'!E20/'PEA Data - Mean Centered'!E$65</f>
        <v>0.55538299647899247</v>
      </c>
      <c r="F20" s="19">
        <f>'PEA Data - Mean Centered'!F20/'PEA Data - Mean Centered'!F$65</f>
        <v>-1.3928699432142071</v>
      </c>
      <c r="G20" s="19">
        <f>'PEA Data - Mean Centered'!G20/'PEA Data - Mean Centered'!G$65</f>
        <v>-1.0003007448594143</v>
      </c>
      <c r="H20" s="19">
        <f>'PEA Data - Mean Centered'!H20/'PEA Data - Mean Centered'!H$65</f>
        <v>0.75466745599701168</v>
      </c>
      <c r="I20" s="19">
        <f>'PEA Data - Mean Centered'!I20/'PEA Data - Mean Centered'!I$65</f>
        <v>1.1530485555018419</v>
      </c>
      <c r="J20" s="19">
        <f>'PEA Data - Mean Centered'!J20/'PEA Data - Mean Centered'!J$65</f>
        <v>0.68359882099744995</v>
      </c>
      <c r="K20" s="19">
        <f>'PEA Data - Mean Centered'!K20/'PEA Data - Mean Centered'!K$65</f>
        <v>-0.46845399278010624</v>
      </c>
      <c r="L20" s="19">
        <f>'PEA Data - Mean Centered'!L20/'PEA Data - Mean Centered'!L$65</f>
        <v>-1.3048831676569241</v>
      </c>
      <c r="M20" s="19">
        <f>'PEA Data - Mean Centered'!M20/'PEA Data - Mean Centered'!M$65</f>
        <v>-1.1075317536395963</v>
      </c>
      <c r="N20" s="19">
        <f>'PEA Data - Mean Centered'!N20/'PEA Data - Mean Centered'!N$65</f>
        <v>2.0113885135830594</v>
      </c>
      <c r="O20" s="19">
        <f>'PEA Data - Mean Centered'!O20/'PEA Data - Mean Centered'!O$65</f>
        <v>2.235289820720233</v>
      </c>
      <c r="P20" s="19">
        <f>'PEA Data - Mean Centered'!P20/'PEA Data - Mean Centered'!P$65</f>
        <v>-1.7565099281975518</v>
      </c>
      <c r="Q20" s="19">
        <f>'PEA Data - Mean Centered'!Q20/'PEA Data - Mean Centered'!Q$65</f>
        <v>-2.1271125660042802</v>
      </c>
      <c r="R20" s="19">
        <f>'PEA Data - Mean Centered'!R20/'PEA Data - Mean Centered'!R$65</f>
        <v>1.0823222071358334</v>
      </c>
    </row>
    <row r="21" spans="1:18" x14ac:dyDescent="0.25">
      <c r="A21" s="13">
        <f t="shared" si="0"/>
        <v>20</v>
      </c>
      <c r="B21" s="19">
        <f>'PEA Data - Mean Centered'!B21/'PEA Data - Mean Centered'!B$65</f>
        <v>-0.22692440278943987</v>
      </c>
      <c r="C21" s="19">
        <f>'PEA Data - Mean Centered'!C21/'PEA Data - Mean Centered'!C$65</f>
        <v>0.21998048097152154</v>
      </c>
      <c r="D21" s="19">
        <f>'PEA Data - Mean Centered'!D21/'PEA Data - Mean Centered'!D$65</f>
        <v>-4.9157814495970967E-3</v>
      </c>
      <c r="E21" s="19">
        <f>'PEA Data - Mean Centered'!E21/'PEA Data - Mean Centered'!E$65</f>
        <v>-0.33086635065721637</v>
      </c>
      <c r="F21" s="19">
        <f>'PEA Data - Mean Centered'!F21/'PEA Data - Mean Centered'!F$65</f>
        <v>-0.18401462162468793</v>
      </c>
      <c r="G21" s="19">
        <f>'PEA Data - Mean Centered'!G21/'PEA Data - Mean Centered'!G$65</f>
        <v>-0.30845013518657727</v>
      </c>
      <c r="H21" s="19">
        <f>'PEA Data - Mean Centered'!H21/'PEA Data - Mean Centered'!H$65</f>
        <v>-0.18277251105567718</v>
      </c>
      <c r="I21" s="19">
        <f>'PEA Data - Mean Centered'!I21/'PEA Data - Mean Centered'!I$65</f>
        <v>-0.14200935281043015</v>
      </c>
      <c r="J21" s="19">
        <f>'PEA Data - Mean Centered'!J21/'PEA Data - Mean Centered'!J$65</f>
        <v>-0.43802459619638356</v>
      </c>
      <c r="K21" s="19">
        <f>'PEA Data - Mean Centered'!K21/'PEA Data - Mean Centered'!K$65</f>
        <v>0.36755602568228618</v>
      </c>
      <c r="L21" s="19">
        <f>'PEA Data - Mean Centered'!L21/'PEA Data - Mean Centered'!L$65</f>
        <v>0.6544709041660135</v>
      </c>
      <c r="M21" s="19">
        <f>'PEA Data - Mean Centered'!M21/'PEA Data - Mean Centered'!M$65</f>
        <v>0.33113561461083701</v>
      </c>
      <c r="N21" s="19">
        <f>'PEA Data - Mean Centered'!N21/'PEA Data - Mean Centered'!N$65</f>
        <v>1.8787228373381668</v>
      </c>
      <c r="O21" s="19">
        <f>'PEA Data - Mean Centered'!O21/'PEA Data - Mean Centered'!O$65</f>
        <v>1.6700822508438782</v>
      </c>
      <c r="P21" s="19">
        <f>'PEA Data - Mean Centered'!P21/'PEA Data - Mean Centered'!P$65</f>
        <v>-1.2854687353486465</v>
      </c>
      <c r="Q21" s="19">
        <f>'PEA Data - Mean Centered'!Q21/'PEA Data - Mean Centered'!Q$65</f>
        <v>-1.4172803913012477</v>
      </c>
      <c r="R21" s="19">
        <f>'PEA Data - Mean Centered'!R21/'PEA Data - Mean Centered'!R$65</f>
        <v>0.57918055510210598</v>
      </c>
    </row>
    <row r="22" spans="1:18" x14ac:dyDescent="0.25">
      <c r="A22" s="13">
        <f t="shared" si="0"/>
        <v>21</v>
      </c>
      <c r="B22" s="19">
        <f>'PEA Data - Mean Centered'!B22/'PEA Data - Mean Centered'!B$65</f>
        <v>0.97351095303404644</v>
      </c>
      <c r="C22" s="19">
        <f>'PEA Data - Mean Centered'!C22/'PEA Data - Mean Centered'!C$65</f>
        <v>0.82572310718743247</v>
      </c>
      <c r="D22" s="19">
        <f>'PEA Data - Mean Centered'!D22/'PEA Data - Mean Centered'!D$65</f>
        <v>0.83718653882334804</v>
      </c>
      <c r="E22" s="19">
        <f>'PEA Data - Mean Centered'!E22/'PEA Data - Mean Centered'!E$65</f>
        <v>-1.3943656088743863</v>
      </c>
      <c r="F22" s="19">
        <f>'PEA Data - Mean Centered'!F22/'PEA Data - Mean Centered'!F$65</f>
        <v>1.1054309781766285</v>
      </c>
      <c r="G22" s="19">
        <f>'PEA Data - Mean Centered'!G22/'PEA Data - Mean Centered'!G$65</f>
        <v>0.72932588310027646</v>
      </c>
      <c r="H22" s="19">
        <f>'PEA Data - Mean Centered'!H22/'PEA Data - Mean Centered'!H$65</f>
        <v>-1.3144563863764864</v>
      </c>
      <c r="I22" s="19">
        <f>'PEA Data - Mean Centered'!I22/'PEA Data - Mean Centered'!I$65</f>
        <v>-1.2149380420313192</v>
      </c>
      <c r="J22" s="19">
        <f>'PEA Data - Mean Centered'!J22/'PEA Data - Mean Centered'!J$65</f>
        <v>-1.315191306025123</v>
      </c>
      <c r="K22" s="19">
        <f>'PEA Data - Mean Centered'!K22/'PEA Data - Mean Centered'!K$65</f>
        <v>1.4245799450118435</v>
      </c>
      <c r="L22" s="19">
        <f>'PEA Data - Mean Centered'!L22/'PEA Data - Mean Centered'!L$65</f>
        <v>1.528985266325797</v>
      </c>
      <c r="M22" s="19">
        <f>'PEA Data - Mean Centered'!M22/'PEA Data - Mean Centered'!M$65</f>
        <v>1.240678022900396</v>
      </c>
      <c r="N22" s="19">
        <f>'PEA Data - Mean Centered'!N22/'PEA Data - Mean Centered'!N$65</f>
        <v>0.7289342495565907</v>
      </c>
      <c r="O22" s="19">
        <f>'PEA Data - Mean Centered'!O22/'PEA Data - Mean Centered'!O$65</f>
        <v>0.93463246380257059</v>
      </c>
      <c r="P22" s="19">
        <f>'PEA Data - Mean Centered'!P22/'PEA Data - Mean Centered'!P$65</f>
        <v>-0.90863596119533019</v>
      </c>
      <c r="Q22" s="19">
        <f>'PEA Data - Mean Centered'!Q22/'PEA Data - Mean Centered'!Q$65</f>
        <v>-0.96278386778970981</v>
      </c>
      <c r="R22" s="19">
        <f>'PEA Data - Mean Centered'!R22/'PEA Data - Mean Centered'!R$65</f>
        <v>-0.3247678437118332</v>
      </c>
    </row>
    <row r="23" spans="1:18" x14ac:dyDescent="0.25">
      <c r="A23" s="13">
        <f t="shared" si="0"/>
        <v>22</v>
      </c>
      <c r="B23" s="19">
        <f>'PEA Data - Mean Centered'!B23/'PEA Data - Mean Centered'!B$65</f>
        <v>-0.60600925199685662</v>
      </c>
      <c r="C23" s="19">
        <f>'PEA Data - Mean Centered'!C23/'PEA Data - Mean Centered'!C$65</f>
        <v>-1.0233866955813073</v>
      </c>
      <c r="D23" s="19">
        <f>'PEA Data - Mean Centered'!D23/'PEA Data - Mean Centered'!D$65</f>
        <v>-0.98672120734791036</v>
      </c>
      <c r="E23" s="19">
        <f>'PEA Data - Mean Centered'!E23/'PEA Data - Mean Centered'!E$65</f>
        <v>0.64400784699892522</v>
      </c>
      <c r="F23" s="19">
        <f>'PEA Data - Mean Centered'!F23/'PEA Data - Mean Centered'!F$65</f>
        <v>-1.7152314388655827</v>
      </c>
      <c r="G23" s="19">
        <f>'PEA Data - Mean Centered'!G23/'PEA Data - Mean Centered'!G$65</f>
        <v>-1.4327074018493371</v>
      </c>
      <c r="H23" s="19">
        <f>'PEA Data - Mean Centered'!H23/'PEA Data - Mean Centered'!H$65</f>
        <v>1.4851947169580013</v>
      </c>
      <c r="I23" s="19">
        <f>'PEA Data - Mean Centered'!I23/'PEA Data - Mean Centered'!I$65</f>
        <v>0.56209931255429435</v>
      </c>
      <c r="J23" s="19">
        <f>'PEA Data - Mean Centered'!J23/'PEA Data - Mean Centered'!J$65</f>
        <v>1.5607662162626774</v>
      </c>
      <c r="K23" s="19">
        <f>'PEA Data - Mean Centered'!K23/'PEA Data - Mean Centered'!K$65</f>
        <v>-1.0978637166901879</v>
      </c>
      <c r="L23" s="19">
        <f>'PEA Data - Mean Centered'!L23/'PEA Data - Mean Centered'!L$65</f>
        <v>-1.3454723005302422</v>
      </c>
      <c r="M23" s="19">
        <f>'PEA Data - Mean Centered'!M23/'PEA Data - Mean Centered'!M$65</f>
        <v>-1.0902400134954742</v>
      </c>
      <c r="N23" s="19">
        <f>'PEA Data - Mean Centered'!N23/'PEA Data - Mean Centered'!N$65</f>
        <v>1.2242273672057677</v>
      </c>
      <c r="O23" s="19">
        <f>'PEA Data - Mean Centered'!O23/'PEA Data - Mean Centered'!O$65</f>
        <v>0.75077115222168822</v>
      </c>
      <c r="P23" s="19">
        <f>'PEA Data - Mean Centered'!P23/'PEA Data - Mean Centered'!P$65</f>
        <v>-0.52238306511044041</v>
      </c>
      <c r="Q23" s="19">
        <f>'PEA Data - Mean Centered'!Q23/'PEA Data - Mean Centered'!Q$65</f>
        <v>-1.2487589787851956</v>
      </c>
      <c r="R23" s="19">
        <f>'PEA Data - Mean Centered'!R23/'PEA Data - Mean Centered'!R$65</f>
        <v>-0.53796323205374497</v>
      </c>
    </row>
    <row r="24" spans="1:18" x14ac:dyDescent="0.25">
      <c r="A24" s="13">
        <f t="shared" si="0"/>
        <v>23</v>
      </c>
      <c r="B24" s="19">
        <f>'PEA Data - Mean Centered'!B24/'PEA Data - Mean Centered'!B$65</f>
        <v>2.5798830015504631E-2</v>
      </c>
      <c r="C24" s="19">
        <f>'PEA Data - Mean Centered'!C24/'PEA Data - Mean Centered'!C$65</f>
        <v>0.18809916259326331</v>
      </c>
      <c r="D24" s="19">
        <f>'PEA Data - Mean Centered'!D24/'PEA Data - Mean Centered'!D$65</f>
        <v>0.20852072601870314</v>
      </c>
      <c r="E24" s="19">
        <f>'PEA Data - Mean Centered'!E24/'PEA Data - Mean Centered'!E$65</f>
        <v>2.3633473277204005E-2</v>
      </c>
      <c r="F24" s="19">
        <f>'PEA Data - Mean Centered'!F24/'PEA Data - Mean Centered'!F$65</f>
        <v>-0.66755667369965832</v>
      </c>
      <c r="G24" s="19">
        <f>'PEA Data - Mean Centered'!G24/'PEA Data - Mean Centered'!G$65</f>
        <v>-0.56789408786949169</v>
      </c>
      <c r="H24" s="19">
        <f>'PEA Data - Mean Centered'!H24/'PEA Data - Mean Centered'!H$65</f>
        <v>0.3323968483184373</v>
      </c>
      <c r="I24" s="19">
        <f>'PEA Data - Mean Centered'!I24/'PEA Data - Mean Centered'!I$65</f>
        <v>-0.10428914606333875</v>
      </c>
      <c r="J24" s="19">
        <f>'PEA Data - Mean Centered'!J24/'PEA Data - Mean Centered'!J$65</f>
        <v>0.17072037337453602</v>
      </c>
      <c r="K24" s="19">
        <f>'PEA Data - Mean Centered'!K24/'PEA Data - Mean Centered'!K$65</f>
        <v>-0.52610933476761379</v>
      </c>
      <c r="L24" s="19">
        <f>'PEA Data - Mean Centered'!L24/'PEA Data - Mean Centered'!L$65</f>
        <v>-0.33074080535515832</v>
      </c>
      <c r="M24" s="19">
        <f>'PEA Data - Mean Centered'!M24/'PEA Data - Mean Centered'!M$65</f>
        <v>3.0260530888596506E-2</v>
      </c>
      <c r="N24" s="19">
        <f>'PEA Data - Mean Centered'!N24/'PEA Data - Mean Centered'!N$65</f>
        <v>-1.6060158848654293</v>
      </c>
      <c r="O24" s="19">
        <f>'PEA Data - Mean Centered'!O24/'PEA Data - Mean Centered'!O$65</f>
        <v>-1.8641600560804856</v>
      </c>
      <c r="P24" s="19">
        <f>'PEA Data - Mean Centered'!P24/'PEA Data - Mean Centered'!P$65</f>
        <v>1.9081829852626044</v>
      </c>
      <c r="Q24" s="19">
        <f>'PEA Data - Mean Centered'!Q24/'PEA Data - Mean Centered'!Q$65</f>
        <v>1.4475797301637374</v>
      </c>
      <c r="R24" s="19">
        <f>'PEA Data - Mean Centered'!R24/'PEA Data - Mean Centered'!R$65</f>
        <v>-1.1434379643884636</v>
      </c>
    </row>
    <row r="25" spans="1:18" x14ac:dyDescent="0.25">
      <c r="A25" s="13">
        <f t="shared" si="0"/>
        <v>24</v>
      </c>
      <c r="B25" s="19">
        <f>'PEA Data - Mean Centered'!B25/'PEA Data - Mean Centered'!B$65</f>
        <v>1.9212230760525884</v>
      </c>
      <c r="C25" s="19">
        <f>'PEA Data - Mean Centered'!C25/'PEA Data - Mean Centered'!C$65</f>
        <v>1.4633470517816016</v>
      </c>
      <c r="D25" s="19">
        <f>'PEA Data - Mean Centered'!D25/'PEA Data - Mean Centered'!D$65</f>
        <v>1.8112312159595232</v>
      </c>
      <c r="E25" s="19">
        <f>'PEA Data - Mean Centered'!E25/'PEA Data - Mean Centered'!E$65</f>
        <v>-1.5716155208415969</v>
      </c>
      <c r="F25" s="19">
        <f>'PEA Data - Mean Centered'!F25/'PEA Data - Mean Centered'!F$65</f>
        <v>0.94425042175303375</v>
      </c>
      <c r="G25" s="19">
        <f>'PEA Data - Mean Centered'!G25/'PEA Data - Mean Centered'!G$65</f>
        <v>1.6806204463208414</v>
      </c>
      <c r="H25" s="19">
        <f>'PEA Data - Mean Centered'!H25/'PEA Data - Mean Centered'!H$65</f>
        <v>-1.7789541758455594</v>
      </c>
      <c r="I25" s="19">
        <f>'PEA Data - Mean Centered'!I25/'PEA Data - Mean Centered'!I$65</f>
        <v>-1.8519893383577388</v>
      </c>
      <c r="J25" s="19">
        <f>'PEA Data - Mean Centered'!J25/'PEA Data - Mean Centered'!J$65</f>
        <v>-1.5260948676998483</v>
      </c>
      <c r="K25" s="19">
        <f>'PEA Data - Mean Centered'!K25/'PEA Data - Mean Centered'!K$65</f>
        <v>1.4678219093860558</v>
      </c>
      <c r="L25" s="19">
        <f>'PEA Data - Mean Centered'!L25/'PEA Data - Mean Centered'!L$65</f>
        <v>1.3666276780357962</v>
      </c>
      <c r="M25" s="19">
        <f>'PEA Data - Mean Centered'!M25/'PEA Data - Mean Centered'!M$65</f>
        <v>1.7386787406388813</v>
      </c>
      <c r="N25" s="19">
        <f>'PEA Data - Mean Centered'!N25/'PEA Data - Mean Centered'!N$65</f>
        <v>0.10097461366485529</v>
      </c>
      <c r="O25" s="19">
        <f>'PEA Data - Mean Centered'!O25/'PEA Data - Mean Centered'!O$65</f>
        <v>0.90058505871488115</v>
      </c>
      <c r="P25" s="19">
        <f>'PEA Data - Mean Centered'!P25/'PEA Data - Mean Centered'!P$65</f>
        <v>-0.36222929351694633</v>
      </c>
      <c r="Q25" s="19">
        <f>'PEA Data - Mean Centered'!Q25/'PEA Data - Mean Centered'!Q$65</f>
        <v>-1.1976922380862236</v>
      </c>
      <c r="R25" s="19">
        <f>'PEA Data - Mean Centered'!R25/'PEA Data - Mean Centered'!R$65</f>
        <v>-1.2457718565374936</v>
      </c>
    </row>
    <row r="26" spans="1:18" x14ac:dyDescent="0.25">
      <c r="A26" s="13">
        <f t="shared" si="0"/>
        <v>25</v>
      </c>
      <c r="B26" s="19">
        <f>'PEA Data - Mean Centered'!B26/'PEA Data - Mean Centered'!B$65</f>
        <v>-0.79555167660056503</v>
      </c>
      <c r="C26" s="19">
        <f>'PEA Data - Mean Centered'!C26/'PEA Data - Mean Centered'!C$65</f>
        <v>-0.89586142206827457</v>
      </c>
      <c r="D26" s="19">
        <f>'PEA Data - Mean Centered'!D26/'PEA Data - Mean Centered'!D$65</f>
        <v>-0.8741825754031386</v>
      </c>
      <c r="E26" s="19">
        <f>'PEA Data - Mean Centered'!E26/'PEA Data - Mean Centered'!E$65</f>
        <v>1.0871325205670297</v>
      </c>
      <c r="F26" s="19">
        <f>'PEA Data - Mean Centered'!F26/'PEA Data - Mean Centered'!F$65</f>
        <v>-0.90932789113923662</v>
      </c>
      <c r="G26" s="19">
        <f>'PEA Data - Mean Centered'!G26/'PEA Data - Mean Centered'!G$65</f>
        <v>-1.1732634491664227</v>
      </c>
      <c r="H26" s="19">
        <f>'PEA Data - Mean Centered'!H26/'PEA Data - Mean Centered'!H$65</f>
        <v>0.66176789860992147</v>
      </c>
      <c r="I26" s="19">
        <f>'PEA Data - Mean Centered'!I26/'PEA Data - Mean Centered'!I$65</f>
        <v>1.0063593509093514</v>
      </c>
      <c r="J26" s="19">
        <f>'PEA Data - Mean Centered'!J26/'PEA Data - Mean Centered'!J$65</f>
        <v>0.71715150941060979</v>
      </c>
      <c r="K26" s="19">
        <f>'PEA Data - Mean Centered'!K26/'PEA Data - Mean Centered'!K$65</f>
        <v>-0.2954861343223224</v>
      </c>
      <c r="L26" s="19">
        <f>'PEA Data - Mean Centered'!L26/'PEA Data - Mean Centered'!L$65</f>
        <v>-0.87685102941550219</v>
      </c>
      <c r="M26" s="19">
        <f>'PEA Data - Mean Centered'!M26/'PEA Data - Mean Centered'!M$65</f>
        <v>-1.311573391078207</v>
      </c>
      <c r="N26" s="19">
        <f>'PEA Data - Mean Centered'!N26/'PEA Data - Mean Centered'!N$65</f>
        <v>-1.8359738557286065</v>
      </c>
      <c r="O26" s="19">
        <f>'PEA Data - Mean Centered'!O26/'PEA Data - Mean Centered'!O$65</f>
        <v>-0.57031386844483467</v>
      </c>
      <c r="P26" s="19">
        <f>'PEA Data - Mean Centered'!P26/'PEA Data - Mean Centered'!P$65</f>
        <v>0.80594952232178074</v>
      </c>
      <c r="Q26" s="19">
        <f>'PEA Data - Mean Centered'!Q26/'PEA Data - Mean Centered'!Q$65</f>
        <v>3.3022687650240079E-2</v>
      </c>
      <c r="R26" s="19">
        <f>'PEA Data - Mean Centered'!R26/'PEA Data - Mean Centered'!R$65</f>
        <v>-0.43562913694270433</v>
      </c>
    </row>
    <row r="27" spans="1:18" x14ac:dyDescent="0.25">
      <c r="A27" s="13">
        <f t="shared" si="0"/>
        <v>26</v>
      </c>
      <c r="B27" s="19">
        <f>'PEA Data - Mean Centered'!B27/'PEA Data - Mean Centered'!B$65</f>
        <v>-0.44805723149376631</v>
      </c>
      <c r="C27" s="19">
        <f>'PEA Data - Mean Centered'!C27/'PEA Data - Mean Centered'!C$65</f>
        <v>-0.35388143260888</v>
      </c>
      <c r="D27" s="19">
        <f>'PEA Data - Mean Centered'!D27/'PEA Data - Mean Centered'!D$65</f>
        <v>-0.18730633680967404</v>
      </c>
      <c r="E27" s="19">
        <f>'PEA Data - Mean Centered'!E27/'PEA Data - Mean Centered'!E$65</f>
        <v>0.90988282041341284</v>
      </c>
      <c r="F27" s="19">
        <f>'PEA Data - Mean Centered'!F27/'PEA Data - Mean Centered'!F$65</f>
        <v>-1.2316891949855675</v>
      </c>
      <c r="G27" s="19">
        <f>'PEA Data - Mean Centered'!G27/'PEA Data - Mean Centered'!G$65</f>
        <v>-1.2597446975423288</v>
      </c>
      <c r="H27" s="19">
        <f>'PEA Data - Mean Centered'!H27/'PEA Data - Mean Centered'!H$65</f>
        <v>0.63220790494898182</v>
      </c>
      <c r="I27" s="19">
        <f>'PEA Data - Mean Centered'!I27/'PEA Data - Mean Centered'!I$65</f>
        <v>0.71717136378146851</v>
      </c>
      <c r="J27" s="19">
        <f>'PEA Data - Mean Centered'!J27/'PEA Data - Mean Centered'!J$65</f>
        <v>0.41517639626179503</v>
      </c>
      <c r="K27" s="19">
        <f>'PEA Data - Mean Centered'!K27/'PEA Data - Mean Centered'!K$65</f>
        <v>-0.67024929353008522</v>
      </c>
      <c r="L27" s="19">
        <f>'PEA Data - Mean Centered'!L27/'PEA Data - Mean Centered'!L$65</f>
        <v>-0.36764044904866044</v>
      </c>
      <c r="M27" s="19">
        <f>'PEA Data - Mean Centered'!M27/'PEA Data - Mean Centered'!M$65</f>
        <v>-0.3536148371887361</v>
      </c>
      <c r="N27" s="19">
        <f>'PEA Data - Mean Centered'!N27/'PEA Data - Mean Centered'!N$65</f>
        <v>-1.2345466790112505</v>
      </c>
      <c r="O27" s="19">
        <f>'PEA Data - Mean Centered'!O27/'PEA Data - Mean Centered'!O$65</f>
        <v>-1.2376655998007258</v>
      </c>
      <c r="P27" s="19">
        <f>'PEA Data - Mean Centered'!P27/'PEA Data - Mean Centered'!P$65</f>
        <v>1.6632418156499751</v>
      </c>
      <c r="Q27" s="19">
        <f>'PEA Data - Mean Centered'!Q27/'PEA Data - Mean Centered'!Q$65</f>
        <v>0.88584314862025537</v>
      </c>
      <c r="R27" s="19">
        <f>'PEA Data - Mean Centered'!R27/'PEA Data - Mean Centered'!R$65</f>
        <v>-0.34182345772355482</v>
      </c>
    </row>
    <row r="28" spans="1:18" x14ac:dyDescent="0.25">
      <c r="A28" s="13">
        <f t="shared" si="0"/>
        <v>27</v>
      </c>
      <c r="B28" s="19">
        <f>'PEA Data - Mean Centered'!B28/'PEA Data - Mean Centered'!B$65</f>
        <v>2.0475846924550605</v>
      </c>
      <c r="C28" s="19">
        <f>'PEA Data - Mean Centered'!C28/'PEA Data - Mean Centered'!C$65</f>
        <v>1.9096836918489704</v>
      </c>
      <c r="D28" s="19">
        <f>'PEA Data - Mean Centered'!D28/'PEA Data - Mean Centered'!D$65</f>
        <v>2.1954160438368233</v>
      </c>
      <c r="E28" s="19">
        <f>'PEA Data - Mean Centered'!E28/'PEA Data - Mean Centered'!E$65</f>
        <v>-2.1919901063769114</v>
      </c>
      <c r="F28" s="19">
        <f>'PEA Data - Mean Centered'!F28/'PEA Data - Mean Centered'!F$65</f>
        <v>1.991924803308869</v>
      </c>
      <c r="G28" s="19">
        <f>'PEA Data - Mean Centered'!G28/'PEA Data - Mean Centered'!G$65</f>
        <v>1.4211766994634956</v>
      </c>
      <c r="H28" s="19">
        <f>'PEA Data - Mean Centered'!H28/'PEA Data - Mean Centered'!H$65</f>
        <v>-2.2518965552743335</v>
      </c>
      <c r="I28" s="19">
        <f>'PEA Data - Mean Centered'!I28/'PEA Data - Mean Centered'!I$65</f>
        <v>-2.3130130691381297</v>
      </c>
      <c r="J28" s="19">
        <f>'PEA Data - Mean Centered'!J28/'PEA Data - Mean Centered'!J$65</f>
        <v>-2.0341806293175906</v>
      </c>
      <c r="K28" s="19">
        <f>'PEA Data - Mean Centered'!K28/'PEA Data - Mean Centered'!K$65</f>
        <v>3.0917947584718064</v>
      </c>
      <c r="L28" s="19">
        <f>'PEA Data - Mean Centered'!L28/'PEA Data - Mean Centered'!L$65</f>
        <v>1.680272098580083</v>
      </c>
      <c r="M28" s="19">
        <f>'PEA Data - Mean Centered'!M28/'PEA Data - Mean Centered'!M$65</f>
        <v>2.0706772407331728</v>
      </c>
      <c r="N28" s="19">
        <f>'PEA Data - Mean Centered'!N28/'PEA Data - Mean Centered'!N$65</f>
        <v>-0.48276397509108865</v>
      </c>
      <c r="O28" s="19">
        <f>'PEA Data - Mean Centered'!O28/'PEA Data - Mean Centered'!O$65</f>
        <v>-0.54307503541396218</v>
      </c>
      <c r="P28" s="19">
        <f>'PEA Data - Mean Centered'!P28/'PEA Data - Mean Centered'!P$65</f>
        <v>-0.3057049612954984</v>
      </c>
      <c r="Q28" s="19">
        <f>'PEA Data - Mean Centered'!Q28/'PEA Data - Mean Centered'!Q$65</f>
        <v>-0.83000946607063397</v>
      </c>
      <c r="R28" s="19">
        <f>'PEA Data - Mean Centered'!R28/'PEA Data - Mean Centered'!R$65</f>
        <v>-1.2884108932723617</v>
      </c>
    </row>
    <row r="29" spans="1:18" x14ac:dyDescent="0.25">
      <c r="A29" s="13">
        <f t="shared" si="0"/>
        <v>28</v>
      </c>
      <c r="B29" s="19">
        <f>'PEA Data - Mean Centered'!B29/'PEA Data - Mean Centered'!B$65</f>
        <v>-1.0482749094055095</v>
      </c>
      <c r="C29" s="19">
        <f>'PEA Data - Mean Centered'!C29/'PEA Data - Mean Centered'!C$65</f>
        <v>-0.16259412808207949</v>
      </c>
      <c r="D29" s="19">
        <f>'PEA Data - Mean Centered'!D29/'PEA Data - Mean Centered'!D$65</f>
        <v>-0.14849962817800066</v>
      </c>
      <c r="E29" s="19">
        <f>'PEA Data - Mean Centered'!E29/'PEA Data - Mean Centered'!E$65</f>
        <v>-6.4991799983666845E-2</v>
      </c>
      <c r="F29" s="19">
        <f>'PEA Data - Mean Centered'!F29/'PEA Data - Mean Centered'!F$65</f>
        <v>0.29952743045028252</v>
      </c>
      <c r="G29" s="19">
        <f>'PEA Data - Mean Centered'!G29/'PEA Data - Mean Centered'!G$65</f>
        <v>0.12395672849372734</v>
      </c>
      <c r="H29" s="19">
        <f>'PEA Data - Mean Centered'!H29/'PEA Data - Mean Centered'!H$65</f>
        <v>-6.0314168544973838E-2</v>
      </c>
      <c r="I29" s="19">
        <f>'PEA Data - Mean Centered'!I29/'PEA Data - Mean Centered'!I$65</f>
        <v>6.3355774860328409E-2</v>
      </c>
      <c r="J29" s="19">
        <f>'PEA Data - Mean Centered'!J29/'PEA Data - Mean Centered'!J$65</f>
        <v>-8.3322620555322233E-2</v>
      </c>
      <c r="K29" s="19">
        <f>'PEA Data - Mean Centered'!K29/'PEA Data - Mean Centered'!K$65</f>
        <v>0.13693282523699526</v>
      </c>
      <c r="L29" s="19">
        <f>'PEA Data - Mean Centered'!L29/'PEA Data - Mean Centered'!L$65</f>
        <v>0.33713681806312656</v>
      </c>
      <c r="M29" s="19">
        <f>'PEA Data - Mean Centered'!M29/'PEA Data - Mean Centered'!M$65</f>
        <v>-0.40548972700430153</v>
      </c>
      <c r="N29" s="19">
        <f>'PEA Data - Mean Centered'!N29/'PEA Data - Mean Centered'!N$65</f>
        <v>1.1976949062624842</v>
      </c>
      <c r="O29" s="19">
        <f>'PEA Data - Mean Centered'!O29/'PEA Data - Mean Centered'!O$65</f>
        <v>5.6180587834924585E-2</v>
      </c>
      <c r="P29" s="19">
        <f>'PEA Data - Mean Centered'!P29/'PEA Data - Mean Centered'!P$65</f>
        <v>-0.71079990061745879</v>
      </c>
      <c r="Q29" s="19">
        <f>'PEA Data - Mean Centered'!Q29/'PEA Data - Mean Centered'!Q$65</f>
        <v>0.79902915302388888</v>
      </c>
      <c r="R29" s="19">
        <f>'PEA Data - Mean Centered'!R29/'PEA Data - Mean Centered'!R$65</f>
        <v>1.1505446665938472</v>
      </c>
    </row>
    <row r="30" spans="1:18" x14ac:dyDescent="0.25">
      <c r="A30" s="13">
        <f t="shared" si="0"/>
        <v>29</v>
      </c>
      <c r="B30" s="19">
        <f>'PEA Data - Mean Centered'!B30/'PEA Data - Mean Centered'!B$65</f>
        <v>0.34170287102168523</v>
      </c>
      <c r="C30" s="19">
        <f>'PEA Data - Mean Centered'!C30/'PEA Data - Mean Centered'!C$65</f>
        <v>1.2720597472548012</v>
      </c>
      <c r="D30" s="19">
        <f>'PEA Data - Mean Centered'!D30/'PEA Data - Mean Centered'!D$65</f>
        <v>1.0971905036854597</v>
      </c>
      <c r="E30" s="19">
        <f>'PEA Data - Mean Centered'!E30/'PEA Data - Mean Centered'!E$65</f>
        <v>-1.2171156977934252</v>
      </c>
      <c r="F30" s="19">
        <f>'PEA Data - Mean Centered'!F30/'PEA Data - Mean Centered'!F$65</f>
        <v>1.9113345259029746</v>
      </c>
      <c r="G30" s="19">
        <f>'PEA Data - Mean Centered'!G30/'PEA Data - Mean Centered'!G$65</f>
        <v>1.3346950377068256</v>
      </c>
      <c r="H30" s="19">
        <f>'PEA Data - Mean Centered'!H30/'PEA Data - Mean Centered'!H$65</f>
        <v>-1.3524611718422852</v>
      </c>
      <c r="I30" s="19">
        <f>'PEA Data - Mean Centered'!I30/'PEA Data - Mean Centered'!I$65</f>
        <v>-0.9006031168481291</v>
      </c>
      <c r="J30" s="19">
        <f>'PEA Data - Mean Centered'!J30/'PEA Data - Mean Centered'!J$65</f>
        <v>-1.2864317599356923</v>
      </c>
      <c r="K30" s="19">
        <f>'PEA Data - Mean Centered'!K30/'PEA Data - Mean Centered'!K$65</f>
        <v>1.1411057083548393</v>
      </c>
      <c r="L30" s="19">
        <f>'PEA Data - Mean Centered'!L30/'PEA Data - Mean Centered'!L$65</f>
        <v>1.5585036439013875</v>
      </c>
      <c r="M30" s="19">
        <f>'PEA Data - Mean Centered'!M30/'PEA Data - Mean Centered'!M$65</f>
        <v>1.0470108017913349</v>
      </c>
      <c r="N30" s="19">
        <f>'PEA Data - Mean Centered'!N30/'PEA Data - Mean Centered'!N$65</f>
        <v>0.79084641595350669</v>
      </c>
      <c r="O30" s="19">
        <f>'PEA Data - Mean Centered'!O30/'PEA Data - Mean Centered'!O$65</f>
        <v>0.22642280636181913</v>
      </c>
      <c r="P30" s="19">
        <f>'PEA Data - Mean Centered'!P30/'PEA Data - Mean Centered'!P$65</f>
        <v>-0.4375956670913051</v>
      </c>
      <c r="Q30" s="19">
        <f>'PEA Data - Mean Centered'!Q30/'PEA Data - Mean Centered'!Q$65</f>
        <v>-2.7235928881670498E-3</v>
      </c>
      <c r="R30" s="19">
        <f>'PEA Data - Mean Centered'!R30/'PEA Data - Mean Centered'!R$65</f>
        <v>-1.0069926395484166</v>
      </c>
    </row>
    <row r="31" spans="1:18" x14ac:dyDescent="0.25">
      <c r="A31" s="13">
        <f t="shared" si="0"/>
        <v>30</v>
      </c>
      <c r="B31" s="19">
        <f>'PEA Data - Mean Centered'!B31/'PEA Data - Mean Centered'!B$65</f>
        <v>0.56283569972601166</v>
      </c>
      <c r="C31" s="19">
        <f>'PEA Data - Mean Centered'!C31/'PEA Data - Mean Centered'!C$65</f>
        <v>0.63443580266063204</v>
      </c>
      <c r="D31" s="19">
        <f>'PEA Data - Mean Centered'!D31/'PEA Data - Mean Centered'!D$65</f>
        <v>0.72464791075923363</v>
      </c>
      <c r="E31" s="19">
        <f>'PEA Data - Mean Centered'!E31/'PEA Data - Mean Centered'!E$65</f>
        <v>0.37813287358443759</v>
      </c>
      <c r="F31" s="19">
        <f>'PEA Data - Mean Centered'!F31/'PEA Data - Mean Centered'!F$65</f>
        <v>-0.34519536985332755</v>
      </c>
      <c r="G31" s="19">
        <f>'PEA Data - Mean Centered'!G31/'PEA Data - Mean Centered'!G$65</f>
        <v>0.21043797686963425</v>
      </c>
      <c r="H31" s="19">
        <f>'PEA Data - Mean Centered'!H31/'PEA Data - Mean Centered'!H$65</f>
        <v>8.3257766127789554E-2</v>
      </c>
      <c r="I31" s="19">
        <f>'PEA Data - Mean Centered'!I31/'PEA Data - Mean Centered'!I$65</f>
        <v>-0.19230282908753038</v>
      </c>
      <c r="J31" s="19">
        <f>'PEA Data - Mean Centered'!J31/'PEA Data - Mean Centered'!J$65</f>
        <v>-7.3736563108489597E-2</v>
      </c>
      <c r="K31" s="19">
        <f>'PEA Data - Mean Centered'!K31/'PEA Data - Mean Centered'!K$65</f>
        <v>-0.47325829951683196</v>
      </c>
      <c r="L31" s="19">
        <f>'PEA Data - Mean Centered'!L31/'PEA Data - Mean Centered'!L$65</f>
        <v>2.7182413621046207E-2</v>
      </c>
      <c r="M31" s="19">
        <f>'PEA Data - Mean Centered'!M31/'PEA Data - Mean Centered'!M$65</f>
        <v>0.34496893977277399</v>
      </c>
      <c r="N31" s="19">
        <f>'PEA Data - Mean Centered'!N31/'PEA Data - Mean Centered'!N$65</f>
        <v>-0.15551539537386591</v>
      </c>
      <c r="O31" s="19">
        <f>'PEA Data - Mean Centered'!O31/'PEA Data - Mean Centered'!O$65</f>
        <v>-0.8018442726687034</v>
      </c>
      <c r="P31" s="19">
        <f>'PEA Data - Mean Centered'!P31/'PEA Data - Mean Centered'!P$65</f>
        <v>-0.1361301671413892</v>
      </c>
      <c r="Q31" s="19">
        <f>'PEA Data - Mean Centered'!Q31/'PEA Data - Mean Centered'!Q$65</f>
        <v>0.56922760346179102</v>
      </c>
      <c r="R31" s="19">
        <f>'PEA Data - Mean Centered'!R31/'PEA Data - Mean Centered'!R$65</f>
        <v>-1.3651609567742262</v>
      </c>
    </row>
    <row r="32" spans="1:18" x14ac:dyDescent="0.25">
      <c r="A32" s="13">
        <f t="shared" si="0"/>
        <v>31</v>
      </c>
      <c r="B32" s="19">
        <f>'PEA Data - Mean Centered'!B32/'PEA Data - Mean Centered'!B$65</f>
        <v>-0.98509410120427332</v>
      </c>
      <c r="C32" s="19">
        <f>'PEA Data - Mean Centered'!C32/'PEA Data - Mean Centered'!C$65</f>
        <v>-0.41764346362264765</v>
      </c>
      <c r="D32" s="19">
        <f>'PEA Data - Mean Centered'!D32/'PEA Data - Mean Centered'!D$65</f>
        <v>-0.60253637947060878</v>
      </c>
      <c r="E32" s="19">
        <f>'PEA Data - Mean Centered'!E32/'PEA Data - Mean Centered'!E$65</f>
        <v>1.2643822207206465</v>
      </c>
      <c r="F32" s="19">
        <f>'PEA Data - Mean Centered'!F32/'PEA Data - Mean Centered'!F$65</f>
        <v>-1.3122796650024096</v>
      </c>
      <c r="G32" s="19">
        <f>'PEA Data - Mean Centered'!G32/'PEA Data - Mean Centered'!G$65</f>
        <v>-1.2597446975423288</v>
      </c>
      <c r="H32" s="19">
        <f>'PEA Data - Mean Centered'!H32/'PEA Data - Mean Centered'!H$65</f>
        <v>1.0333661298473638</v>
      </c>
      <c r="I32" s="19">
        <f>'PEA Data - Mean Centered'!I32/'PEA Data - Mean Centered'!I$65</f>
        <v>0.96025709719460883</v>
      </c>
      <c r="J32" s="19">
        <f>'PEA Data - Mean Centered'!J32/'PEA Data - Mean Centered'!J$65</f>
        <v>1.1197851469934197</v>
      </c>
      <c r="K32" s="19">
        <f>'PEA Data - Mean Centered'!K32/'PEA Data - Mean Centered'!K$65</f>
        <v>-0.74231915759961042</v>
      </c>
      <c r="L32" s="19">
        <f>'PEA Data - Mean Centered'!L32/'PEA Data - Mean Centered'!L$65</f>
        <v>-0.98385906397585754</v>
      </c>
      <c r="M32" s="19">
        <f>'PEA Data - Mean Centered'!M32/'PEA Data - Mean Centered'!M$65</f>
        <v>-0.92078136041990544</v>
      </c>
      <c r="N32" s="19">
        <f>'PEA Data - Mean Centered'!N32/'PEA Data - Mean Centered'!N$65</f>
        <v>-1.3849038955161004</v>
      </c>
      <c r="O32" s="19">
        <f>'PEA Data - Mean Centered'!O32/'PEA Data - Mean Centered'!O$65</f>
        <v>-1.2785241741704285</v>
      </c>
      <c r="P32" s="19">
        <f>'PEA Data - Mean Centered'!P32/'PEA Data - Mean Centered'!P$65</f>
        <v>1.2393066286965466</v>
      </c>
      <c r="Q32" s="19">
        <f>'PEA Data - Mean Centered'!Q32/'PEA Data - Mean Centered'!Q$65</f>
        <v>1.0645774703038871</v>
      </c>
      <c r="R32" s="19">
        <f>'PEA Data - Mean Centered'!R32/'PEA Data - Mean Centered'!R$65</f>
        <v>0.38304118669593545</v>
      </c>
    </row>
    <row r="33" spans="1:18" x14ac:dyDescent="0.25">
      <c r="A33" s="13">
        <f t="shared" si="0"/>
        <v>32</v>
      </c>
      <c r="B33" s="19">
        <f>'PEA Data - Mean Centered'!B33/'PEA Data - Mean Centered'!B$65</f>
        <v>0.15216044641797688</v>
      </c>
      <c r="C33" s="19">
        <f>'PEA Data - Mean Centered'!C33/'PEA Data - Mean Centered'!C$65</f>
        <v>0.60255448428237379</v>
      </c>
      <c r="D33" s="19">
        <f>'PEA Data - Mean Centered'!D33/'PEA Data - Mean Centered'!D$65</f>
        <v>0.32494010294716497</v>
      </c>
      <c r="E33" s="19">
        <f>'PEA Data - Mean Centered'!E33/'PEA Data - Mean Centered'!E$65</f>
        <v>0.11225832291088808</v>
      </c>
      <c r="F33" s="19">
        <f>'PEA Data - Mean Centered'!F33/'PEA Data - Mean Centered'!F$65</f>
        <v>-2.2834066006996046E-2</v>
      </c>
      <c r="G33" s="19">
        <f>'PEA Data - Mean Centered'!G33/'PEA Data - Mean Centered'!G$65</f>
        <v>-0.13548743087956897</v>
      </c>
      <c r="H33" s="19">
        <f>'PEA Data - Mean Centered'!H33/'PEA Data - Mean Centered'!H$65</f>
        <v>0.17615692066910471</v>
      </c>
      <c r="I33" s="19">
        <f>'PEA Data - Mean Centered'!I33/'PEA Data - Mean Centered'!I$65</f>
        <v>-7.8934169097221781E-3</v>
      </c>
      <c r="J33" s="19">
        <f>'PEA Data - Mean Centered'!J33/'PEA Data - Mean Centered'!J$65</f>
        <v>0.12758094111940324</v>
      </c>
      <c r="K33" s="19">
        <f>'PEA Data - Mean Centered'!K33/'PEA Data - Mean Centered'!K$65</f>
        <v>-0.40599296992465989</v>
      </c>
      <c r="L33" s="19">
        <f>'PEA Data - Mean Centered'!L33/'PEA Data - Mean Centered'!L$65</f>
        <v>0.23750881792114459</v>
      </c>
      <c r="M33" s="19">
        <f>'PEA Data - Mean Centered'!M33/'PEA Data - Mean Centered'!M$65</f>
        <v>0.7080938248736659</v>
      </c>
      <c r="N33" s="19">
        <f>'PEA Data - Mean Centered'!N33/'PEA Data - Mean Centered'!N$65</f>
        <v>-1.1637914833990348</v>
      </c>
      <c r="O33" s="19">
        <f>'PEA Data - Mean Centered'!O33/'PEA Data - Mean Centered'!O$65</f>
        <v>-1.4079084679744058</v>
      </c>
      <c r="P33" s="19">
        <f>'PEA Data - Mean Centered'!P33/'PEA Data - Mean Centered'!P$65</f>
        <v>1.2769898164258058</v>
      </c>
      <c r="Q33" s="19">
        <f>'PEA Data - Mean Centered'!Q33/'PEA Data - Mean Centered'!Q$65</f>
        <v>1.4833269840397896</v>
      </c>
      <c r="R33" s="19">
        <f>'PEA Data - Mean Centered'!R33/'PEA Data - Mean Centered'!R$65</f>
        <v>-1.0411040722394331</v>
      </c>
    </row>
    <row r="34" spans="1:18" x14ac:dyDescent="0.25">
      <c r="A34" s="13">
        <f t="shared" si="0"/>
        <v>33</v>
      </c>
      <c r="B34" s="19">
        <f>'PEA Data - Mean Centered'!B34/'PEA Data - Mean Centered'!B$65</f>
        <v>0.84714933663157421</v>
      </c>
      <c r="C34" s="19">
        <f>'PEA Data - Mean Centered'!C34/'PEA Data - Mean Centered'!C$65</f>
        <v>0.3475051487418056</v>
      </c>
      <c r="D34" s="19">
        <f>'PEA Data - Mean Centered'!D34/'PEA Data - Mean Centered'!D$65</f>
        <v>0.6974834370786358</v>
      </c>
      <c r="E34" s="19">
        <f>'PEA Data - Mean Centered'!E34/'PEA Data - Mean Centered'!E$65</f>
        <v>-0.6853661737053881</v>
      </c>
      <c r="F34" s="19">
        <f>'PEA Data - Mean Centered'!F34/'PEA Data - Mean Centered'!F$65</f>
        <v>0.38011770785617699</v>
      </c>
      <c r="G34" s="19">
        <f>'PEA Data - Mean Centered'!G34/'PEA Data - Mean Centered'!G$65</f>
        <v>0.21043797686963425</v>
      </c>
      <c r="H34" s="19">
        <f>'PEA Data - Mean Centered'!H34/'PEA Data - Mean Centered'!H$65</f>
        <v>-0.51636635967309641</v>
      </c>
      <c r="I34" s="19">
        <f>'PEA Data - Mean Centered'!I34/'PEA Data - Mean Centered'!I$65</f>
        <v>-0.61560675211612048</v>
      </c>
      <c r="J34" s="19">
        <f>'PEA Data - Mean Centered'!J34/'PEA Data - Mean Centered'!J$65</f>
        <v>-0.83586509049681146</v>
      </c>
      <c r="K34" s="19">
        <f>'PEA Data - Mean Centered'!K34/'PEA Data - Mean Centered'!K$65</f>
        <v>0.29068162521354557</v>
      </c>
      <c r="L34" s="19">
        <f>'PEA Data - Mean Centered'!L34/'PEA Data - Mean Centered'!L$65</f>
        <v>0.68399068981992595</v>
      </c>
      <c r="M34" s="19">
        <f>'PEA Data - Mean Centered'!M34/'PEA Data - Mean Centered'!M$65</f>
        <v>0.80146902148351096</v>
      </c>
      <c r="N34" s="19">
        <f>'PEA Data - Mean Centered'!N34/'PEA Data - Mean Centered'!N$65</f>
        <v>-0.39431681822008097</v>
      </c>
      <c r="O34" s="19">
        <f>'PEA Data - Mean Centered'!O34/'PEA Data - Mean Centered'!O$65</f>
        <v>-0.82227258606434928</v>
      </c>
      <c r="P34" s="19">
        <f>'PEA Data - Mean Centered'!P34/'PEA Data - Mean Centered'!P$65</f>
        <v>0.79653029725092772</v>
      </c>
      <c r="Q34" s="19">
        <f>'PEA Data - Mean Centered'!Q34/'PEA Data - Mean Centered'!Q$65</f>
        <v>-0.48786079364175949</v>
      </c>
      <c r="R34" s="19">
        <f>'PEA Data - Mean Centered'!R34/'PEA Data - Mean Centered'!R$65</f>
        <v>-0.12862806938164306</v>
      </c>
    </row>
    <row r="35" spans="1:18" x14ac:dyDescent="0.25">
      <c r="A35" s="13">
        <f t="shared" si="0"/>
        <v>34</v>
      </c>
      <c r="B35" s="19">
        <f>'PEA Data - Mean Centered'!B35/'PEA Data - Mean Centered'!B$65</f>
        <v>-1.2694077381098359</v>
      </c>
      <c r="C35" s="19">
        <f>'PEA Data - Mean Centered'!C35/'PEA Data - Mean Centered'!C$65</f>
        <v>-1.3421983650070175</v>
      </c>
      <c r="D35" s="19">
        <f>'PEA Data - Mean Centered'!D35/'PEA Data - Mean Centered'!D$65</f>
        <v>-1.2583674071610962</v>
      </c>
      <c r="E35" s="19">
        <f>'PEA Data - Mean Centered'!E35/'PEA Data - Mean Centered'!E$65</f>
        <v>1.2643822207206465</v>
      </c>
      <c r="F35" s="19">
        <f>'PEA Data - Mean Centered'!F35/'PEA Data - Mean Centered'!F$65</f>
        <v>-1.0705084475628315</v>
      </c>
      <c r="G35" s="19">
        <f>'PEA Data - Mean Centered'!G35/'PEA Data - Mean Centered'!G$65</f>
        <v>-1.086781994100134</v>
      </c>
      <c r="H35" s="19">
        <f>'PEA Data - Mean Centered'!H35/'PEA Data - Mean Centered'!H$65</f>
        <v>0.80956222791830368</v>
      </c>
      <c r="I35" s="19">
        <f>'PEA Data - Mean Centered'!I35/'PEA Data - Mean Centered'!I$65</f>
        <v>1.3500320368766914</v>
      </c>
      <c r="J35" s="19">
        <f>'PEA Data - Mean Centered'!J35/'PEA Data - Mean Centered'!J$65</f>
        <v>1.3067239068106553</v>
      </c>
      <c r="K35" s="19">
        <f>'PEA Data - Mean Centered'!K35/'PEA Data - Mean Centered'!K$65</f>
        <v>-0.48767259289729165</v>
      </c>
      <c r="L35" s="19">
        <f>'PEA Data - Mean Centered'!L35/'PEA Data - Mean Centered'!L$65</f>
        <v>-1.6259076233575711</v>
      </c>
      <c r="M35" s="19">
        <f>'PEA Data - Mean Centered'!M35/'PEA Data - Mean Centered'!M$65</f>
        <v>-1.4948652053906459</v>
      </c>
      <c r="N35" s="19">
        <f>'PEA Data - Mean Centered'!N35/'PEA Data - Mean Centered'!N$65</f>
        <v>3.0218574286069316E-2</v>
      </c>
      <c r="O35" s="19">
        <f>'PEA Data - Mean Centered'!O35/'PEA Data - Mean Centered'!O$65</f>
        <v>0.73034154089441683</v>
      </c>
      <c r="P35" s="19">
        <f>'PEA Data - Mean Centered'!P35/'PEA Data - Mean Centered'!P$65</f>
        <v>-0.39049235743047062</v>
      </c>
      <c r="Q35" s="19">
        <f>'PEA Data - Mean Centered'!Q35/'PEA Data - Mean Centered'!Q$65</f>
        <v>-0.39593997935365932</v>
      </c>
      <c r="R35" s="19">
        <f>'PEA Data - Mean Centered'!R35/'PEA Data - Mean Centered'!R$65</f>
        <v>2.080076283463359</v>
      </c>
    </row>
    <row r="36" spans="1:18" x14ac:dyDescent="0.25">
      <c r="A36" s="13">
        <f t="shared" si="0"/>
        <v>35</v>
      </c>
      <c r="B36" s="19">
        <f>'PEA Data - Mean Centered'!B36/'PEA Data - Mean Centered'!B$65</f>
        <v>-0.60600925199685662</v>
      </c>
      <c r="C36" s="19">
        <f>'PEA Data - Mean Centered'!C36/'PEA Data - Mean Centered'!C$65</f>
        <v>-0.57704944977118988</v>
      </c>
      <c r="D36" s="19">
        <f>'PEA Data - Mean Centered'!D36/'PEA Data - Mean Centered'!D$65</f>
        <v>-0.44342955280743684</v>
      </c>
      <c r="E36" s="19">
        <f>'PEA Data - Mean Centered'!E36/'PEA Data - Mean Centered'!E$65</f>
        <v>0.11225832291088808</v>
      </c>
      <c r="F36" s="19">
        <f>'PEA Data - Mean Centered'!F36/'PEA Data - Mean Centered'!F$65</f>
        <v>-2.2834066006996046E-2</v>
      </c>
      <c r="G36" s="19">
        <f>'PEA Data - Mean Centered'!G36/'PEA Data - Mean Centered'!G$65</f>
        <v>-0.22196868012028848</v>
      </c>
      <c r="H36" s="19">
        <f>'PEA Data - Mean Centered'!H36/'PEA Data - Mean Centered'!H$65</f>
        <v>0.49708237346417905</v>
      </c>
      <c r="I36" s="19">
        <f>'PEA Data - Mean Centered'!I36/'PEA Data - Mean Centered'!I$65</f>
        <v>0.33997009262468586</v>
      </c>
      <c r="J36" s="19">
        <f>'PEA Data - Mean Centered'!J36/'PEA Data - Mean Centered'!J$65</f>
        <v>0.19468631890437529</v>
      </c>
      <c r="K36" s="19">
        <f>'PEA Data - Mean Centered'!K36/'PEA Data - Mean Centered'!K$65</f>
        <v>-0.79517042251288161</v>
      </c>
      <c r="L36" s="19">
        <f>'PEA Data - Mean Centered'!L36/'PEA Data - Mean Centered'!L$65</f>
        <v>-0.38239999022502952</v>
      </c>
      <c r="M36" s="19">
        <f>'PEA Data - Mean Centered'!M36/'PEA Data - Mean Centered'!M$65</f>
        <v>-0.61644802771554774</v>
      </c>
      <c r="N36" s="19">
        <f>'PEA Data - Mean Centered'!N36/'PEA Data - Mean Centered'!N$65</f>
        <v>-1.4004162151767072E-2</v>
      </c>
      <c r="O36" s="19">
        <f>'PEA Data - Mean Centered'!O36/'PEA Data - Mean Centered'!O$65</f>
        <v>-0.24344657414273391</v>
      </c>
      <c r="P36" s="19">
        <f>'PEA Data - Mean Centered'!P36/'PEA Data - Mean Centered'!P$65</f>
        <v>6.1706792181364087E-2</v>
      </c>
      <c r="Q36" s="19">
        <f>'PEA Data - Mean Centered'!Q36/'PEA Data - Mean Centered'!Q$65</f>
        <v>0.2985719782678834</v>
      </c>
      <c r="R36" s="19">
        <f>'PEA Data - Mean Centered'!R36/'PEA Data - Mean Centered'!R$65</f>
        <v>6.7512110872566006E-2</v>
      </c>
    </row>
    <row r="37" spans="1:18" x14ac:dyDescent="0.25">
      <c r="A37" s="13">
        <f t="shared" si="0"/>
        <v>36</v>
      </c>
      <c r="B37" s="19">
        <f>'PEA Data - Mean Centered'!B37/'PEA Data - Mean Centered'!B$65</f>
        <v>0.15216044641797688</v>
      </c>
      <c r="C37" s="19">
        <f>'PEA Data - Mean Centered'!C37/'PEA Data - Mean Centered'!C$65</f>
        <v>9.2455207458488675E-2</v>
      </c>
      <c r="D37" s="19">
        <f>'PEA Data - Mean Centered'!D37/'PEA Data - Mean Centered'!D$65</f>
        <v>0.13866880648405269</v>
      </c>
      <c r="E37" s="19">
        <f>'PEA Data - Mean Centered'!E37/'PEA Data - Mean Centered'!E$65</f>
        <v>2.3633473277204005E-2</v>
      </c>
      <c r="F37" s="19">
        <f>'PEA Data - Mean Centered'!F37/'PEA Data - Mean Centered'!F$65</f>
        <v>-0.34519536985332755</v>
      </c>
      <c r="G37" s="19">
        <f>'PEA Data - Mean Centered'!G37/'PEA Data - Mean Centered'!G$65</f>
        <v>-4.9006181638849428E-2</v>
      </c>
      <c r="H37" s="19">
        <f>'PEA Data - Mean Centered'!H37/'PEA Data - Mean Centered'!H$65</f>
        <v>0.64487710646287744</v>
      </c>
      <c r="I37" s="19">
        <f>'PEA Data - Mean Centered'!I37/'PEA Data - Mean Centered'!I$65</f>
        <v>0.25195680943401011</v>
      </c>
      <c r="J37" s="19">
        <f>'PEA Data - Mean Centered'!J37/'PEA Data - Mean Centered'!J$65</f>
        <v>0.24261889444188964</v>
      </c>
      <c r="K37" s="19">
        <f>'PEA Data - Mean Centered'!K37/'PEA Data - Mean Centered'!K$65</f>
        <v>-0.91528667300505617</v>
      </c>
      <c r="L37" s="19">
        <f>'PEA Data - Mean Centered'!L37/'PEA Data - Mean Centered'!L$65</f>
        <v>3.4562096019839388E-2</v>
      </c>
      <c r="M37" s="19">
        <f>'PEA Data - Mean Centered'!M37/'PEA Data - Mean Centered'!M$65</f>
        <v>-0.21182316574551061</v>
      </c>
      <c r="N37" s="19">
        <f>'PEA Data - Mean Centered'!N37/'PEA Data - Mean Centered'!N$65</f>
        <v>-1.0753451702945973</v>
      </c>
      <c r="O37" s="19">
        <f>'PEA Data - Mean Centered'!O37/'PEA Data - Mean Centered'!O$65</f>
        <v>-1.0129444159185153</v>
      </c>
      <c r="P37" s="19">
        <f>'PEA Data - Mean Centered'!P37/'PEA Data - Mean Centered'!P$65</f>
        <v>1.3523561918843243</v>
      </c>
      <c r="Q37" s="19">
        <f>'PEA Data - Mean Centered'!Q37/'PEA Data - Mean Centered'!Q$65</f>
        <v>1.8765438576847751</v>
      </c>
      <c r="R37" s="19">
        <f>'PEA Data - Mean Centered'!R37/'PEA Data - Mean Centered'!R$65</f>
        <v>-0.39298989554026398</v>
      </c>
    </row>
    <row r="38" spans="1:18" x14ac:dyDescent="0.25">
      <c r="A38" s="13">
        <f t="shared" si="0"/>
        <v>37</v>
      </c>
      <c r="B38" s="19">
        <f>'PEA Data - Mean Centered'!B38/'PEA Data - Mean Centered'!B$65</f>
        <v>-1.1114557176067457</v>
      </c>
      <c r="C38" s="19">
        <f>'PEA Data - Mean Centered'!C38/'PEA Data - Mean Centered'!C$65</f>
        <v>-1.2465547127436174</v>
      </c>
      <c r="D38" s="19">
        <f>'PEA Data - Mean Centered'!D38/'PEA Data - Mean Centered'!D$65</f>
        <v>-0.97895971738052623</v>
      </c>
      <c r="E38" s="19">
        <f>'PEA Data - Mean Centered'!E38/'PEA Data - Mean Centered'!E$65</f>
        <v>0.90988282041341284</v>
      </c>
      <c r="F38" s="19">
        <f>'PEA Data - Mean Centered'!F38/'PEA Data - Mean Centered'!F$65</f>
        <v>-1.1510989175796735</v>
      </c>
      <c r="G38" s="19">
        <f>'PEA Data - Mean Centered'!G38/'PEA Data - Mean Centered'!G$65</f>
        <v>-1.1732634491664227</v>
      </c>
      <c r="H38" s="19">
        <f>'PEA Data - Mean Centered'!H38/'PEA Data - Mean Centered'!H$65</f>
        <v>0.88134859767819052</v>
      </c>
      <c r="I38" s="19">
        <f>'PEA Data - Mean Centered'!I38/'PEA Data - Mean Centered'!I$65</f>
        <v>0.90158157478808365</v>
      </c>
      <c r="J38" s="19">
        <f>'PEA Data - Mean Centered'!J38/'PEA Data - Mean Centered'!J$65</f>
        <v>1.0862333721760264</v>
      </c>
      <c r="K38" s="19">
        <f>'PEA Data - Mean Centered'!K38/'PEA Data - Mean Centered'!K$65</f>
        <v>-0.72310055844335641</v>
      </c>
      <c r="L38" s="19">
        <f>'PEA Data - Mean Centered'!L38/'PEA Data - Mean Centered'!L$65</f>
        <v>-1.1093166565527757</v>
      </c>
      <c r="M38" s="19">
        <f>'PEA Data - Mean Centered'!M38/'PEA Data - Mean Centered'!M$65</f>
        <v>-0.84815664747816832</v>
      </c>
      <c r="N38" s="19">
        <f>'PEA Data - Mean Centered'!N38/'PEA Data - Mean Centered'!N$65</f>
        <v>9.2130740682983742E-2</v>
      </c>
      <c r="O38" s="19">
        <f>'PEA Data - Mean Centered'!O38/'PEA Data - Mean Centered'!O$65</f>
        <v>0.49881178631733242</v>
      </c>
      <c r="P38" s="19">
        <f>'PEA Data - Mean Centered'!P38/'PEA Data - Mean Centered'!P$65</f>
        <v>-0.4375956670913051</v>
      </c>
      <c r="Q38" s="19">
        <f>'PEA Data - Mean Centered'!Q38/'PEA Data - Mean Centered'!Q$65</f>
        <v>-1.299826693843154</v>
      </c>
      <c r="R38" s="19">
        <f>'PEA Data - Mean Centered'!R38/'PEA Data - Mean Centered'!R$65</f>
        <v>0.80943155745573936</v>
      </c>
    </row>
    <row r="39" spans="1:18" x14ac:dyDescent="0.25">
      <c r="A39" s="13">
        <f t="shared" si="0"/>
        <v>38</v>
      </c>
      <c r="B39" s="19">
        <f>'PEA Data - Mean Centered'!B39/'PEA Data - Mean Centered'!B$65</f>
        <v>-0.22692440278943987</v>
      </c>
      <c r="C39" s="19">
        <f>'PEA Data - Mean Centered'!C39/'PEA Data - Mean Centered'!C$65</f>
        <v>-3.1881419335371875E-3</v>
      </c>
      <c r="D39" s="19">
        <f>'PEA Data - Mean Centered'!D39/'PEA Data - Mean Centered'!D$65</f>
        <v>-9.805142968115256E-2</v>
      </c>
      <c r="E39" s="19">
        <f>'PEA Data - Mean Centered'!E39/'PEA Data - Mean Centered'!E$65</f>
        <v>0.28950802395075353</v>
      </c>
      <c r="F39" s="19">
        <f>'PEA Data - Mean Centered'!F39/'PEA Data - Mean Centered'!F$65</f>
        <v>-0.34519536985332755</v>
      </c>
      <c r="G39" s="19">
        <f>'PEA Data - Mean Centered'!G39/'PEA Data - Mean Centered'!G$65</f>
        <v>-0.30845013518657727</v>
      </c>
      <c r="H39" s="19">
        <f>'PEA Data - Mean Centered'!H39/'PEA Data - Mean Centered'!H$65</f>
        <v>0.31972966018887833</v>
      </c>
      <c r="I39" s="19">
        <f>'PEA Data - Mean Centered'!I39/'PEA Data - Mean Centered'!I$65</f>
        <v>0.21423660268691869</v>
      </c>
      <c r="J39" s="19">
        <f>'PEA Data - Mean Centered'!J39/'PEA Data - Mean Centered'!J$65</f>
        <v>0.41038302482013439</v>
      </c>
      <c r="K39" s="19">
        <f>'PEA Data - Mean Centered'!K39/'PEA Data - Mean Centered'!K$65</f>
        <v>-0.23302579853248306</v>
      </c>
      <c r="L39" s="19">
        <f>'PEA Data - Mean Centered'!L39/'PEA Data - Mean Centered'!L$65</f>
        <v>-2.3370200132854986E-3</v>
      </c>
      <c r="M39" s="19">
        <f>'PEA Data - Mean Centered'!M39/'PEA Data - Mean Centered'!M$65</f>
        <v>-0.71328180323264556</v>
      </c>
      <c r="N39" s="19">
        <f>'PEA Data - Mean Centered'!N39/'PEA Data - Mean Centered'!N$65</f>
        <v>1.3657419754941509</v>
      </c>
      <c r="O39" s="19">
        <f>'PEA Data - Mean Centered'!O39/'PEA Data - Mean Centered'!O$65</f>
        <v>1.2410714447090265</v>
      </c>
      <c r="P39" s="19">
        <f>'PEA Data - Mean Centered'!P39/'PEA Data - Mean Centered'!P$65</f>
        <v>-1.2666275908564562</v>
      </c>
      <c r="Q39" s="19">
        <f>'PEA Data - Mean Centered'!Q39/'PEA Data - Mean Centered'!Q$65</f>
        <v>0.75306874587983874</v>
      </c>
      <c r="R39" s="19">
        <f>'PEA Data - Mean Centered'!R39/'PEA Data - Mean Centered'!R$65</f>
        <v>-2.6293974270603204E-2</v>
      </c>
    </row>
    <row r="40" spans="1:18" x14ac:dyDescent="0.25">
      <c r="A40" s="13">
        <f t="shared" si="0"/>
        <v>39</v>
      </c>
      <c r="B40" s="19">
        <f>'PEA Data - Mean Centered'!B40/'PEA Data - Mean Centered'!B$65</f>
        <v>0.27852206282044911</v>
      </c>
      <c r="C40" s="19">
        <f>'PEA Data - Mean Centered'!C40/'PEA Data - Mean Centered'!C$65</f>
        <v>0.66631712103889018</v>
      </c>
      <c r="D40" s="19">
        <f>'PEA Data - Mean Centered'!D40/'PEA Data - Mean Centered'!D$65</f>
        <v>0.50733139563183072</v>
      </c>
      <c r="E40" s="19">
        <f>'PEA Data - Mean Centered'!E40/'PEA Data - Mean Centered'!E$65</f>
        <v>-0.24224150013728366</v>
      </c>
      <c r="F40" s="19">
        <f>'PEA Data - Mean Centered'!F40/'PEA Data - Mean Centered'!F$65</f>
        <v>0.70247920431345556</v>
      </c>
      <c r="G40" s="19">
        <f>'PEA Data - Mean Centered'!G40/'PEA Data - Mean Centered'!G$65</f>
        <v>0.46988172372698023</v>
      </c>
      <c r="H40" s="19">
        <f>'PEA Data - Mean Centered'!H40/'PEA Data - Mean Centered'!H$65</f>
        <v>-0.66838389099772921</v>
      </c>
      <c r="I40" s="19">
        <f>'PEA Data - Mean Centered'!I40/'PEA Data - Mean Centered'!I$65</f>
        <v>-0.32641876498823835</v>
      </c>
      <c r="J40" s="19">
        <f>'PEA Data - Mean Centered'!J40/'PEA Data - Mean Centered'!J$65</f>
        <v>-0.87421115131028404</v>
      </c>
      <c r="K40" s="19">
        <f>'PEA Data - Mean Centered'!K40/'PEA Data - Mean Centered'!K$65</f>
        <v>0.2234165252838633</v>
      </c>
      <c r="L40" s="19">
        <f>'PEA Data - Mean Centered'!L40/'PEA Data - Mean Centered'!L$65</f>
        <v>1.0788133768488359</v>
      </c>
      <c r="M40" s="19">
        <f>'PEA Data - Mean Centered'!M40/'PEA Data - Mean Centered'!M$65</f>
        <v>0.10980207171970288</v>
      </c>
      <c r="N40" s="19">
        <f>'PEA Data - Mean Centered'!N40/'PEA Data - Mean Centered'!N$65</f>
        <v>1.0827152884481943</v>
      </c>
      <c r="O40" s="19">
        <f>'PEA Data - Mean Centered'!O40/'PEA Data - Mean Centered'!O$65</f>
        <v>2.1740016350232603</v>
      </c>
      <c r="P40" s="19">
        <f>'PEA Data - Mean Centered'!P40/'PEA Data - Mean Centered'!P$65</f>
        <v>-1.2572065701800024</v>
      </c>
      <c r="Q40" s="19">
        <f>'PEA Data - Mean Centered'!Q40/'PEA Data - Mean Centered'!Q$65</f>
        <v>-1.0853446300826353</v>
      </c>
      <c r="R40" s="19">
        <f>'PEA Data - Mean Centered'!R40/'PEA Data - Mean Centered'!R$65</f>
        <v>-0.4697403666717116</v>
      </c>
    </row>
    <row r="41" spans="1:18" x14ac:dyDescent="0.25">
      <c r="A41" s="13">
        <f t="shared" si="0"/>
        <v>40</v>
      </c>
      <c r="B41" s="19">
        <f>'PEA Data - Mean Centered'!B41/'PEA Data - Mean Centered'!B$65</f>
        <v>-0.76396127249994694</v>
      </c>
      <c r="C41" s="19">
        <f>'PEA Data - Mean Centered'!C41/'PEA Data - Mean Centered'!C$65</f>
        <v>-0.48140610037916409</v>
      </c>
      <c r="D41" s="19">
        <f>'PEA Data - Mean Centered'!D41/'PEA Data - Mean Centered'!D$65</f>
        <v>-0.83149512566842987</v>
      </c>
      <c r="E41" s="19">
        <f>'PEA Data - Mean Centered'!E41/'PEA Data - Mean Centered'!E$65</f>
        <v>0.28950802395075353</v>
      </c>
      <c r="F41" s="19">
        <f>'PEA Data - Mean Centered'!F41/'PEA Data - Mean Centered'!F$65</f>
        <v>-0.7481471437165006</v>
      </c>
      <c r="G41" s="19">
        <f>'PEA Data - Mean Centered'!G41/'PEA Data - Mean Centered'!G$65</f>
        <v>-0.91381949561869491</v>
      </c>
      <c r="H41" s="19">
        <f>'PEA Data - Mean Centered'!H41/'PEA Data - Mean Centered'!H$65</f>
        <v>0.52664115858779303</v>
      </c>
      <c r="I41" s="19">
        <f>'PEA Data - Mean Centered'!I41/'PEA Data - Mean Centered'!I$65</f>
        <v>0.71717176277675965</v>
      </c>
      <c r="J41" s="19">
        <f>'PEA Data - Mean Centered'!J41/'PEA Data - Mean Centered'!J$65</f>
        <v>0.47269548748200324</v>
      </c>
      <c r="K41" s="19">
        <f>'PEA Data - Mean Centered'!K41/'PEA Data - Mean Centered'!K$65</f>
        <v>-0.67024929353008522</v>
      </c>
      <c r="L41" s="19">
        <f>'PEA Data - Mean Centered'!L41/'PEA Data - Mean Centered'!L$65</f>
        <v>-0.34181085735171129</v>
      </c>
      <c r="M41" s="19">
        <f>'PEA Data - Mean Centered'!M41/'PEA Data - Mean Centered'!M$65</f>
        <v>-0.79282317875535102</v>
      </c>
      <c r="N41" s="19">
        <f>'PEA Data - Mean Centered'!N41/'PEA Data - Mean Centered'!N$65</f>
        <v>-0.74809869910935045</v>
      </c>
      <c r="O41" s="19">
        <f>'PEA Data - Mean Centered'!O41/'PEA Data - Mean Centered'!O$65</f>
        <v>3.5750976507652001E-2</v>
      </c>
      <c r="P41" s="19">
        <f>'PEA Data - Mean Centered'!P41/'PEA Data - Mean Centered'!P$65</f>
        <v>4.2863850199413321E-2</v>
      </c>
      <c r="Q41" s="19">
        <f>'PEA Data - Mean Centered'!Q41/'PEA Data - Mean Centered'!Q$65</f>
        <v>-0.85043625978612225</v>
      </c>
      <c r="R41" s="19">
        <f>'PEA Data - Mean Centered'!R41/'PEA Data - Mean Centered'!R$65</f>
        <v>1.1590726782672802</v>
      </c>
    </row>
    <row r="42" spans="1:18" x14ac:dyDescent="0.25">
      <c r="A42" s="13">
        <f t="shared" si="0"/>
        <v>41</v>
      </c>
      <c r="B42" s="19">
        <f>'PEA Data - Mean Centered'!B42/'PEA Data - Mean Centered'!B$65</f>
        <v>-0.16374359458820373</v>
      </c>
      <c r="C42" s="19">
        <f>'PEA Data - Mean Centered'!C42/'PEA Data - Mean Centered'!C$65</f>
        <v>-3.5069460311795406E-2</v>
      </c>
      <c r="D42" s="19">
        <f>'PEA Data - Mean Centered'!D42/'PEA Data - Mean Centered'!D$65</f>
        <v>0.1076235878197635</v>
      </c>
      <c r="E42" s="19">
        <f>'PEA Data - Mean Centered'!E42/'PEA Data - Mean Centered'!E$65</f>
        <v>-0.4194914121044942</v>
      </c>
      <c r="F42" s="19">
        <f>'PEA Data - Mean Centered'!F42/'PEA Data - Mean Centered'!F$65</f>
        <v>0.13834687402668772</v>
      </c>
      <c r="G42" s="19">
        <f>'PEA Data - Mean Centered'!G42/'PEA Data - Mean Centered'!G$65</f>
        <v>0.21043797686963425</v>
      </c>
      <c r="H42" s="19">
        <f>'PEA Data - Mean Centered'!H42/'PEA Data - Mean Centered'!H$65</f>
        <v>0.15926612852206071</v>
      </c>
      <c r="I42" s="19">
        <f>'PEA Data - Mean Centered'!I42/'PEA Data - Mean Centered'!I$65</f>
        <v>-7.8938159050132781E-3</v>
      </c>
      <c r="J42" s="19">
        <f>'PEA Data - Mean Centered'!J42/'PEA Data - Mean Centered'!J$65</f>
        <v>0.17071991705597855</v>
      </c>
      <c r="K42" s="19">
        <f>'PEA Data - Mean Centered'!K42/'PEA Data - Mean Centered'!K$65</f>
        <v>-9.8495598673117732E-2</v>
      </c>
      <c r="L42" s="19">
        <f>'PEA Data - Mean Centered'!L42/'PEA Data - Mean Centered'!L$65</f>
        <v>0.26702825081748965</v>
      </c>
      <c r="M42" s="19">
        <f>'PEA Data - Mean Centered'!M42/'PEA Data - Mean Centered'!M$65</f>
        <v>0.35188576766214358</v>
      </c>
      <c r="N42" s="19">
        <f>'PEA Data - Mean Centered'!N42/'PEA Data - Mean Centered'!N$65</f>
        <v>-1.1814796503616116</v>
      </c>
      <c r="O42" s="19">
        <f>'PEA Data - Mean Centered'!O42/'PEA Data - Mean Centered'!O$65</f>
        <v>-1.4828157453634234</v>
      </c>
      <c r="P42" s="19">
        <f>'PEA Data - Mean Centered'!P42/'PEA Data - Mean Centered'!P$65</f>
        <v>1.060312611355744</v>
      </c>
      <c r="Q42" s="19">
        <f>'PEA Data - Mean Centered'!Q42/'PEA Data - Mean Centered'!Q$65</f>
        <v>-1.2936746156164997E-2</v>
      </c>
      <c r="R42" s="19">
        <f>'PEA Data - Mean Centered'!R42/'PEA Data - Mean Centered'!R$65</f>
        <v>-0.26507339422169013</v>
      </c>
    </row>
    <row r="43" spans="1:18" x14ac:dyDescent="0.25">
      <c r="A43" s="13">
        <f t="shared" si="0"/>
        <v>42</v>
      </c>
      <c r="B43" s="19">
        <f>'PEA Data - Mean Centered'!B43/'PEA Data - Mean Centered'!B$65</f>
        <v>1.8264518637507341</v>
      </c>
      <c r="C43" s="19">
        <f>'PEA Data - Mean Centered'!C43/'PEA Data - Mean Centered'!C$65</f>
        <v>1.5271090827953693</v>
      </c>
      <c r="D43" s="19">
        <f>'PEA Data - Mean Centered'!D43/'PEA Data - Mean Centered'!D$65</f>
        <v>1.3494337197854318</v>
      </c>
      <c r="E43" s="19">
        <f>'PEA Data - Mean Centered'!E43/'PEA Data - Mean Centered'!E$65</f>
        <v>-1.8374902824424908</v>
      </c>
      <c r="F43" s="19">
        <f>'PEA Data - Mean Centered'!F43/'PEA Data - Mean Centered'!F$65</f>
        <v>1.0248406999648312</v>
      </c>
      <c r="G43" s="19">
        <f>'PEA Data - Mean Centered'!G43/'PEA Data - Mean Centered'!G$65</f>
        <v>1.4211766994634956</v>
      </c>
      <c r="H43" s="19">
        <f>'PEA Data - Mean Centered'!H43/'PEA Data - Mean Centered'!H$65</f>
        <v>-1.8802989278832845</v>
      </c>
      <c r="I43" s="19">
        <f>'PEA Data - Mean Centered'!I43/'PEA Data - Mean Centered'!I$65</f>
        <v>-1.6633885032817015</v>
      </c>
      <c r="J43" s="19">
        <f>'PEA Data - Mean Centered'!J43/'PEA Data - Mean Centered'!J$65</f>
        <v>-1.6794791109537384</v>
      </c>
      <c r="K43" s="19">
        <f>'PEA Data - Mean Centered'!K43/'PEA Data - Mean Centered'!K$65</f>
        <v>1.9002406392828846</v>
      </c>
      <c r="L43" s="19">
        <f>'PEA Data - Mean Centered'!L43/'PEA Data - Mean Centered'!L$65</f>
        <v>1.3444886308394179</v>
      </c>
      <c r="M43" s="19">
        <f>'PEA Data - Mean Centered'!M43/'PEA Data - Mean Centered'!M$65</f>
        <v>1.6003441637856339</v>
      </c>
      <c r="N43" s="19">
        <f>'PEA Data - Mean Centered'!N43/'PEA Data - Mean Centered'!N$65</f>
        <v>-0.72156455240182904</v>
      </c>
      <c r="O43" s="19">
        <f>'PEA Data - Mean Centered'!O43/'PEA Data - Mean Centered'!O$65</f>
        <v>-0.12768202167758444</v>
      </c>
      <c r="P43" s="19">
        <f>'PEA Data - Mean Centered'!P43/'PEA Data - Mean Centered'!P$65</f>
        <v>-0.39991247936204422</v>
      </c>
      <c r="Q43" s="19">
        <f>'PEA Data - Mean Centered'!Q43/'PEA Data - Mean Centered'!Q$65</f>
        <v>-1.677722131947248</v>
      </c>
      <c r="R43" s="19">
        <f>'PEA Data - Mean Centered'!R43/'PEA Data - Mean Centered'!R$65</f>
        <v>-0.61471329555560961</v>
      </c>
    </row>
    <row r="44" spans="1:18" x14ac:dyDescent="0.25">
      <c r="A44" s="13">
        <f t="shared" si="0"/>
        <v>43</v>
      </c>
      <c r="B44" s="19">
        <f>'PEA Data - Mean Centered'!B44/'PEA Data - Mean Centered'!B$65</f>
        <v>-1.3957693545123082</v>
      </c>
      <c r="C44" s="19">
        <f>'PEA Data - Mean Centered'!C44/'PEA Data - Mean Centered'!C$65</f>
        <v>-1.8204163234526445</v>
      </c>
      <c r="D44" s="19">
        <f>'PEA Data - Mean Centered'!D44/'PEA Data - Mean Centered'!D$65</f>
        <v>-1.7085234095893569</v>
      </c>
      <c r="E44" s="19">
        <f>'PEA Data - Mean Centered'!E44/'PEA Data - Mean Centered'!E$65</f>
        <v>0.55538299647899247</v>
      </c>
      <c r="F44" s="19">
        <f>'PEA Data - Mean Centered'!F44/'PEA Data - Mean Centered'!F$65</f>
        <v>-0.98991816935103405</v>
      </c>
      <c r="G44" s="19">
        <f>'PEA Data - Mean Centered'!G44/'PEA Data - Mean Centered'!G$65</f>
        <v>-1.1732634491664227</v>
      </c>
      <c r="H44" s="19">
        <f>'PEA Data - Mean Centered'!H44/'PEA Data - Mean Centered'!H$65</f>
        <v>0.98691614888639034</v>
      </c>
      <c r="I44" s="19">
        <f>'PEA Data - Mean Centered'!I44/'PEA Data - Mean Centered'!I$65</f>
        <v>1.056652427352935</v>
      </c>
      <c r="J44" s="19">
        <f>'PEA Data - Mean Centered'!J44/'PEA Data - Mean Centered'!J$65</f>
        <v>1.1725117803677345</v>
      </c>
      <c r="K44" s="19">
        <f>'PEA Data - Mean Centered'!K44/'PEA Data - Mean Centered'!K$65</f>
        <v>-0.63661662873399905</v>
      </c>
      <c r="L44" s="19">
        <f>'PEA Data - Mean Centered'!L44/'PEA Data - Mean Centered'!L$65</f>
        <v>-1.6960161898652211</v>
      </c>
      <c r="M44" s="19">
        <f>'PEA Data - Mean Centered'!M44/'PEA Data - Mean Centered'!M$65</f>
        <v>-1.3046567284972383</v>
      </c>
      <c r="N44" s="19">
        <f>'PEA Data - Mean Centered'!N44/'PEA Data - Mean Centered'!N$65</f>
        <v>1.7195204830860407</v>
      </c>
      <c r="O44" s="19">
        <f>'PEA Data - Mean Centered'!O44/'PEA Data - Mean Centered'!O$65</f>
        <v>1.3704550888662197</v>
      </c>
      <c r="P44" s="19">
        <f>'PEA Data - Mean Centered'!P44/'PEA Data - Mean Centered'!P$65</f>
        <v>-1.7847720952503572</v>
      </c>
      <c r="Q44" s="19">
        <f>'PEA Data - Mean Centered'!Q44/'PEA Data - Mean Centered'!Q$65</f>
        <v>-0.56446114879063569</v>
      </c>
      <c r="R44" s="19">
        <f>'PEA Data - Mean Centered'!R44/'PEA Data - Mean Centered'!R$65</f>
        <v>0.51095850156811184</v>
      </c>
    </row>
    <row r="45" spans="1:18" x14ac:dyDescent="0.25">
      <c r="A45" s="13">
        <f t="shared" si="0"/>
        <v>44</v>
      </c>
      <c r="B45" s="19">
        <f>'PEA Data - Mean Centered'!B45/'PEA Data - Mean Centered'!B$65</f>
        <v>-0.38487642329253019</v>
      </c>
      <c r="C45" s="19">
        <f>'PEA Data - Mean Centered'!C45/'PEA Data - Mean Centered'!C$65</f>
        <v>-6.6950778690053614E-2</v>
      </c>
      <c r="D45" s="19">
        <f>'PEA Data - Mean Centered'!D45/'PEA Data - Mean Centered'!D$65</f>
        <v>0.13478806150035991</v>
      </c>
      <c r="E45" s="19">
        <f>'PEA Data - Mean Centered'!E45/'PEA Data - Mean Centered'!E$65</f>
        <v>-0.33086635065721637</v>
      </c>
      <c r="F45" s="19">
        <f>'PEA Data - Mean Centered'!F45/'PEA Data - Mean Centered'!F$65</f>
        <v>0.21893715223848509</v>
      </c>
      <c r="G45" s="19">
        <f>'PEA Data - Mean Centered'!G45/'PEA Data - Mean Centered'!G$65</f>
        <v>0.46988172372698023</v>
      </c>
      <c r="H45" s="19">
        <f>'PEA Data - Mean Centered'!H45/'PEA Data - Mean Centered'!H$65</f>
        <v>0.11281655125140351</v>
      </c>
      <c r="I45" s="19">
        <f>'PEA Data - Mean Centered'!I45/'PEA Data - Mean Centered'!I$65</f>
        <v>-7.89301707620561E-3</v>
      </c>
      <c r="J45" s="19">
        <f>'PEA Data - Mean Centered'!J45/'PEA Data - Mean Centered'!J$65</f>
        <v>-0.26546686621720023</v>
      </c>
      <c r="K45" s="19">
        <f>'PEA Data - Mean Centered'!K45/'PEA Data - Mean Centered'!K$65</f>
        <v>7.9276566521391811E-2</v>
      </c>
      <c r="L45" s="19">
        <f>'PEA Data - Mean Centered'!L45/'PEA Data - Mean Centered'!L$65</f>
        <v>0.56222258642282408</v>
      </c>
      <c r="M45" s="19">
        <f>'PEA Data - Mean Centered'!M45/'PEA Data - Mean Centered'!M$65</f>
        <v>0.15821854724475032</v>
      </c>
      <c r="N45" s="19">
        <f>'PEA Data - Mean Centered'!N45/'PEA Data - Mean Centered'!N$65</f>
        <v>-1.659082915283971</v>
      </c>
      <c r="O45" s="19">
        <f>'PEA Data - Mean Centered'!O45/'PEA Data - Mean Centered'!O$65</f>
        <v>-1.4487670423441086</v>
      </c>
      <c r="P45" s="19">
        <f>'PEA Data - Mean Centered'!P45/'PEA Data - Mean Centered'!P$65</f>
        <v>1.5219309860384334</v>
      </c>
      <c r="Q45" s="19">
        <f>'PEA Data - Mean Centered'!Q45/'PEA Data - Mean Centered'!Q$65</f>
        <v>9.94103756892709E-2</v>
      </c>
      <c r="R45" s="19">
        <f>'PEA Data - Mean Centered'!R45/'PEA Data - Mean Centered'!R$65</f>
        <v>-6.0405609923629346E-2</v>
      </c>
    </row>
    <row r="46" spans="1:18" x14ac:dyDescent="0.25">
      <c r="A46" s="13">
        <f t="shared" si="0"/>
        <v>45</v>
      </c>
      <c r="B46" s="19">
        <f>'PEA Data - Mean Centered'!B46/'PEA Data - Mean Centered'!B$65</f>
        <v>1.0366917612352826</v>
      </c>
      <c r="C46" s="19">
        <f>'PEA Data - Mean Centered'!C46/'PEA Data - Mean Centered'!C$65</f>
        <v>0.85760442556569072</v>
      </c>
      <c r="D46" s="19">
        <f>'PEA Data - Mean Centered'!D46/'PEA Data - Mean Centered'!D$65</f>
        <v>0.55389884914498744</v>
      </c>
      <c r="E46" s="19">
        <f>'PEA Data - Mean Centered'!E46/'PEA Data - Mean Centered'!E$65</f>
        <v>-0.77399102422532084</v>
      </c>
      <c r="F46" s="19">
        <f>'PEA Data - Mean Centered'!F46/'PEA Data - Mean Centered'!F$65</f>
        <v>1.1054309781766285</v>
      </c>
      <c r="G46" s="19">
        <f>'PEA Data - Mean Centered'!G46/'PEA Data - Mean Centered'!G$65</f>
        <v>0.815807132340996</v>
      </c>
      <c r="H46" s="19">
        <f>'PEA Data - Mean Centered'!H46/'PEA Data - Mean Centered'!H$65</f>
        <v>-1.3313479842150815</v>
      </c>
      <c r="I46" s="19">
        <f>'PEA Data - Mean Centered'!I46/'PEA Data - Mean Centered'!I$65</f>
        <v>-0.94251454699580361</v>
      </c>
      <c r="J46" s="19">
        <f>'PEA Data - Mean Centered'!J46/'PEA Data - Mean Centered'!J$65</f>
        <v>-1.2768450160937193</v>
      </c>
      <c r="K46" s="19">
        <f>'PEA Data - Mean Centered'!K46/'PEA Data - Mean Centered'!K$65</f>
        <v>1.3236826376891913</v>
      </c>
      <c r="L46" s="19">
        <f>'PEA Data - Mean Centered'!L46/'PEA Data - Mean Centered'!L$65</f>
        <v>1.2559303299364215</v>
      </c>
      <c r="M46" s="19">
        <f>'PEA Data - Mean Centered'!M46/'PEA Data - Mean Centered'!M$65</f>
        <v>1.0470114616416049</v>
      </c>
      <c r="N46" s="19">
        <f>'PEA Data - Mean Centered'!N46/'PEA Data - Mean Centered'!N$65</f>
        <v>-0.85423191441096069</v>
      </c>
      <c r="O46" s="19">
        <f>'PEA Data - Mean Centered'!O46/'PEA Data - Mean Centered'!O$65</f>
        <v>-0.31154463119009346</v>
      </c>
      <c r="P46" s="19">
        <f>'PEA Data - Mean Centered'!P46/'PEA Data - Mean Centered'!P$65</f>
        <v>0.14649418831633801</v>
      </c>
      <c r="Q46" s="19">
        <f>'PEA Data - Mean Centered'!Q46/'PEA Data - Mean Centered'!Q$65</f>
        <v>-1.1415181904946832</v>
      </c>
      <c r="R46" s="19">
        <f>'PEA Data - Mean Centered'!R46/'PEA Data - Mean Centered'!R$65</f>
        <v>-0.29918421802667694</v>
      </c>
    </row>
    <row r="47" spans="1:18" x14ac:dyDescent="0.25">
      <c r="A47" s="13">
        <f t="shared" si="0"/>
        <v>46</v>
      </c>
      <c r="B47" s="19">
        <f>'PEA Data - Mean Centered'!B47/'PEA Data - Mean Centered'!B$65</f>
        <v>-0.44805723149376631</v>
      </c>
      <c r="C47" s="19">
        <f>'PEA Data - Mean Centered'!C47/'PEA Data - Mean Centered'!C$65</f>
        <v>-6.6950778690053614E-2</v>
      </c>
      <c r="D47" s="19">
        <f>'PEA Data - Mean Centered'!D47/'PEA Data - Mean Centered'!D$65</f>
        <v>-0.19118708179336547</v>
      </c>
      <c r="E47" s="19">
        <f>'PEA Data - Mean Centered'!E47/'PEA Data - Mean Centered'!E$65</f>
        <v>0.28950802395075353</v>
      </c>
      <c r="F47" s="19">
        <f>'PEA Data - Mean Centered'!F47/'PEA Data - Mean Centered'!F$65</f>
        <v>-0.18401462162468793</v>
      </c>
      <c r="G47" s="19">
        <f>'PEA Data - Mean Centered'!G47/'PEA Data - Mean Centered'!G$65</f>
        <v>-0.48141283862877216</v>
      </c>
      <c r="H47" s="19">
        <f>'PEA Data - Mean Centered'!H47/'PEA Data - Mean Centered'!H$65</f>
        <v>0.44640999702304701</v>
      </c>
      <c r="I47" s="19">
        <f>'PEA Data - Mean Centered'!I47/'PEA Data - Mean Centered'!I$65</f>
        <v>-0.12943568428513094</v>
      </c>
      <c r="J47" s="19">
        <f>'PEA Data - Mean Centered'!J47/'PEA Data - Mean Centered'!J$65</f>
        <v>0.17551351665691756</v>
      </c>
      <c r="K47" s="19">
        <f>'PEA Data - Mean Centered'!K47/'PEA Data - Mean Centered'!K$65</f>
        <v>-0.37716529893090595</v>
      </c>
      <c r="L47" s="19">
        <f>'PEA Data - Mean Centered'!L47/'PEA Data - Mean Centered'!L$65</f>
        <v>-0.39715953140139859</v>
      </c>
      <c r="M47" s="19">
        <f>'PEA Data - Mean Centered'!M47/'PEA Data - Mean Centered'!M$65</f>
        <v>-0.31557294399330749</v>
      </c>
      <c r="N47" s="19">
        <f>'PEA Data - Mean Centered'!N47/'PEA Data - Mean Centered'!N$65</f>
        <v>-0.69503040569430763</v>
      </c>
      <c r="O47" s="19">
        <f>'PEA Data - Mean Centered'!O47/'PEA Data - Mean Centered'!O$65</f>
        <v>-1.189997803727423</v>
      </c>
      <c r="P47" s="19">
        <f>'PEA Data - Mean Centered'!P47/'PEA Data - Mean Centered'!P$65</f>
        <v>0.82479246430373143</v>
      </c>
      <c r="Q47" s="19">
        <f>'PEA Data - Mean Centered'!Q47/'PEA Data - Mean Centered'!Q$65</f>
        <v>0.81945594673937627</v>
      </c>
      <c r="R47" s="19">
        <f>'PEA Data - Mean Centered'!R47/'PEA Data - Mean Centered'!R$65</f>
        <v>-0.5038520023247377</v>
      </c>
    </row>
    <row r="48" spans="1:18" x14ac:dyDescent="0.25">
      <c r="A48" s="13">
        <f t="shared" si="0"/>
        <v>47</v>
      </c>
      <c r="B48" s="19">
        <f>'PEA Data - Mean Centered'!B48/'PEA Data - Mean Centered'!B$65</f>
        <v>-1.2378173340092178</v>
      </c>
      <c r="C48" s="19">
        <f>'PEA Data - Mean Centered'!C48/'PEA Data - Mean Centered'!C$65</f>
        <v>-1.2784360311218756</v>
      </c>
      <c r="D48" s="19">
        <f>'PEA Data - Mean Centered'!D48/'PEA Data - Mean Centered'!D$65</f>
        <v>-1.3437415654252689</v>
      </c>
      <c r="E48" s="19">
        <f>'PEA Data - Mean Centered'!E48/'PEA Data - Mean Centered'!E$65</f>
        <v>1.4416323436152014</v>
      </c>
      <c r="F48" s="19">
        <f>'PEA Data - Mean Centered'!F48/'PEA Data - Mean Centered'!F$65</f>
        <v>-1.3122796650024096</v>
      </c>
      <c r="G48" s="19">
        <f>'PEA Data - Mean Centered'!G48/'PEA Data - Mean Centered'!G$65</f>
        <v>-1.2597446975423288</v>
      </c>
      <c r="H48" s="19">
        <f>'PEA Data - Mean Centered'!H48/'PEA Data - Mean Centered'!H$65</f>
        <v>0.70399467671010385</v>
      </c>
      <c r="I48" s="19">
        <f>'PEA Data - Mean Centered'!I48/'PEA Data - Mean Centered'!I$65</f>
        <v>1.3039293841666584</v>
      </c>
      <c r="J48" s="19">
        <f>'PEA Data - Mean Centered'!J48/'PEA Data - Mean Centered'!J$65</f>
        <v>1.2060644687808943</v>
      </c>
      <c r="K48" s="19">
        <f>'PEA Data - Mean Centered'!K48/'PEA Data - Mean Centered'!K$65</f>
        <v>-0.37236099219418067</v>
      </c>
      <c r="L48" s="19">
        <f>'PEA Data - Mean Centered'!L48/'PEA Data - Mean Centered'!L$65</f>
        <v>-1.1277662145693381</v>
      </c>
      <c r="M48" s="19">
        <f>'PEA Data - Mean Centered'!M48/'PEA Data - Mean Centered'!M$65</f>
        <v>-1.0971568413848436</v>
      </c>
      <c r="N48" s="19">
        <f>'PEA Data - Mean Centered'!N48/'PEA Data - Mean Centered'!N$65</f>
        <v>-0.47391925834264687</v>
      </c>
      <c r="O48" s="19">
        <f>'PEA Data - Mean Centered'!O48/'PEA Data - Mean Centered'!O$65</f>
        <v>-7.3204355615839364E-2</v>
      </c>
      <c r="P48" s="19">
        <f>'PEA Data - Mean Centered'!P48/'PEA Data - Mean Centered'!P$65</f>
        <v>0.56100835459331277</v>
      </c>
      <c r="Q48" s="19">
        <f>'PEA Data - Mean Centered'!Q48/'PEA Data - Mean Centered'!Q$65</f>
        <v>-8.4430767750118499E-2</v>
      </c>
      <c r="R48" s="19">
        <f>'PEA Data - Mean Centered'!R48/'PEA Data - Mean Centered'!R$65</f>
        <v>1.6110462670826575</v>
      </c>
    </row>
    <row r="49" spans="1:18" x14ac:dyDescent="0.25">
      <c r="A49" s="13">
        <f t="shared" si="0"/>
        <v>48</v>
      </c>
      <c r="B49" s="19">
        <f>'PEA Data - Mean Centered'!B49/'PEA Data - Mean Centered'!B$65</f>
        <v>1.0366917612352826</v>
      </c>
      <c r="C49" s="19">
        <f>'PEA Data - Mean Centered'!C49/'PEA Data - Mean Centered'!C$65</f>
        <v>0.85760442556569072</v>
      </c>
      <c r="D49" s="19">
        <f>'PEA Data - Mean Centered'!D49/'PEA Data - Mean Centered'!D$65</f>
        <v>0.55001810416129604</v>
      </c>
      <c r="E49" s="19">
        <f>'PEA Data - Mean Centered'!E49/'PEA Data - Mean Centered'!E$65</f>
        <v>-0.86261608567259862</v>
      </c>
      <c r="F49" s="19">
        <f>'PEA Data - Mean Centered'!F49/'PEA Data - Mean Centered'!F$65</f>
        <v>0.21893715223848509</v>
      </c>
      <c r="G49" s="19">
        <f>'PEA Data - Mean Centered'!G49/'PEA Data - Mean Centered'!G$65</f>
        <v>0.21043797686963425</v>
      </c>
      <c r="H49" s="19">
        <f>'PEA Data - Mean Centered'!H49/'PEA Data - Mean Centered'!H$65</f>
        <v>-1.2300030303321987</v>
      </c>
      <c r="I49" s="19">
        <f>'PEA Data - Mean Centered'!I49/'PEA Data - Mean Centered'!I$65</f>
        <v>-1.2945688792590531</v>
      </c>
      <c r="J49" s="19">
        <f>'PEA Data - Mean Centered'!J49/'PEA Data - Mean Centered'!J$65</f>
        <v>-1.2672585013696775</v>
      </c>
      <c r="K49" s="19">
        <f>'PEA Data - Mean Centered'!K49/'PEA Data - Mean Centered'!K$65</f>
        <v>1.1266909566103314</v>
      </c>
      <c r="L49" s="19">
        <f>'PEA Data - Mean Centered'!L49/'PEA Data - Mean Centered'!L$65</f>
        <v>1.1821313945689982</v>
      </c>
      <c r="M49" s="19">
        <f>'PEA Data - Mean Centered'!M49/'PEA Data - Mean Centered'!M$65</f>
        <v>1.0781355371722599</v>
      </c>
      <c r="N49" s="19">
        <f>'PEA Data - Mean Centered'!N49/'PEA Data - Mean Centered'!N$65</f>
        <v>-0.17320482710184834</v>
      </c>
      <c r="O49" s="19">
        <f>'PEA Data - Mean Centered'!O49/'PEA Data - Mean Centered'!O$65</f>
        <v>0.21961293637337675</v>
      </c>
      <c r="P49" s="19">
        <f>'PEA Data - Mean Centered'!P49/'PEA Data - Mean Centered'!P$65</f>
        <v>-1.3660482022036267E-2</v>
      </c>
      <c r="Q49" s="19">
        <f>'PEA Data - Mean Centered'!Q49/'PEA Data - Mean Centered'!Q$65</f>
        <v>-0.36529905801118912</v>
      </c>
      <c r="R49" s="19">
        <f>'PEA Data - Mean Centered'!R49/'PEA Data - Mean Centered'!R$65</f>
        <v>-0.81938107985367004</v>
      </c>
    </row>
    <row r="50" spans="1:18" x14ac:dyDescent="0.25">
      <c r="A50" s="13">
        <f t="shared" si="0"/>
        <v>49</v>
      </c>
      <c r="B50" s="19">
        <f>'PEA Data - Mean Centered'!B50/'PEA Data - Mean Centered'!B$65</f>
        <v>-0.79555167660056503</v>
      </c>
      <c r="C50" s="19">
        <f>'PEA Data - Mean Centered'!C50/'PEA Data - Mean Centered'!C$65</f>
        <v>-1.0552674082168167</v>
      </c>
      <c r="D50" s="19">
        <f>'PEA Data - Mean Centered'!D50/'PEA Data - Mean Centered'!D$65</f>
        <v>-1.2622481482641317</v>
      </c>
      <c r="E50" s="19">
        <f>'PEA Data - Mean Centered'!E50/'PEA Data - Mean Centered'!E$65</f>
        <v>-6.4991799983666845E-2</v>
      </c>
      <c r="F50" s="19">
        <f>'PEA Data - Mean Centered'!F50/'PEA Data - Mean Centered'!F$65</f>
        <v>-0.90932789113923662</v>
      </c>
      <c r="G50" s="19">
        <f>'PEA Data - Mean Centered'!G50/'PEA Data - Mean Centered'!G$65</f>
        <v>-0.82733804055240612</v>
      </c>
      <c r="H50" s="19">
        <f>'PEA Data - Mean Centered'!H50/'PEA Data - Mean Centered'!H$65</f>
        <v>0.77155784529828064</v>
      </c>
      <c r="I50" s="19">
        <f>'PEA Data - Mean Centered'!I50/'PEA Data - Mean Centered'!I$65</f>
        <v>0.31901477780347681</v>
      </c>
      <c r="J50" s="19">
        <f>'PEA Data - Mean Centered'!J50/'PEA Data - Mean Centered'!J$65</f>
        <v>0.67880590587434675</v>
      </c>
      <c r="K50" s="19">
        <f>'PEA Data - Mean Centered'!K50/'PEA Data - Mean Centered'!K$65</f>
        <v>-0.73270985802148336</v>
      </c>
      <c r="L50" s="19">
        <f>'PEA Data - Mean Centered'!L50/'PEA Data - Mean Centered'!L$65</f>
        <v>-0.85102126133976963</v>
      </c>
      <c r="M50" s="19">
        <f>'PEA Data - Mean Centered'!M50/'PEA Data - Mean Centered'!M$65</f>
        <v>-0.92769818830927475</v>
      </c>
      <c r="N50" s="19">
        <f>'PEA Data - Mean Centered'!N50/'PEA Data - Mean Centered'!N$65</f>
        <v>1.0296478370308173</v>
      </c>
      <c r="O50" s="19">
        <f>'PEA Data - Mean Centered'!O50/'PEA Data - Mean Centered'!O$65</f>
        <v>0.77800998525256071</v>
      </c>
      <c r="P50" s="19">
        <f>'PEA Data - Mean Centered'!P50/'PEA Data - Mean Centered'!P$65</f>
        <v>-0.61659327941163011</v>
      </c>
      <c r="Q50" s="19">
        <f>'PEA Data - Mean Centered'!Q50/'PEA Data - Mean Centered'!Q$65</f>
        <v>-0.57467430205863268</v>
      </c>
      <c r="R50" s="19">
        <f>'PEA Data - Mean Centered'!R50/'PEA Data - Mean Centered'!R$65</f>
        <v>1.1931835003667053</v>
      </c>
    </row>
    <row r="51" spans="1:18" x14ac:dyDescent="0.25">
      <c r="A51" s="13">
        <f t="shared" si="0"/>
        <v>50</v>
      </c>
      <c r="B51" s="19">
        <f>'PEA Data - Mean Centered'!B51/'PEA Data - Mean Centered'!B$65</f>
        <v>-0.16374359458820373</v>
      </c>
      <c r="C51" s="19">
        <f>'PEA Data - Mean Centered'!C51/'PEA Data - Mean Centered'!C$65</f>
        <v>-0.19447544646033771</v>
      </c>
      <c r="D51" s="19">
        <f>'PEA Data - Mean Centered'!D51/'PEA Data - Mean Centered'!D$65</f>
        <v>-0.23775453530652077</v>
      </c>
      <c r="E51" s="19">
        <f>'PEA Data - Mean Centered'!E51/'PEA Data - Mean Centered'!E$65</f>
        <v>-0.77399102422532084</v>
      </c>
      <c r="F51" s="19">
        <f>'PEA Data - Mean Centered'!F51/'PEA Data - Mean Centered'!F$65</f>
        <v>0.13834687402668772</v>
      </c>
      <c r="G51" s="19">
        <f>'PEA Data - Mean Centered'!G51/'PEA Data - Mean Centered'!G$65</f>
        <v>0.21043797686963425</v>
      </c>
      <c r="H51" s="19">
        <f>'PEA Data - Mean Centered'!H51/'PEA Data - Mean Centered'!H$65</f>
        <v>0.30283846604059911</v>
      </c>
      <c r="I51" s="19">
        <f>'PEA Data - Mean Centered'!I51/'PEA Data - Mean Centered'!I$65</f>
        <v>-0.37252141769827124</v>
      </c>
      <c r="J51" s="19">
        <f>'PEA Data - Mean Centered'!J51/'PEA Data - Mean Centered'!J$65</f>
        <v>-0.28943303990631786</v>
      </c>
      <c r="K51" s="19">
        <f>'PEA Data - Mean Centered'!K51/'PEA Data - Mean Centered'!K$65</f>
        <v>-0.24743986321138392</v>
      </c>
      <c r="L51" s="19">
        <f>'PEA Data - Mean Centered'!L51/'PEA Data - Mean Centered'!L$65</f>
        <v>0.10467101454706981</v>
      </c>
      <c r="M51" s="19">
        <f>'PEA Data - Mean Centered'!M51/'PEA Data - Mean Centered'!M$65</f>
        <v>0.41413556904079502</v>
      </c>
      <c r="N51" s="19">
        <f>'PEA Data - Mean Centered'!N51/'PEA Data - Mean Centered'!N$65</f>
        <v>5.6751877227020471E-2</v>
      </c>
      <c r="O51" s="19">
        <f>'PEA Data - Mean Centered'!O51/'PEA Data - Mean Centered'!O$65</f>
        <v>-0.5158355527363041</v>
      </c>
      <c r="P51" s="19">
        <f>'PEA Data - Mean Centered'!P51/'PEA Data - Mean Centered'!P$65</f>
        <v>5.228577150491031E-2</v>
      </c>
      <c r="Q51" s="19">
        <f>'PEA Data - Mean Centered'!Q51/'PEA Data - Mean Centered'!Q$65</f>
        <v>0.28835833884173467</v>
      </c>
      <c r="R51" s="19">
        <f>'PEA Data - Mean Centered'!R51/'PEA Data - Mean Centered'!R$65</f>
        <v>-0.2906562063532438</v>
      </c>
    </row>
    <row r="52" spans="1:18" x14ac:dyDescent="0.25">
      <c r="A52" s="13">
        <f t="shared" si="0"/>
        <v>51</v>
      </c>
      <c r="B52" s="19">
        <f>'PEA Data - Mean Centered'!B52/'PEA Data - Mean Centered'!B$65</f>
        <v>2.0475846924550605</v>
      </c>
      <c r="C52" s="19">
        <f>'PEA Data - Mean Centered'!C52/'PEA Data - Mean Centered'!C$65</f>
        <v>2.7385949409699402</v>
      </c>
      <c r="D52" s="19">
        <f>'PEA Data - Mean Centered'!D52/'PEA Data - Mean Centered'!D$65</f>
        <v>2.498107458433644</v>
      </c>
      <c r="E52" s="19">
        <f>'PEA Data - Mean Centered'!E52/'PEA Data - Mean Centered'!E$65</f>
        <v>-2.9009895415459104</v>
      </c>
      <c r="F52" s="19">
        <f>'PEA Data - Mean Centered'!F52/'PEA Data - Mean Centered'!F$65</f>
        <v>1.8307442476911773</v>
      </c>
      <c r="G52" s="19">
        <f>'PEA Data - Mean Centered'!G52/'PEA Data - Mean Centered'!G$65</f>
        <v>2.1130271033107642</v>
      </c>
      <c r="H52" s="19">
        <f>'PEA Data - Mean Centered'!H52/'PEA Data - Mean Centered'!H$65</f>
        <v>-2.5728218062242503</v>
      </c>
      <c r="I52" s="19">
        <f>'PEA Data - Mean Centered'!I52/'PEA Data - Mean Centered'!I$65</f>
        <v>-2.6734500477001912</v>
      </c>
      <c r="J52" s="19">
        <f>'PEA Data - Mean Centered'!J52/'PEA Data - Mean Centered'!J$65</f>
        <v>-2.1635986979237103</v>
      </c>
      <c r="K52" s="19">
        <f>'PEA Data - Mean Centered'!K52/'PEA Data - Mean Centered'!K$65</f>
        <v>3.4233161820069147</v>
      </c>
      <c r="L52" s="19">
        <f>'PEA Data - Mean Centered'!L52/'PEA Data - Mean Centered'!L$65</f>
        <v>1.7024114977960421</v>
      </c>
      <c r="M52" s="19">
        <f>'PEA Data - Mean Centered'!M52/'PEA Data - Mean Centered'!M$65</f>
        <v>2.1225534495576115</v>
      </c>
      <c r="N52" s="19">
        <f>'PEA Data - Mean Centered'!N52/'PEA Data - Mean Centered'!N$65</f>
        <v>1.7548985027754336</v>
      </c>
      <c r="O52" s="19">
        <f>'PEA Data - Mean Centered'!O52/'PEA Data - Mean Centered'!O$65</f>
        <v>2.6302532231293392</v>
      </c>
      <c r="P52" s="19">
        <f>'PEA Data - Mean Centered'!P52/'PEA Data - Mean Centered'!P$65</f>
        <v>-2.6985896176607218</v>
      </c>
      <c r="Q52" s="19">
        <f>'PEA Data - Mean Centered'!Q52/'PEA Data - Mean Centered'!Q$65</f>
        <v>-1.871777401992279</v>
      </c>
      <c r="R52" s="19">
        <f>'PEA Data - Mean Centered'!R52/'PEA Data - Mean Centered'!R$65</f>
        <v>-1.3139943159955072</v>
      </c>
    </row>
    <row r="53" spans="1:18" x14ac:dyDescent="0.25">
      <c r="A53" s="13">
        <f t="shared" si="0"/>
        <v>52</v>
      </c>
      <c r="B53" s="19">
        <f>'PEA Data - Mean Centered'!B53/'PEA Data - Mean Centered'!B$65</f>
        <v>-1.4905405668141622</v>
      </c>
      <c r="C53" s="19">
        <f>'PEA Data - Mean Centered'!C53/'PEA Data - Mean Centered'!C$65</f>
        <v>-1.2784360311218756</v>
      </c>
      <c r="D53" s="19">
        <f>'PEA Data - Mean Centered'!D53/'PEA Data - Mean Centered'!D$65</f>
        <v>-1.3204578367283639</v>
      </c>
      <c r="E53" s="19">
        <f>'PEA Data - Mean Centered'!E53/'PEA Data - Mean Centered'!E$65</f>
        <v>1.5302571941351342</v>
      </c>
      <c r="F53" s="19">
        <f>'PEA Data - Mean Centered'!F53/'PEA Data - Mean Centered'!F$65</f>
        <v>-1.6346409688487404</v>
      </c>
      <c r="G53" s="19">
        <f>'PEA Data - Mean Centered'!G53/'PEA Data - Mean Centered'!G$65</f>
        <v>-1.6921513545322515</v>
      </c>
      <c r="H53" s="19">
        <f>'PEA Data - Mean Centered'!H53/'PEA Data - Mean Centered'!H$65</f>
        <v>1.1684920633334019</v>
      </c>
      <c r="I53" s="19">
        <f>'PEA Data - Mean Centered'!I53/'PEA Data - Mean Centered'!I$65</f>
        <v>1.1698134474277251</v>
      </c>
      <c r="J53" s="19">
        <f>'PEA Data - Mean Centered'!J53/'PEA Data - Mean Centered'!J$65</f>
        <v>1.3786217424415215</v>
      </c>
      <c r="K53" s="19">
        <f>'PEA Data - Mean Centered'!K53/'PEA Data - Mean Centered'!K$65</f>
        <v>-0.55013292868713137</v>
      </c>
      <c r="L53" s="19">
        <f>'PEA Data - Mean Centered'!L53/'PEA Data - Mean Centered'!L$65</f>
        <v>-1.4820001207445102</v>
      </c>
      <c r="M53" s="19">
        <f>'PEA Data - Mean Centered'!M53/'PEA Data - Mean Centered'!M$65</f>
        <v>-1.4533650632130994</v>
      </c>
      <c r="N53" s="19">
        <f>'PEA Data - Mean Centered'!N53/'PEA Data - Mean Centered'!N$65</f>
        <v>-0.94267822928430101</v>
      </c>
      <c r="O53" s="19">
        <f>'PEA Data - Mean Centered'!O53/'PEA Data - Mean Centered'!O$65</f>
        <v>-0.20939851940826021</v>
      </c>
      <c r="P53" s="19">
        <f>'PEA Data - Mean Centered'!P53/'PEA Data - Mean Centered'!P$65</f>
        <v>1.0979957990850049</v>
      </c>
      <c r="Q53" s="19">
        <f>'PEA Data - Mean Centered'!Q53/'PEA Data - Mean Centered'!Q$65</f>
        <v>0.58454806362235578</v>
      </c>
      <c r="R53" s="19">
        <f>'PEA Data - Mean Centered'!R53/'PEA Data - Mean Centered'!R$65</f>
        <v>0.45126283260034733</v>
      </c>
    </row>
    <row r="54" spans="1:18" x14ac:dyDescent="0.25">
      <c r="A54" s="13">
        <f t="shared" si="0"/>
        <v>53</v>
      </c>
      <c r="B54" s="19">
        <f>'PEA Data - Mean Centered'!B54/'PEA Data - Mean Centered'!B$65</f>
        <v>-1.0798653135061276</v>
      </c>
      <c r="C54" s="19">
        <f>'PEA Data - Mean Centered'!C54/'PEA Data - Mean Centered'!C$65</f>
        <v>-0.89586142206827457</v>
      </c>
      <c r="D54" s="19">
        <f>'PEA Data - Mean Centered'!D54/'PEA Data - Mean Centered'!D$65</f>
        <v>-0.90910853905112055</v>
      </c>
      <c r="E54" s="19">
        <f>'PEA Data - Mean Centered'!E54/'PEA Data - Mean Centered'!E$65</f>
        <v>1.2643822207206465</v>
      </c>
      <c r="F54" s="19">
        <f>'PEA Data - Mean Centered'!F54/'PEA Data - Mean Centered'!F$65</f>
        <v>-0.90932789113923662</v>
      </c>
      <c r="G54" s="19">
        <f>'PEA Data - Mean Centered'!G54/'PEA Data - Mean Centered'!G$65</f>
        <v>-0.82733804055240612</v>
      </c>
      <c r="H54" s="19">
        <f>'PEA Data - Mean Centered'!H54/'PEA Data - Mean Centered'!H$65</f>
        <v>0.63643191181224334</v>
      </c>
      <c r="I54" s="19">
        <f>'PEA Data - Mean Centered'!I54/'PEA Data - Mean Centered'!I$65</f>
        <v>0.98540363541640097</v>
      </c>
      <c r="J54" s="19">
        <f>'PEA Data - Mean Centered'!J54/'PEA Data - Mean Centered'!J$65</f>
        <v>0.53980177886274272</v>
      </c>
      <c r="K54" s="19">
        <f>'PEA Data - Mean Centered'!K54/'PEA Data - Mean Centered'!K$65</f>
        <v>-0.40118866318793422</v>
      </c>
      <c r="L54" s="19">
        <f>'PEA Data - Mean Centered'!L54/'PEA Data - Mean Centered'!L$65</f>
        <v>-0.94695959592315249</v>
      </c>
      <c r="M54" s="19">
        <f>'PEA Data - Mean Centered'!M54/'PEA Data - Mean Centered'!M$65</f>
        <v>-0.95882358354046926</v>
      </c>
      <c r="N54" s="19">
        <f>'PEA Data - Mean Centered'!N54/'PEA Data - Mean Centered'!N$65</f>
        <v>-1.0753455912934311</v>
      </c>
      <c r="O54" s="19">
        <f>'PEA Data - Mean Centered'!O54/'PEA Data - Mean Centered'!O$65</f>
        <v>-0.85632128908366423</v>
      </c>
      <c r="P54" s="19">
        <f>'PEA Data - Mean Centered'!P54/'PEA Data - Mean Centered'!P$65</f>
        <v>1.36177811130566</v>
      </c>
      <c r="Q54" s="19">
        <f>'PEA Data - Mean Centered'!Q54/'PEA Data - Mean Centered'!Q$65</f>
        <v>1.0186180375188236</v>
      </c>
      <c r="R54" s="19">
        <f>'PEA Data - Mean Centered'!R54/'PEA Data - Mean Centered'!R$65</f>
        <v>0.18690100644172641</v>
      </c>
    </row>
    <row r="55" spans="1:18" x14ac:dyDescent="0.25">
      <c r="A55" s="13">
        <f t="shared" si="0"/>
        <v>54</v>
      </c>
      <c r="B55" s="19">
        <f>'PEA Data - Mean Centered'!B55/'PEA Data - Mean Centered'!B$65</f>
        <v>0.78396852843033815</v>
      </c>
      <c r="C55" s="19">
        <f>'PEA Data - Mean Centered'!C55/'PEA Data - Mean Centered'!C$65</f>
        <v>0.79384178880917433</v>
      </c>
      <c r="D55" s="19">
        <f>'PEA Data - Mean Centered'!D55/'PEA Data - Mean Centered'!D$65</f>
        <v>0.61987002757660115</v>
      </c>
      <c r="E55" s="19">
        <f>'PEA Data - Mean Centered'!E55/'PEA Data - Mean Centered'!E$65</f>
        <v>-0.33086635065721637</v>
      </c>
      <c r="F55" s="19">
        <f>'PEA Data - Mean Centered'!F55/'PEA Data - Mean Centered'!F$65</f>
        <v>0.78306948171934998</v>
      </c>
      <c r="G55" s="19">
        <f>'PEA Data - Mean Centered'!G55/'PEA Data - Mean Centered'!G$65</f>
        <v>0.98877004247357281</v>
      </c>
      <c r="H55" s="19">
        <f>'PEA Data - Mean Centered'!H55/'PEA Data - Mean Centered'!H$65</f>
        <v>-6.8760168042618211E-2</v>
      </c>
      <c r="I55" s="19">
        <f>'PEA Data - Mean Centered'!I55/'PEA Data - Mean Centered'!I$65</f>
        <v>-0.27193446598229626</v>
      </c>
      <c r="J55" s="19">
        <f>'PEA Data - Mean Centered'!J55/'PEA Data - Mean Centered'!J$65</f>
        <v>-0.23191417780404006</v>
      </c>
      <c r="K55" s="19">
        <f>'PEA Data - Mean Centered'!K55/'PEA Data - Mean Centered'!K$65</f>
        <v>-8.888606943250095E-2</v>
      </c>
      <c r="L55" s="19">
        <f>'PEA Data - Mean Centered'!L55/'PEA Data - Mean Centered'!L$65</f>
        <v>0.20429901468905179</v>
      </c>
      <c r="M55" s="19">
        <f>'PEA Data - Mean Centered'!M55/'PEA Data - Mean Centered'!M$65</f>
        <v>0.85334358068227467</v>
      </c>
      <c r="N55" s="19">
        <f>'PEA Data - Mean Centered'!N55/'PEA Data - Mean Centered'!N$65</f>
        <v>-0.36778351351022698</v>
      </c>
      <c r="O55" s="19">
        <f>'PEA Data - Mean Centered'!O55/'PEA Data - Mean Centered'!O$65</f>
        <v>-0.59074283012532181</v>
      </c>
      <c r="P55" s="19">
        <f>'PEA Data - Mean Centered'!P55/'PEA Data - Mean Centered'!P$65</f>
        <v>0.79652940039020714</v>
      </c>
      <c r="Q55" s="19">
        <f>'PEA Data - Mean Centered'!Q55/'PEA Data - Mean Centered'!Q$65</f>
        <v>1.2943785337078333</v>
      </c>
      <c r="R55" s="19">
        <f>'PEA Data - Mean Centered'!R55/'PEA Data - Mean Centered'!R$65</f>
        <v>-0.43562913694270433</v>
      </c>
    </row>
    <row r="56" spans="1:18" x14ac:dyDescent="0.25">
      <c r="A56" s="13">
        <f t="shared" si="0"/>
        <v>55</v>
      </c>
      <c r="B56" s="19">
        <f>'PEA Data - Mean Centered'!B56/'PEA Data - Mean Centered'!B$65</f>
        <v>-0.73237086839932886</v>
      </c>
      <c r="C56" s="19">
        <f>'PEA Data - Mean Centered'!C56/'PEA Data - Mean Centered'!C$65</f>
        <v>-0.67269340490596463</v>
      </c>
      <c r="D56" s="19">
        <f>'PEA Data - Mean Centered'!D56/'PEA Data - Mean Centered'!D$65</f>
        <v>-0.80433065586848806</v>
      </c>
      <c r="E56" s="19">
        <f>'PEA Data - Mean Centered'!E56/'PEA Data - Mean Centered'!E$65</f>
        <v>0.90988282041341284</v>
      </c>
      <c r="F56" s="19">
        <f>'PEA Data - Mean Centered'!F56/'PEA Data - Mean Centered'!F$65</f>
        <v>-0.42578564725922136</v>
      </c>
      <c r="G56" s="19">
        <f>'PEA Data - Mean Centered'!G56/'PEA Data - Mean Centered'!G$65</f>
        <v>-0.13548743087956897</v>
      </c>
      <c r="H56" s="19">
        <f>'PEA Data - Mean Centered'!H56/'PEA Data - Mean Centered'!H$65</f>
        <v>1.1304884864049296</v>
      </c>
      <c r="I56" s="19">
        <f>'PEA Data - Mean Centered'!I56/'PEA Data - Mean Centered'!I$65</f>
        <v>1.0315062881264339</v>
      </c>
      <c r="J56" s="19">
        <f>'PEA Data - Mean Centered'!J56/'PEA Data - Mean Centered'!J$65</f>
        <v>1.4553138631098141</v>
      </c>
      <c r="K56" s="19">
        <f>'PEA Data - Mean Centered'!K56/'PEA Data - Mean Centered'!K$65</f>
        <v>-0.89606818723865045</v>
      </c>
      <c r="L56" s="19">
        <f>'PEA Data - Mean Centered'!L56/'PEA Data - Mean Centered'!L$65</f>
        <v>-1.5078295368006625</v>
      </c>
      <c r="M56" s="19">
        <f>'PEA Data - Mean Centered'!M56/'PEA Data - Mean Centered'!M$65</f>
        <v>-1.2320318502471006</v>
      </c>
      <c r="N56" s="19">
        <f>'PEA Data - Mean Centered'!N56/'PEA Data - Mean Centered'!N$65</f>
        <v>-0.38547378900477969</v>
      </c>
      <c r="O56" s="19">
        <f>'PEA Data - Mean Centered'!O56/'PEA Data - Mean Centered'!O$65</f>
        <v>-0.46135788667455907</v>
      </c>
      <c r="P56" s="19">
        <f>'PEA Data - Mean Centered'!P56/'PEA Data - Mean Centered'!P$65</f>
        <v>0.73058314686326054</v>
      </c>
      <c r="Q56" s="19">
        <f>'PEA Data - Mean Centered'!Q56/'PEA Data - Mean Centered'!Q$65</f>
        <v>0.74796241232491611</v>
      </c>
      <c r="R56" s="19">
        <f>'PEA Data - Mean Centered'!R56/'PEA Data - Mean Centered'!R$65</f>
        <v>0.15279018434230207</v>
      </c>
    </row>
    <row r="57" spans="1:18" x14ac:dyDescent="0.25">
      <c r="A57" s="13">
        <f t="shared" si="0"/>
        <v>56</v>
      </c>
      <c r="B57" s="19">
        <f>'PEA Data - Mean Centered'!B57/'PEA Data - Mean Centered'!B$65</f>
        <v>0.34170287102168523</v>
      </c>
      <c r="C57" s="19">
        <f>'PEA Data - Mean Centered'!C57/'PEA Data - Mean Centered'!C$65</f>
        <v>0.76196047043091608</v>
      </c>
      <c r="D57" s="19">
        <f>'PEA Data - Mean Centered'!D57/'PEA Data - Mean Centered'!D$65</f>
        <v>0.68584120212756017</v>
      </c>
      <c r="E57" s="19">
        <f>'PEA Data - Mean Centered'!E57/'PEA Data - Mean Centered'!E$65</f>
        <v>0.73263269751885796</v>
      </c>
      <c r="F57" s="19">
        <f>'PEA Data - Mean Centered'!F57/'PEA Data - Mean Centered'!F$65</f>
        <v>0.29952743045028252</v>
      </c>
      <c r="G57" s="19">
        <f>'PEA Data - Mean Centered'!G57/'PEA Data - Mean Centered'!G$65</f>
        <v>0.3834004753510733</v>
      </c>
      <c r="H57" s="19">
        <f>'PEA Data - Mean Centered'!H57/'PEA Data - Mean Centered'!H$65</f>
        <v>0.57731393787470076</v>
      </c>
      <c r="I57" s="19">
        <f>'PEA Data - Mean Centered'!I57/'PEA Data - Mean Centered'!I$65</f>
        <v>0.72136338601085925</v>
      </c>
      <c r="J57" s="19">
        <f>'PEA Data - Mean Centered'!J57/'PEA Data - Mean Centered'!J$65</f>
        <v>0.33848427463484992</v>
      </c>
      <c r="K57" s="19">
        <f>'PEA Data - Mean Centered'!K57/'PEA Data - Mean Centered'!K$65</f>
        <v>-0.67985859310821217</v>
      </c>
      <c r="L57" s="19">
        <f>'PEA Data - Mean Centered'!L57/'PEA Data - Mean Centered'!L$65</f>
        <v>0.10467171858623074</v>
      </c>
      <c r="M57" s="19">
        <f>'PEA Data - Mean Centered'!M57/'PEA Data - Mean Centered'!M$65</f>
        <v>-0.44699003379858171</v>
      </c>
      <c r="N57" s="19">
        <f>'PEA Data - Mean Centered'!N57/'PEA Data - Mean Centered'!N$65</f>
        <v>-0.50045087551935863</v>
      </c>
      <c r="O57" s="19">
        <f>'PEA Data - Mean Centered'!O57/'PEA Data - Mean Centered'!O$65</f>
        <v>-1.0946622143047038</v>
      </c>
      <c r="P57" s="19">
        <f>'PEA Data - Mean Centered'!P57/'PEA Data - Mean Centered'!P$65</f>
        <v>1.2958327584077565</v>
      </c>
      <c r="Q57" s="19">
        <f>'PEA Data - Mean Centered'!Q57/'PEA Data - Mean Centered'!Q$65</f>
        <v>1.8305829623398908</v>
      </c>
      <c r="R57" s="19">
        <f>'PEA Data - Mean Centered'!R57/'PEA Data - Mean Centered'!R$65</f>
        <v>-0.30771222799454834</v>
      </c>
    </row>
    <row r="58" spans="1:18" x14ac:dyDescent="0.25">
      <c r="A58" s="13">
        <f t="shared" si="0"/>
        <v>57</v>
      </c>
      <c r="B58" s="19">
        <f>'PEA Data - Mean Centered'!B58/'PEA Data - Mean Centered'!B$65</f>
        <v>2.0475846924550605</v>
      </c>
      <c r="C58" s="19">
        <f>'PEA Data - Mean Centered'!C58/'PEA Data - Mean Centered'!C$65</f>
        <v>1.4633470517816016</v>
      </c>
      <c r="D58" s="19">
        <f>'PEA Data - Mean Centered'!D58/'PEA Data - Mean Centered'!D$65</f>
        <v>1.5473465099943748</v>
      </c>
      <c r="E58" s="19">
        <f>'PEA Data - Mean Centered'!E58/'PEA Data - Mean Centered'!E$65</f>
        <v>-0.95124093530628195</v>
      </c>
      <c r="F58" s="19">
        <f>'PEA Data - Mean Centered'!F58/'PEA Data - Mean Centered'!F$65</f>
        <v>1.7501539694793797</v>
      </c>
      <c r="G58" s="19">
        <f>'PEA Data - Mean Centered'!G58/'PEA Data - Mean Centered'!G$65</f>
        <v>1.9400646048293251</v>
      </c>
      <c r="H58" s="19">
        <f>'PEA Data - Mean Centered'!H58/'PEA Data - Mean Centered'!H$65</f>
        <v>-0.99775453844343764</v>
      </c>
      <c r="I58" s="19">
        <f>'PEA Data - Mean Centered'!I58/'PEA Data - Mean Centered'!I$65</f>
        <v>-0.42700571754243805</v>
      </c>
      <c r="J58" s="19">
        <f>'PEA Data - Mean Centered'!J58/'PEA Data - Mean Centered'!J$65</f>
        <v>-1.0132157346404456</v>
      </c>
      <c r="K58" s="19">
        <f>'PEA Data - Mean Centered'!K58/'PEA Data - Mean Centered'!K$65</f>
        <v>0.5837656198127249</v>
      </c>
      <c r="L58" s="19">
        <f>'PEA Data - Mean Centered'!L58/'PEA Data - Mean Centered'!L$65</f>
        <v>0.72089050915422526</v>
      </c>
      <c r="M58" s="19">
        <f>'PEA Data - Mean Centered'!M58/'PEA Data - Mean Centered'!M$65</f>
        <v>1.2614278467182347</v>
      </c>
      <c r="N58" s="19">
        <f>'PEA Data - Mean Centered'!N58/'PEA Data - Mean Centered'!N$65</f>
        <v>-1.1461020516710523</v>
      </c>
      <c r="O58" s="19">
        <f>'PEA Data - Mean Centered'!O58/'PEA Data - Mean Centered'!O$65</f>
        <v>-1.2512853411395548</v>
      </c>
      <c r="P58" s="19">
        <f>'PEA Data - Mean Centered'!P58/'PEA Data - Mean Centered'!P$65</f>
        <v>1.4654057550721036</v>
      </c>
      <c r="Q58" s="19">
        <f>'PEA Data - Mean Centered'!Q58/'PEA Data - Mean Centered'!Q$65</f>
        <v>1.6620608195652704</v>
      </c>
      <c r="R58" s="19">
        <f>'PEA Data - Mean Centered'!R58/'PEA Data - Mean Centered'!R$65</f>
        <v>-1.1860770011233313</v>
      </c>
    </row>
    <row r="59" spans="1:18" x14ac:dyDescent="0.25">
      <c r="A59" s="13">
        <f t="shared" si="0"/>
        <v>58</v>
      </c>
      <c r="B59" s="19">
        <f>'PEA Data - Mean Centered'!B59/'PEA Data - Mean Centered'!B$65</f>
        <v>-1.1746365258079818</v>
      </c>
      <c r="C59" s="19">
        <f>'PEA Data - Mean Centered'!C59/'PEA Data - Mean Centered'!C$65</f>
        <v>-0.95962405882479096</v>
      </c>
      <c r="D59" s="19">
        <f>'PEA Data - Mean Centered'!D59/'PEA Data - Mean Centered'!D$65</f>
        <v>-0.96343748253166006</v>
      </c>
      <c r="E59" s="19">
        <f>'PEA Data - Mean Centered'!E59/'PEA Data - Mean Centered'!E$65</f>
        <v>1.5302571941351342</v>
      </c>
      <c r="F59" s="19">
        <f>'PEA Data - Mean Centered'!F59/'PEA Data - Mean Centered'!F$65</f>
        <v>-0.82873742112239435</v>
      </c>
      <c r="G59" s="19">
        <f>'PEA Data - Mean Centered'!G59/'PEA Data - Mean Centered'!G$65</f>
        <v>-0.82733804055240612</v>
      </c>
      <c r="H59" s="19">
        <f>'PEA Data - Mean Centered'!H59/'PEA Data - Mean Centered'!H$65</f>
        <v>1.0840377005969459</v>
      </c>
      <c r="I59" s="19">
        <f>'PEA Data - Mean Centered'!I59/'PEA Data - Mean Centered'!I$65</f>
        <v>1.2787824461113504</v>
      </c>
      <c r="J59" s="19">
        <f>'PEA Data - Mean Centered'!J59/'PEA Data - Mean Centered'!J$65</f>
        <v>1.4169687168507603</v>
      </c>
      <c r="K59" s="19">
        <f>'PEA Data - Mean Centered'!K59/'PEA Data - Mean Centered'!K$65</f>
        <v>-0.74712369303789483</v>
      </c>
      <c r="L59" s="19">
        <f>'PEA Data - Mean Centered'!L59/'PEA Data - Mean Centered'!L$65</f>
        <v>-1.3860617861611273</v>
      </c>
      <c r="M59" s="19">
        <f>'PEA Data - Mean Centered'!M59/'PEA Data - Mean Centered'!M$65</f>
        <v>-1.3772817713641103</v>
      </c>
      <c r="N59" s="19">
        <f>'PEA Data - Mean Centered'!N59/'PEA Data - Mean Centered'!N$65</f>
        <v>-0.60658662212067982</v>
      </c>
      <c r="O59" s="19">
        <f>'PEA Data - Mean Centered'!O59/'PEA Data - Mean Centered'!O$65</f>
        <v>-0.68607907055676964</v>
      </c>
      <c r="P59" s="19">
        <f>'PEA Data - Mean Centered'!P59/'PEA Data - Mean Centered'!P$65</f>
        <v>0.69290175662376341</v>
      </c>
      <c r="Q59" s="19">
        <f>'PEA Data - Mean Centered'!Q59/'PEA Data - Mean Centered'!Q$65</f>
        <v>1.1105378784692779</v>
      </c>
      <c r="R59" s="19">
        <f>'PEA Data - Mean Centered'!R59/'PEA Data - Mean Centered'!R$65</f>
        <v>0.877654016913753</v>
      </c>
    </row>
    <row r="60" spans="1:18" x14ac:dyDescent="0.25">
      <c r="A60" s="13">
        <f t="shared" si="0"/>
        <v>59</v>
      </c>
      <c r="B60" s="19">
        <f>'PEA Data - Mean Centered'!B60/'PEA Data - Mean Centered'!B$65</f>
        <v>-6.8972382286349554E-2</v>
      </c>
      <c r="C60" s="19">
        <f>'PEA Data - Mean Centered'!C60/'PEA Data - Mean Centered'!C$65</f>
        <v>0.4750298165120897</v>
      </c>
      <c r="D60" s="19">
        <f>'PEA Data - Mean Centered'!D60/'PEA Data - Mean Centered'!D$65</f>
        <v>0.36762755268187375</v>
      </c>
      <c r="E60" s="19">
        <f>'PEA Data - Mean Centered'!E60/'PEA Data - Mean Centered'!E$65</f>
        <v>0.90988282041341284</v>
      </c>
      <c r="F60" s="19">
        <f>'PEA Data - Mean Centered'!F60/'PEA Data - Mean Centered'!F$65</f>
        <v>-0.42578564725922136</v>
      </c>
      <c r="G60" s="19">
        <f>'PEA Data - Mean Centered'!G60/'PEA Data - Mean Centered'!G$65</f>
        <v>-0.56789408786949169</v>
      </c>
      <c r="H60" s="19">
        <f>'PEA Data - Mean Centered'!H60/'PEA Data - Mean Centered'!H$65</f>
        <v>0.44640959417727127</v>
      </c>
      <c r="I60" s="19">
        <f>'PEA Data - Mean Centered'!I60/'PEA Data - Mean Centered'!I$65</f>
        <v>0.70040727068439235</v>
      </c>
      <c r="J60" s="19">
        <f>'PEA Data - Mean Centered'!J60/'PEA Data - Mean Centered'!J$65</f>
        <v>0.49666143205319085</v>
      </c>
      <c r="K60" s="19">
        <f>'PEA Data - Mean Centered'!K60/'PEA Data - Mean Centered'!K$65</f>
        <v>-0.56935129914182692</v>
      </c>
      <c r="L60" s="19">
        <f>'PEA Data - Mean Centered'!L60/'PEA Data - Mean Centered'!L$65</f>
        <v>-9.4585337756474958E-2</v>
      </c>
      <c r="M60" s="19">
        <f>'PEA Data - Mean Centered'!M60/'PEA Data - Mean Centered'!M$65</f>
        <v>-0.52998998892020666</v>
      </c>
      <c r="N60" s="19">
        <f>'PEA Data - Mean Centered'!N60/'PEA Data - Mean Centered'!N$65</f>
        <v>0.86160329909886446</v>
      </c>
      <c r="O60" s="19">
        <f>'PEA Data - Mean Centered'!O60/'PEA Data - Mean Centered'!O$65</f>
        <v>0.73034219054120109</v>
      </c>
      <c r="P60" s="19">
        <f>'PEA Data - Mean Centered'!P60/'PEA Data - Mean Centered'!P$65</f>
        <v>-0.49412179680251511</v>
      </c>
      <c r="Q60" s="19">
        <f>'PEA Data - Mean Centered'!Q60/'PEA Data - Mean Centered'!Q$65</f>
        <v>-0.50828758735724777</v>
      </c>
      <c r="R60" s="19">
        <f>'PEA Data - Mean Centered'!R60/'PEA Data - Mean Centered'!R$65</f>
        <v>-0.73410259875435224</v>
      </c>
    </row>
    <row r="61" spans="1:18" x14ac:dyDescent="0.25">
      <c r="A61" s="13">
        <f t="shared" si="0"/>
        <v>60</v>
      </c>
      <c r="B61" s="19">
        <f>'PEA Data - Mean Centered'!B61/'PEA Data - Mean Centered'!B$65</f>
        <v>1.4157766104426994</v>
      </c>
      <c r="C61" s="19">
        <f>'PEA Data - Mean Centered'!C61/'PEA Data - Mean Centered'!C$65</f>
        <v>1.3677030966468271</v>
      </c>
      <c r="D61" s="19">
        <f>'PEA Data - Mean Centered'!D61/'PEA Data - Mean Centered'!D$65</f>
        <v>0.9458451669896718</v>
      </c>
      <c r="E61" s="19">
        <f>'PEA Data - Mean Centered'!E61/'PEA Data - Mean Centered'!E$65</f>
        <v>-1.0398659967535597</v>
      </c>
      <c r="F61" s="19">
        <f>'PEA Data - Mean Centered'!F61/'PEA Data - Mean Centered'!F$65</f>
        <v>1.5083827520398017</v>
      </c>
      <c r="G61" s="19">
        <f>'PEA Data - Mean Centered'!G61/'PEA Data - Mean Centered'!G$65</f>
        <v>1.2482137893309186</v>
      </c>
      <c r="H61" s="19">
        <f>'PEA Data - Mean Centered'!H61/'PEA Data - Mean Centered'!H$65</f>
        <v>-1.3735745613146464</v>
      </c>
      <c r="I61" s="19">
        <f>'PEA Data - Mean Centered'!I61/'PEA Data - Mean Centered'!I$65</f>
        <v>-1.3071425477843526</v>
      </c>
      <c r="J61" s="19">
        <f>'PEA Data - Mean Centered'!J61/'PEA Data - Mean Centered'!J$65</f>
        <v>-1.1666002060536145</v>
      </c>
      <c r="K61" s="19">
        <f>'PEA Data - Mean Centered'!K61/'PEA Data - Mean Centered'!K$65</f>
        <v>1.1699338377126409</v>
      </c>
      <c r="L61" s="19">
        <f>'PEA Data - Mean Centered'!L61/'PEA Data - Mean Centered'!L$65</f>
        <v>1.3149691972050856</v>
      </c>
      <c r="M61" s="19">
        <f>'PEA Data - Mean Centered'!M61/'PEA Data - Mean Centered'!M$65</f>
        <v>1.4343445841591869</v>
      </c>
      <c r="N61" s="19">
        <f>'PEA Data - Mean Centered'!N61/'PEA Data - Mean Centered'!N$65</f>
        <v>1.0738722592328931</v>
      </c>
      <c r="O61" s="19">
        <f>'PEA Data - Mean Centered'!O61/'PEA Data - Mean Centered'!O$65</f>
        <v>0.53967035932509089</v>
      </c>
      <c r="P61" s="19">
        <f>'PEA Data - Mean Centered'!P61/'PEA Data - Mean Centered'!P$65</f>
        <v>-0.94632004766947131</v>
      </c>
      <c r="Q61" s="19">
        <f>'PEA Data - Mean Centered'!Q61/'PEA Data - Mean Centered'!Q$65</f>
        <v>-0.94235707407422242</v>
      </c>
      <c r="R61" s="19">
        <f>'PEA Data - Mean Centered'!R61/'PEA Data - Mean Centered'!R$65</f>
        <v>-0.70851917603120618</v>
      </c>
    </row>
    <row r="63" spans="1:18" x14ac:dyDescent="0.25">
      <c r="A63" s="13" t="s">
        <v>21</v>
      </c>
      <c r="B63" s="17">
        <f>AVERAGE(B2:B61)</f>
        <v>-1.4432899320127036E-16</v>
      </c>
      <c r="C63" s="17">
        <f t="shared" ref="C63:R63" si="1">AVERAGE(C2:C61)</f>
        <v>1.1028215377943222E-15</v>
      </c>
      <c r="D63" s="17">
        <f t="shared" si="1"/>
        <v>-2.6626848873926672E-15</v>
      </c>
      <c r="E63" s="17">
        <f t="shared" si="1"/>
        <v>5.5511151231257827E-16</v>
      </c>
      <c r="F63" s="17">
        <f t="shared" si="1"/>
        <v>2.4054832200211723E-16</v>
      </c>
      <c r="G63" s="17">
        <f t="shared" si="1"/>
        <v>1.4432899320127036E-16</v>
      </c>
      <c r="H63" s="17">
        <f t="shared" si="1"/>
        <v>-4.1818400594214229E-16</v>
      </c>
      <c r="I63" s="17">
        <f t="shared" si="1"/>
        <v>2.1649348980190553E-15</v>
      </c>
      <c r="J63" s="17">
        <f t="shared" si="1"/>
        <v>-1.0917193075480707E-15</v>
      </c>
      <c r="K63" s="17">
        <f t="shared" si="1"/>
        <v>9.6219328800846903E-17</v>
      </c>
      <c r="L63" s="17">
        <f t="shared" si="1"/>
        <v>-2.9235872981795789E-16</v>
      </c>
      <c r="M63" s="17">
        <f t="shared" si="1"/>
        <v>-4.0338103228047354E-16</v>
      </c>
      <c r="N63" s="17">
        <f t="shared" si="1"/>
        <v>-1.9984014443252818E-15</v>
      </c>
      <c r="O63" s="17">
        <f t="shared" si="1"/>
        <v>-1.6542323066914833E-15</v>
      </c>
      <c r="P63" s="17">
        <f t="shared" si="1"/>
        <v>-2.438789910759927E-15</v>
      </c>
      <c r="Q63" s="17">
        <f t="shared" si="1"/>
        <v>-7.7530574552990099E-16</v>
      </c>
      <c r="R63" s="17">
        <f t="shared" si="1"/>
        <v>7.9565983431469553E-17</v>
      </c>
    </row>
    <row r="64" spans="1:18" x14ac:dyDescent="0.25">
      <c r="A64" s="13" t="s">
        <v>20</v>
      </c>
      <c r="B64" s="14">
        <f>_xlfn.VAR.S(B2:B61)</f>
        <v>1</v>
      </c>
      <c r="C64" s="14">
        <f t="shared" ref="C64:R64" si="2">_xlfn.VAR.S(C2:C61)</f>
        <v>1.0000000000000004</v>
      </c>
      <c r="D64" s="14">
        <f t="shared" si="2"/>
        <v>0.99999999999999967</v>
      </c>
      <c r="E64" s="14">
        <f t="shared" si="2"/>
        <v>0.99999999999999989</v>
      </c>
      <c r="F64" s="14">
        <f t="shared" si="2"/>
        <v>0.99999999999999978</v>
      </c>
      <c r="G64" s="14">
        <f t="shared" si="2"/>
        <v>1.0000000000000004</v>
      </c>
      <c r="H64" s="14">
        <f t="shared" si="2"/>
        <v>1.0000000000000004</v>
      </c>
      <c r="I64" s="14">
        <f t="shared" si="2"/>
        <v>1.0000000000000007</v>
      </c>
      <c r="J64" s="14">
        <f t="shared" si="2"/>
        <v>0.99999999999999978</v>
      </c>
      <c r="K64" s="14">
        <f t="shared" si="2"/>
        <v>1.0000000000000004</v>
      </c>
      <c r="L64" s="14">
        <f t="shared" si="2"/>
        <v>0.99999999999999967</v>
      </c>
      <c r="M64" s="14">
        <f t="shared" si="2"/>
        <v>0.99999999999999978</v>
      </c>
      <c r="N64" s="14">
        <f t="shared" si="2"/>
        <v>0.99999999999999944</v>
      </c>
      <c r="O64" s="14">
        <f t="shared" si="2"/>
        <v>1.0000000000000004</v>
      </c>
      <c r="P64" s="14">
        <f t="shared" si="2"/>
        <v>0.99999999999999944</v>
      </c>
      <c r="Q64" s="14">
        <f t="shared" si="2"/>
        <v>1</v>
      </c>
      <c r="R64" s="14">
        <f t="shared" si="2"/>
        <v>0.99999999999999978</v>
      </c>
    </row>
    <row r="65" spans="1:18" x14ac:dyDescent="0.25">
      <c r="A65" s="13" t="s">
        <v>22</v>
      </c>
      <c r="B65" s="14">
        <f>_xlfn.STDEV.S(B2:B61)</f>
        <v>1</v>
      </c>
      <c r="C65" s="14">
        <f t="shared" ref="C65:R65" si="3">_xlfn.STDEV.S(C2:C61)</f>
        <v>1.0000000000000002</v>
      </c>
      <c r="D65" s="14">
        <f t="shared" si="3"/>
        <v>0.99999999999999978</v>
      </c>
      <c r="E65" s="14">
        <f t="shared" si="3"/>
        <v>1</v>
      </c>
      <c r="F65" s="14">
        <f t="shared" si="3"/>
        <v>0.99999999999999989</v>
      </c>
      <c r="G65" s="14">
        <f t="shared" si="3"/>
        <v>1.0000000000000002</v>
      </c>
      <c r="H65" s="14">
        <f t="shared" si="3"/>
        <v>1.0000000000000002</v>
      </c>
      <c r="I65" s="14">
        <f t="shared" si="3"/>
        <v>1.0000000000000004</v>
      </c>
      <c r="J65" s="14">
        <f t="shared" si="3"/>
        <v>0.99999999999999989</v>
      </c>
      <c r="K65" s="14">
        <f t="shared" si="3"/>
        <v>1.0000000000000002</v>
      </c>
      <c r="L65" s="14">
        <f t="shared" si="3"/>
        <v>0.99999999999999978</v>
      </c>
      <c r="M65" s="14">
        <f t="shared" si="3"/>
        <v>0.99999999999999989</v>
      </c>
      <c r="N65" s="14">
        <f t="shared" si="3"/>
        <v>0.99999999999999978</v>
      </c>
      <c r="O65" s="14">
        <f t="shared" si="3"/>
        <v>1.0000000000000002</v>
      </c>
      <c r="P65" s="14">
        <f t="shared" si="3"/>
        <v>0.99999999999999978</v>
      </c>
      <c r="Q65" s="14">
        <f t="shared" si="3"/>
        <v>1</v>
      </c>
      <c r="R65" s="14">
        <f t="shared" si="3"/>
        <v>0.99999999999999989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34" workbookViewId="0">
      <selection activeCell="B32" sqref="B32"/>
    </sheetView>
  </sheetViews>
  <sheetFormatPr defaultRowHeight="15" x14ac:dyDescent="0.25"/>
  <cols>
    <col min="20" max="20" width="9.85546875" bestFit="1" customWidth="1"/>
  </cols>
  <sheetData>
    <row r="1" spans="1:21" x14ac:dyDescent="0.25">
      <c r="A1" s="60" t="s">
        <v>61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1" ht="15.75" thickBot="1" x14ac:dyDescent="0.3">
      <c r="H2" s="61" t="s">
        <v>125</v>
      </c>
      <c r="I2" s="61"/>
    </row>
    <row r="3" spans="1:21" ht="60" x14ac:dyDescent="0.25">
      <c r="A3" s="23"/>
      <c r="B3" s="23" t="s">
        <v>4</v>
      </c>
      <c r="C3" s="23" t="s">
        <v>6</v>
      </c>
      <c r="D3" s="24" t="s">
        <v>8</v>
      </c>
      <c r="E3" s="24" t="s">
        <v>24</v>
      </c>
      <c r="F3" s="23" t="s">
        <v>12</v>
      </c>
      <c r="G3" s="23" t="s">
        <v>14</v>
      </c>
      <c r="H3" s="23" t="s">
        <v>16</v>
      </c>
      <c r="I3" s="23" t="s">
        <v>18</v>
      </c>
      <c r="J3" s="23" t="s">
        <v>3</v>
      </c>
      <c r="K3" s="23" t="s">
        <v>5</v>
      </c>
      <c r="L3" s="23" t="s">
        <v>7</v>
      </c>
      <c r="M3" s="23" t="s">
        <v>9</v>
      </c>
      <c r="N3" s="23" t="s">
        <v>11</v>
      </c>
      <c r="O3" s="23" t="s">
        <v>13</v>
      </c>
      <c r="P3" s="23" t="s">
        <v>15</v>
      </c>
      <c r="Q3" s="23" t="s">
        <v>17</v>
      </c>
      <c r="R3" s="23" t="s">
        <v>19</v>
      </c>
    </row>
    <row r="4" spans="1:21" x14ac:dyDescent="0.25">
      <c r="A4" s="20" t="s">
        <v>4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21" x14ac:dyDescent="0.25">
      <c r="A5" s="20" t="s">
        <v>6</v>
      </c>
      <c r="B5" s="20">
        <v>0.94136683738849269</v>
      </c>
      <c r="C5" s="20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21" ht="60" x14ac:dyDescent="0.25">
      <c r="A6" s="21" t="s">
        <v>8</v>
      </c>
      <c r="B6" s="20">
        <v>0.94975789777105835</v>
      </c>
      <c r="C6" s="20">
        <v>0.98036399581922617</v>
      </c>
      <c r="D6" s="20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1" ht="30" x14ac:dyDescent="0.25">
      <c r="A7" s="21" t="s">
        <v>24</v>
      </c>
      <c r="B7" s="20">
        <v>-0.87260718120205338</v>
      </c>
      <c r="C7" s="20">
        <v>-0.85455591851761681</v>
      </c>
      <c r="D7" s="20">
        <v>-0.86100057166402166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21" x14ac:dyDescent="0.25">
      <c r="A8" s="20" t="s">
        <v>12</v>
      </c>
      <c r="B8" s="20">
        <v>0.86222904593712191</v>
      </c>
      <c r="C8" s="20">
        <v>0.87371146022526958</v>
      </c>
      <c r="D8" s="20">
        <v>0.87936273698598932</v>
      </c>
      <c r="E8" s="20">
        <v>-0.84793399885458143</v>
      </c>
      <c r="F8" s="20">
        <v>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T8" s="25" t="s">
        <v>25</v>
      </c>
      <c r="U8">
        <v>0.8</v>
      </c>
    </row>
    <row r="9" spans="1:21" x14ac:dyDescent="0.25">
      <c r="A9" s="20" t="s">
        <v>14</v>
      </c>
      <c r="B9" s="20">
        <v>0.88278924722912633</v>
      </c>
      <c r="C9" s="20">
        <v>0.88109410576973712</v>
      </c>
      <c r="D9" s="20">
        <v>0.89660909850514781</v>
      </c>
      <c r="E9" s="20">
        <v>-0.85541658525569941</v>
      </c>
      <c r="F9" s="20">
        <v>0.9629058964543199</v>
      </c>
      <c r="G9" s="20">
        <v>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21" x14ac:dyDescent="0.25">
      <c r="A10" s="20" t="s">
        <v>16</v>
      </c>
      <c r="B10" s="20">
        <v>-0.89818629866981892</v>
      </c>
      <c r="C10" s="20">
        <v>-0.88625725013477685</v>
      </c>
      <c r="D10" s="20">
        <v>-0.88441948557911465</v>
      </c>
      <c r="E10" s="20">
        <v>0.92027050043193659</v>
      </c>
      <c r="F10" s="20">
        <v>-0.85296343033636168</v>
      </c>
      <c r="G10" s="20">
        <v>-0.84202130573977652</v>
      </c>
      <c r="H10" s="20">
        <v>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21" x14ac:dyDescent="0.25">
      <c r="A11" s="20" t="s">
        <v>18</v>
      </c>
      <c r="B11" s="20">
        <v>-0.90771836862609578</v>
      </c>
      <c r="C11" s="20">
        <v>-0.89088264846279364</v>
      </c>
      <c r="D11" s="20">
        <v>-0.89145487974239024</v>
      </c>
      <c r="E11" s="20">
        <v>0.95934426835688991</v>
      </c>
      <c r="F11" s="20">
        <v>-0.83509676358174401</v>
      </c>
      <c r="G11" s="20">
        <v>-0.83930903219625319</v>
      </c>
      <c r="H11" s="20">
        <v>0.95124792723461959</v>
      </c>
      <c r="I11" s="20">
        <v>1</v>
      </c>
      <c r="J11" s="20"/>
      <c r="K11" s="20"/>
      <c r="L11" s="20"/>
      <c r="M11" s="20"/>
      <c r="N11" s="20"/>
      <c r="O11" s="20"/>
      <c r="P11" s="20"/>
      <c r="Q11" s="20"/>
      <c r="R11" s="20"/>
    </row>
    <row r="12" spans="1:21" x14ac:dyDescent="0.25">
      <c r="A12" s="20" t="s">
        <v>3</v>
      </c>
      <c r="B12" s="20">
        <v>-0.90039912622241469</v>
      </c>
      <c r="C12" s="20">
        <v>-0.89735601936014353</v>
      </c>
      <c r="D12" s="20">
        <v>-0.89875466232478296</v>
      </c>
      <c r="E12" s="20">
        <v>0.92727292348945867</v>
      </c>
      <c r="F12" s="20">
        <v>-0.85527715023083695</v>
      </c>
      <c r="G12" s="20">
        <v>-0.84699272525927216</v>
      </c>
      <c r="H12" s="20">
        <v>0.97509784425076818</v>
      </c>
      <c r="I12" s="20">
        <v>0.94918050857036873</v>
      </c>
      <c r="J12" s="20">
        <v>1</v>
      </c>
      <c r="K12" s="20"/>
      <c r="L12" s="20"/>
      <c r="M12" s="20"/>
      <c r="N12" s="20"/>
      <c r="O12" s="20"/>
      <c r="P12" s="20"/>
      <c r="Q12" s="20"/>
      <c r="R12" s="20"/>
    </row>
    <row r="13" spans="1:21" x14ac:dyDescent="0.25">
      <c r="A13" s="20" t="s">
        <v>5</v>
      </c>
      <c r="B13" s="20">
        <v>0.81960311808935593</v>
      </c>
      <c r="C13" s="20">
        <v>0.82476562809120113</v>
      </c>
      <c r="D13" s="20">
        <v>0.81810344035934268</v>
      </c>
      <c r="E13" s="20">
        <v>-0.87724525165713285</v>
      </c>
      <c r="F13" s="20">
        <v>0.77293110429937961</v>
      </c>
      <c r="G13" s="20">
        <v>0.75083182652555536</v>
      </c>
      <c r="H13" s="20">
        <v>-0.95233687967175351</v>
      </c>
      <c r="I13" s="20">
        <v>-0.90145107525658397</v>
      </c>
      <c r="J13" s="20">
        <v>-0.90338700951629514</v>
      </c>
      <c r="K13" s="20">
        <v>1</v>
      </c>
      <c r="L13" s="20"/>
      <c r="M13" s="20"/>
      <c r="N13" s="20"/>
      <c r="O13" s="20"/>
      <c r="P13" s="20"/>
      <c r="Q13" s="20"/>
      <c r="R13" s="20"/>
    </row>
    <row r="14" spans="1:21" x14ac:dyDescent="0.25">
      <c r="A14" s="20" t="s">
        <v>7</v>
      </c>
      <c r="B14" s="20">
        <v>0.87794311913629142</v>
      </c>
      <c r="C14" s="20">
        <v>0.90616328310693384</v>
      </c>
      <c r="D14" s="20">
        <v>0.89891270476625806</v>
      </c>
      <c r="E14" s="20">
        <v>-0.88769790107059121</v>
      </c>
      <c r="F14" s="20">
        <v>0.84951006989772004</v>
      </c>
      <c r="G14" s="20">
        <v>0.83627159543062635</v>
      </c>
      <c r="H14" s="20">
        <v>-0.93297792704136528</v>
      </c>
      <c r="I14" s="20">
        <v>-0.91380904344978597</v>
      </c>
      <c r="J14" s="20">
        <v>-0.96885599547345391</v>
      </c>
      <c r="K14" s="20">
        <v>0.83621759407735685</v>
      </c>
      <c r="L14" s="20">
        <v>1</v>
      </c>
      <c r="M14" s="20"/>
      <c r="N14" s="20"/>
      <c r="O14" s="20"/>
      <c r="P14" s="20"/>
      <c r="Q14" s="20"/>
      <c r="R14" s="20"/>
    </row>
    <row r="15" spans="1:21" x14ac:dyDescent="0.25">
      <c r="A15" s="20" t="s">
        <v>9</v>
      </c>
      <c r="B15" s="20">
        <v>0.94654417248049172</v>
      </c>
      <c r="C15" s="20">
        <v>0.92852903797168451</v>
      </c>
      <c r="D15" s="20">
        <v>0.93412882984414214</v>
      </c>
      <c r="E15" s="20">
        <v>-0.92268931765519213</v>
      </c>
      <c r="F15" s="20">
        <v>0.87161928724508009</v>
      </c>
      <c r="G15" s="20">
        <v>0.87516036951346987</v>
      </c>
      <c r="H15" s="20">
        <v>-0.9241951587890509</v>
      </c>
      <c r="I15" s="20">
        <v>-0.9451906838994677</v>
      </c>
      <c r="J15" s="20">
        <v>-0.94385481196571963</v>
      </c>
      <c r="K15" s="20">
        <v>0.85445401016983691</v>
      </c>
      <c r="L15" s="20">
        <v>0.92680289310287256</v>
      </c>
      <c r="M15" s="20">
        <v>1</v>
      </c>
      <c r="N15" s="20"/>
      <c r="O15" s="20"/>
      <c r="P15" s="20"/>
      <c r="Q15" s="20"/>
      <c r="R15" s="20"/>
    </row>
    <row r="16" spans="1:21" x14ac:dyDescent="0.25">
      <c r="A16" s="20" t="s">
        <v>11</v>
      </c>
      <c r="B16" s="20">
        <v>-1.3318430166328473E-2</v>
      </c>
      <c r="C16" s="20">
        <v>-5.0013128131074008E-3</v>
      </c>
      <c r="D16" s="20">
        <v>-1.7882681008772532E-2</v>
      </c>
      <c r="E16" s="20">
        <v>-0.21531366402688518</v>
      </c>
      <c r="F16" s="20">
        <v>9.8642934003594876E-2</v>
      </c>
      <c r="G16" s="20">
        <v>0.10122636740024732</v>
      </c>
      <c r="H16" s="20">
        <v>-0.12684303308126402</v>
      </c>
      <c r="I16" s="20">
        <v>-0.15246770802407367</v>
      </c>
      <c r="J16" s="20">
        <v>-8.8463882469253699E-2</v>
      </c>
      <c r="K16" s="20">
        <v>0.10739484544161565</v>
      </c>
      <c r="L16" s="20">
        <v>8.4279071501129801E-2</v>
      </c>
      <c r="M16" s="20">
        <v>2.9944656621545912E-2</v>
      </c>
      <c r="N16" s="20">
        <v>1</v>
      </c>
      <c r="O16" s="20"/>
      <c r="P16" s="20"/>
      <c r="Q16" s="20"/>
      <c r="R16" s="20"/>
    </row>
    <row r="17" spans="1:18" x14ac:dyDescent="0.25">
      <c r="A17" s="20" t="s">
        <v>13</v>
      </c>
      <c r="B17" s="20">
        <v>1.6508778238699316E-2</v>
      </c>
      <c r="C17" s="20">
        <v>4.6493505066662905E-3</v>
      </c>
      <c r="D17" s="20">
        <v>-1.5170353988412455E-2</v>
      </c>
      <c r="E17" s="20">
        <v>-0.20716782738798478</v>
      </c>
      <c r="F17" s="20">
        <v>6.0546780717662327E-2</v>
      </c>
      <c r="G17" s="20">
        <v>6.3248301919778482E-2</v>
      </c>
      <c r="H17" s="20">
        <v>-0.2185150708393003</v>
      </c>
      <c r="I17" s="20">
        <v>-0.17178883564930089</v>
      </c>
      <c r="J17" s="20">
        <v>-0.14936427444410072</v>
      </c>
      <c r="K17" s="20">
        <v>0.22668892537641405</v>
      </c>
      <c r="L17" s="20">
        <v>0.1135836598098026</v>
      </c>
      <c r="M17" s="20">
        <v>1.8200316155801921E-2</v>
      </c>
      <c r="N17" s="20">
        <v>0.83796454287838529</v>
      </c>
      <c r="O17" s="20">
        <v>1</v>
      </c>
      <c r="P17" s="20"/>
      <c r="Q17" s="20"/>
      <c r="R17" s="20"/>
    </row>
    <row r="18" spans="1:18" x14ac:dyDescent="0.25">
      <c r="A18" s="20" t="s">
        <v>15</v>
      </c>
      <c r="B18" s="20">
        <v>-0.13300989318045012</v>
      </c>
      <c r="C18" s="20">
        <v>-0.12018795930858438</v>
      </c>
      <c r="D18" s="20">
        <v>-0.10774411763645805</v>
      </c>
      <c r="E18" s="20">
        <v>0.37227731949543375</v>
      </c>
      <c r="F18" s="20">
        <v>-0.20641481778946502</v>
      </c>
      <c r="G18" s="20">
        <v>-0.19690486300102533</v>
      </c>
      <c r="H18" s="20">
        <v>0.34289841924433012</v>
      </c>
      <c r="I18" s="20">
        <v>0.33079999704890828</v>
      </c>
      <c r="J18" s="20">
        <v>0.27776740488328766</v>
      </c>
      <c r="K18" s="20">
        <v>-0.34776832103855965</v>
      </c>
      <c r="L18" s="20">
        <v>-0.23380244911424974</v>
      </c>
      <c r="M18" s="20">
        <v>-0.16934781148539693</v>
      </c>
      <c r="N18" s="20">
        <v>-0.8929888676001736</v>
      </c>
      <c r="O18" s="20">
        <v>-0.90784473283478861</v>
      </c>
      <c r="P18" s="20">
        <v>1</v>
      </c>
      <c r="Q18" s="20"/>
      <c r="R18" s="20"/>
    </row>
    <row r="19" spans="1:18" x14ac:dyDescent="0.25">
      <c r="A19" s="20" t="s">
        <v>17</v>
      </c>
      <c r="B19" s="20">
        <v>-0.26844085066820039</v>
      </c>
      <c r="C19" s="20">
        <v>-0.22458982170336866</v>
      </c>
      <c r="D19" s="20">
        <v>-0.22060570882743719</v>
      </c>
      <c r="E19" s="20">
        <v>0.41868781033976377</v>
      </c>
      <c r="F19" s="20">
        <v>-0.24391773289306581</v>
      </c>
      <c r="G19" s="20">
        <v>-0.23676951813111616</v>
      </c>
      <c r="H19" s="20">
        <v>0.44802533809342898</v>
      </c>
      <c r="I19" s="20">
        <v>0.39290970958804661</v>
      </c>
      <c r="J19" s="20">
        <v>0.39799970576560245</v>
      </c>
      <c r="K19" s="20">
        <v>-0.50662772219668561</v>
      </c>
      <c r="L19" s="20">
        <v>-0.32694823078005142</v>
      </c>
      <c r="M19" s="20">
        <v>-0.30279051953652936</v>
      </c>
      <c r="N19" s="20">
        <v>-0.41408129974284219</v>
      </c>
      <c r="O19" s="20">
        <v>-0.63461911925429915</v>
      </c>
      <c r="P19" s="20">
        <v>0.64672999065578674</v>
      </c>
      <c r="Q19" s="20">
        <v>1</v>
      </c>
      <c r="R19" s="20"/>
    </row>
    <row r="20" spans="1:18" ht="15.75" thickBot="1" x14ac:dyDescent="0.3">
      <c r="A20" s="22" t="s">
        <v>19</v>
      </c>
      <c r="B20" s="22">
        <v>-0.63918767771008578</v>
      </c>
      <c r="C20" s="22">
        <v>-0.70437097712797181</v>
      </c>
      <c r="D20" s="22">
        <v>-0.69571053250722847</v>
      </c>
      <c r="E20" s="22">
        <v>0.53952658636358208</v>
      </c>
      <c r="F20" s="22">
        <v>-0.53515877703701786</v>
      </c>
      <c r="G20" s="22">
        <v>-0.57368292489595785</v>
      </c>
      <c r="H20" s="22">
        <v>0.47838357610907056</v>
      </c>
      <c r="I20" s="22">
        <v>0.55621635214105425</v>
      </c>
      <c r="J20" s="22">
        <v>0.5228581388385326</v>
      </c>
      <c r="K20" s="22">
        <v>-0.41823679569495298</v>
      </c>
      <c r="L20" s="22">
        <v>-0.54512960865034654</v>
      </c>
      <c r="M20" s="22">
        <v>-0.62797464739420883</v>
      </c>
      <c r="N20" s="22">
        <v>0.10967608466022058</v>
      </c>
      <c r="O20" s="22">
        <v>0.22629898087917191</v>
      </c>
      <c r="P20" s="22">
        <v>-0.12406278276515041</v>
      </c>
      <c r="Q20" s="22">
        <v>-1.6452434915126931E-2</v>
      </c>
      <c r="R20" s="22">
        <v>1</v>
      </c>
    </row>
    <row r="27" spans="1:18" ht="15.75" thickBot="1" x14ac:dyDescent="0.3"/>
    <row r="28" spans="1:18" ht="60" x14ac:dyDescent="0.25">
      <c r="A28" s="23"/>
      <c r="B28" s="23" t="s">
        <v>4</v>
      </c>
      <c r="C28" s="23" t="s">
        <v>6</v>
      </c>
      <c r="D28" s="24" t="s">
        <v>8</v>
      </c>
      <c r="E28" s="24" t="s">
        <v>24</v>
      </c>
      <c r="F28" s="23" t="s">
        <v>12</v>
      </c>
      <c r="G28" s="23" t="s">
        <v>14</v>
      </c>
      <c r="H28" s="23" t="s">
        <v>16</v>
      </c>
      <c r="I28" s="23" t="s">
        <v>18</v>
      </c>
      <c r="J28" s="23" t="s">
        <v>3</v>
      </c>
      <c r="K28" s="23" t="s">
        <v>5</v>
      </c>
      <c r="L28" s="23" t="s">
        <v>7</v>
      </c>
      <c r="M28" s="23" t="s">
        <v>9</v>
      </c>
      <c r="N28" s="23" t="s">
        <v>11</v>
      </c>
      <c r="O28" s="23" t="s">
        <v>13</v>
      </c>
      <c r="P28" s="23" t="s">
        <v>15</v>
      </c>
      <c r="Q28" s="23" t="s">
        <v>17</v>
      </c>
      <c r="R28" s="23" t="s">
        <v>19</v>
      </c>
    </row>
    <row r="29" spans="1:18" x14ac:dyDescent="0.25">
      <c r="A29" s="20" t="s">
        <v>4</v>
      </c>
      <c r="B29" s="20">
        <v>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x14ac:dyDescent="0.25">
      <c r="A30" s="20" t="s">
        <v>6</v>
      </c>
      <c r="B30" s="20">
        <v>0.94136683738849269</v>
      </c>
      <c r="C30" s="20">
        <v>1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60" x14ac:dyDescent="0.25">
      <c r="A31" s="21" t="s">
        <v>8</v>
      </c>
      <c r="B31" s="20">
        <v>0.94975789777105835</v>
      </c>
      <c r="C31" s="20">
        <v>0.98036399581922617</v>
      </c>
      <c r="D31" s="20">
        <v>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ht="30" x14ac:dyDescent="0.25">
      <c r="A32" s="21" t="s">
        <v>24</v>
      </c>
      <c r="B32" s="20">
        <v>-0.87260718120205338</v>
      </c>
      <c r="C32" s="20">
        <v>-0.85455591851761681</v>
      </c>
      <c r="D32" s="20">
        <v>-0.86100057166402166</v>
      </c>
      <c r="E32" s="20">
        <v>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21" x14ac:dyDescent="0.25">
      <c r="A33" s="20" t="s">
        <v>12</v>
      </c>
      <c r="B33" s="20">
        <v>0.86222904593712191</v>
      </c>
      <c r="C33" s="20">
        <v>0.87371146022526958</v>
      </c>
      <c r="D33" s="20">
        <v>0.87936273698598932</v>
      </c>
      <c r="E33" s="20">
        <v>-0.84793399885458143</v>
      </c>
      <c r="F33" s="20">
        <v>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21" x14ac:dyDescent="0.25">
      <c r="A34" s="20" t="s">
        <v>14</v>
      </c>
      <c r="B34" s="20">
        <v>0.88278924722912633</v>
      </c>
      <c r="C34" s="20">
        <v>0.88109410576973712</v>
      </c>
      <c r="D34" s="20">
        <v>0.89660909850514781</v>
      </c>
      <c r="E34" s="20">
        <v>-0.85541658525569941</v>
      </c>
      <c r="F34" s="20">
        <v>0.9629058964543199</v>
      </c>
      <c r="G34" s="20">
        <v>1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21" x14ac:dyDescent="0.25">
      <c r="A35" s="20" t="s">
        <v>16</v>
      </c>
      <c r="B35" s="20">
        <v>-0.89818629866981892</v>
      </c>
      <c r="C35" s="20">
        <v>-0.88625725013477685</v>
      </c>
      <c r="D35" s="20">
        <v>-0.88441948557911465</v>
      </c>
      <c r="E35" s="20">
        <v>0.92027050043193659</v>
      </c>
      <c r="F35" s="20">
        <v>-0.85296343033636168</v>
      </c>
      <c r="G35" s="20">
        <v>-0.84202130573977652</v>
      </c>
      <c r="H35" s="20">
        <v>1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21" x14ac:dyDescent="0.25">
      <c r="A36" s="20" t="s">
        <v>18</v>
      </c>
      <c r="B36" s="20">
        <v>-0.90771836862609578</v>
      </c>
      <c r="C36" s="20">
        <v>-0.89088264846279364</v>
      </c>
      <c r="D36" s="20">
        <v>-0.89145487974239024</v>
      </c>
      <c r="E36" s="20">
        <v>0.95934426835688991</v>
      </c>
      <c r="F36" s="20">
        <v>-0.83509676358174401</v>
      </c>
      <c r="G36" s="20">
        <v>-0.83930903219625319</v>
      </c>
      <c r="H36" s="20">
        <v>0.95124792723461959</v>
      </c>
      <c r="I36" s="20">
        <v>1</v>
      </c>
      <c r="J36" s="20"/>
      <c r="K36" s="20"/>
      <c r="L36" s="20"/>
      <c r="M36" s="20"/>
      <c r="N36" s="20"/>
      <c r="O36" s="20"/>
      <c r="P36" s="20"/>
      <c r="Q36" s="20"/>
      <c r="R36" s="20"/>
      <c r="U36">
        <v>-0.6</v>
      </c>
    </row>
    <row r="37" spans="1:21" x14ac:dyDescent="0.25">
      <c r="A37" s="20" t="s">
        <v>3</v>
      </c>
      <c r="B37" s="20">
        <v>-0.90039912622241469</v>
      </c>
      <c r="C37" s="20">
        <v>-0.89735601936014353</v>
      </c>
      <c r="D37" s="20">
        <v>-0.89875466232478296</v>
      </c>
      <c r="E37" s="20">
        <v>0.92727292348945867</v>
      </c>
      <c r="F37" s="20">
        <v>-0.85527715023083695</v>
      </c>
      <c r="G37" s="20">
        <v>-0.84699272525927216</v>
      </c>
      <c r="H37" s="20">
        <v>0.97509784425076818</v>
      </c>
      <c r="I37" s="20">
        <v>0.94918050857036873</v>
      </c>
      <c r="J37" s="20">
        <v>1</v>
      </c>
      <c r="K37" s="20"/>
      <c r="L37" s="20"/>
      <c r="M37" s="20"/>
      <c r="N37" s="20"/>
      <c r="O37" s="20"/>
      <c r="P37" s="20"/>
      <c r="Q37" s="20"/>
      <c r="R37" s="20"/>
    </row>
    <row r="38" spans="1:21" x14ac:dyDescent="0.25">
      <c r="A38" s="20" t="s">
        <v>5</v>
      </c>
      <c r="B38" s="20">
        <v>0.81960311808935593</v>
      </c>
      <c r="C38" s="20">
        <v>0.82476562809120113</v>
      </c>
      <c r="D38" s="20">
        <v>0.81810344035934268</v>
      </c>
      <c r="E38" s="20">
        <v>-0.87724525165713285</v>
      </c>
      <c r="F38" s="20">
        <v>0.77293110429937961</v>
      </c>
      <c r="G38" s="20">
        <v>0.75083182652555536</v>
      </c>
      <c r="H38" s="20">
        <v>-0.95233687967175351</v>
      </c>
      <c r="I38" s="20">
        <v>-0.90145107525658397</v>
      </c>
      <c r="J38" s="20">
        <v>-0.90338700951629514</v>
      </c>
      <c r="K38" s="20">
        <v>1</v>
      </c>
      <c r="L38" s="20"/>
      <c r="M38" s="20"/>
      <c r="N38" s="20"/>
      <c r="O38" s="20"/>
      <c r="P38" s="20"/>
      <c r="Q38" s="20"/>
      <c r="R38" s="20"/>
    </row>
    <row r="39" spans="1:21" x14ac:dyDescent="0.25">
      <c r="A39" s="20" t="s">
        <v>7</v>
      </c>
      <c r="B39" s="20">
        <v>0.87794311913629142</v>
      </c>
      <c r="C39" s="20">
        <v>0.90616328310693384</v>
      </c>
      <c r="D39" s="20">
        <v>0.89891270476625806</v>
      </c>
      <c r="E39" s="20">
        <v>-0.88769790107059121</v>
      </c>
      <c r="F39" s="20">
        <v>0.84951006989772004</v>
      </c>
      <c r="G39" s="20">
        <v>0.83627159543062635</v>
      </c>
      <c r="H39" s="20">
        <v>-0.93297792704136528</v>
      </c>
      <c r="I39" s="20">
        <v>-0.91380904344978597</v>
      </c>
      <c r="J39" s="20">
        <v>-0.96885599547345391</v>
      </c>
      <c r="K39" s="20">
        <v>0.83621759407735685</v>
      </c>
      <c r="L39" s="20">
        <v>1</v>
      </c>
      <c r="M39" s="20"/>
      <c r="N39" s="20"/>
      <c r="O39" s="20"/>
      <c r="P39" s="20"/>
      <c r="Q39" s="20"/>
      <c r="R39" s="20"/>
    </row>
    <row r="40" spans="1:21" x14ac:dyDescent="0.25">
      <c r="A40" s="20" t="s">
        <v>9</v>
      </c>
      <c r="B40" s="20">
        <v>0.94654417248049172</v>
      </c>
      <c r="C40" s="20">
        <v>0.92852903797168451</v>
      </c>
      <c r="D40" s="20">
        <v>0.93412882984414214</v>
      </c>
      <c r="E40" s="20">
        <v>-0.92268931765519213</v>
      </c>
      <c r="F40" s="20">
        <v>0.87161928724508009</v>
      </c>
      <c r="G40" s="20">
        <v>0.87516036951346987</v>
      </c>
      <c r="H40" s="20">
        <v>-0.9241951587890509</v>
      </c>
      <c r="I40" s="20">
        <v>-0.9451906838994677</v>
      </c>
      <c r="J40" s="20">
        <v>-0.94385481196571963</v>
      </c>
      <c r="K40" s="20">
        <v>0.85445401016983691</v>
      </c>
      <c r="L40" s="20">
        <v>0.92680289310287256</v>
      </c>
      <c r="M40" s="20">
        <v>1</v>
      </c>
      <c r="N40" s="20"/>
      <c r="O40" s="20"/>
      <c r="P40" s="20"/>
      <c r="Q40" s="20"/>
      <c r="R40" s="20"/>
    </row>
    <row r="41" spans="1:21" x14ac:dyDescent="0.25">
      <c r="A41" s="20" t="s">
        <v>11</v>
      </c>
      <c r="B41" s="20">
        <v>-1.3318430166328473E-2</v>
      </c>
      <c r="C41" s="20">
        <v>-5.0013128131074008E-3</v>
      </c>
      <c r="D41" s="20">
        <v>-1.7882681008772532E-2</v>
      </c>
      <c r="E41" s="20">
        <v>-0.21531366402688518</v>
      </c>
      <c r="F41" s="20">
        <v>9.8642934003594876E-2</v>
      </c>
      <c r="G41" s="20">
        <v>0.10122636740024732</v>
      </c>
      <c r="H41" s="20">
        <v>-0.12684303308126402</v>
      </c>
      <c r="I41" s="20">
        <v>-0.15246770802407367</v>
      </c>
      <c r="J41" s="20">
        <v>-8.8463882469253699E-2</v>
      </c>
      <c r="K41" s="20">
        <v>0.10739484544161565</v>
      </c>
      <c r="L41" s="20">
        <v>8.4279071501129801E-2</v>
      </c>
      <c r="M41" s="20">
        <v>2.9944656621545912E-2</v>
      </c>
      <c r="N41" s="20">
        <v>1</v>
      </c>
      <c r="O41" s="20"/>
      <c r="P41" s="20"/>
      <c r="Q41" s="20"/>
      <c r="R41" s="20"/>
    </row>
    <row r="42" spans="1:21" x14ac:dyDescent="0.25">
      <c r="A42" s="20" t="s">
        <v>13</v>
      </c>
      <c r="B42" s="20">
        <v>1.6508778238699316E-2</v>
      </c>
      <c r="C42" s="20">
        <v>4.6493505066662905E-3</v>
      </c>
      <c r="D42" s="20">
        <v>-1.5170353988412455E-2</v>
      </c>
      <c r="E42" s="20">
        <v>-0.20716782738798478</v>
      </c>
      <c r="F42" s="20">
        <v>6.0546780717662327E-2</v>
      </c>
      <c r="G42" s="20">
        <v>6.3248301919778482E-2</v>
      </c>
      <c r="H42" s="20">
        <v>-0.2185150708393003</v>
      </c>
      <c r="I42" s="20">
        <v>-0.17178883564930089</v>
      </c>
      <c r="J42" s="20">
        <v>-0.14936427444410072</v>
      </c>
      <c r="K42" s="20">
        <v>0.22668892537641405</v>
      </c>
      <c r="L42" s="20">
        <v>0.1135836598098026</v>
      </c>
      <c r="M42" s="20">
        <v>1.8200316155801921E-2</v>
      </c>
      <c r="N42" s="20">
        <v>0.83796454287838529</v>
      </c>
      <c r="O42" s="20">
        <v>1</v>
      </c>
      <c r="P42" s="20"/>
      <c r="Q42" s="20"/>
      <c r="R42" s="20"/>
    </row>
    <row r="43" spans="1:21" x14ac:dyDescent="0.25">
      <c r="A43" s="20" t="s">
        <v>15</v>
      </c>
      <c r="B43" s="20">
        <v>-0.13300989318045012</v>
      </c>
      <c r="C43" s="20">
        <v>-0.12018795930858438</v>
      </c>
      <c r="D43" s="20">
        <v>-0.10774411763645805</v>
      </c>
      <c r="E43" s="20">
        <v>0.37227731949543375</v>
      </c>
      <c r="F43" s="20">
        <v>-0.20641481778946502</v>
      </c>
      <c r="G43" s="20">
        <v>-0.19690486300102533</v>
      </c>
      <c r="H43" s="20">
        <v>0.34289841924433012</v>
      </c>
      <c r="I43" s="20">
        <v>0.33079999704890828</v>
      </c>
      <c r="J43" s="20">
        <v>0.27776740488328766</v>
      </c>
      <c r="K43" s="20">
        <v>-0.34776832103855965</v>
      </c>
      <c r="L43" s="20">
        <v>-0.23380244911424974</v>
      </c>
      <c r="M43" s="20">
        <v>-0.16934781148539693</v>
      </c>
      <c r="N43" s="20">
        <v>-0.8929888676001736</v>
      </c>
      <c r="O43" s="20">
        <v>-0.90784473283478861</v>
      </c>
      <c r="P43" s="20">
        <v>1</v>
      </c>
      <c r="Q43" s="20"/>
      <c r="R43" s="20"/>
    </row>
    <row r="44" spans="1:21" x14ac:dyDescent="0.25">
      <c r="A44" s="20" t="s">
        <v>17</v>
      </c>
      <c r="B44" s="20">
        <v>-0.26844085066820039</v>
      </c>
      <c r="C44" s="20">
        <v>-0.22458982170336866</v>
      </c>
      <c r="D44" s="20">
        <v>-0.22060570882743719</v>
      </c>
      <c r="E44" s="20">
        <v>0.41868781033976377</v>
      </c>
      <c r="F44" s="20">
        <v>-0.24391773289306581</v>
      </c>
      <c r="G44" s="20">
        <v>-0.23676951813111616</v>
      </c>
      <c r="H44" s="20">
        <v>0.44802533809342898</v>
      </c>
      <c r="I44" s="20">
        <v>0.39290970958804661</v>
      </c>
      <c r="J44" s="20">
        <v>0.39799970576560245</v>
      </c>
      <c r="K44" s="20">
        <v>-0.50662772219668561</v>
      </c>
      <c r="L44" s="20">
        <v>-0.32694823078005142</v>
      </c>
      <c r="M44" s="20">
        <v>-0.30279051953652936</v>
      </c>
      <c r="N44" s="20">
        <v>-0.41408129974284219</v>
      </c>
      <c r="O44" s="20">
        <v>-0.63461911925429915</v>
      </c>
      <c r="P44" s="20">
        <v>0.64672999065578674</v>
      </c>
      <c r="Q44" s="20">
        <v>1</v>
      </c>
      <c r="R44" s="20"/>
    </row>
    <row r="45" spans="1:21" ht="15.75" thickBot="1" x14ac:dyDescent="0.3">
      <c r="A45" s="22" t="s">
        <v>19</v>
      </c>
      <c r="B45" s="20">
        <v>-0.63918767771008578</v>
      </c>
      <c r="C45" s="20">
        <v>-0.70437097712797181</v>
      </c>
      <c r="D45" s="20">
        <v>-0.69571053250722847</v>
      </c>
      <c r="E45" s="20">
        <v>0.53952658636358208</v>
      </c>
      <c r="F45" s="20">
        <v>-0.53515877703701786</v>
      </c>
      <c r="G45" s="20">
        <v>-0.57368292489595785</v>
      </c>
      <c r="H45" s="20">
        <v>0.47838357610907056</v>
      </c>
      <c r="I45" s="20">
        <v>0.55621635214105425</v>
      </c>
      <c r="J45" s="20">
        <v>0.5228581388385326</v>
      </c>
      <c r="K45" s="20">
        <v>-0.41823679569495298</v>
      </c>
      <c r="L45" s="20">
        <v>-0.54512960865034654</v>
      </c>
      <c r="M45" s="20">
        <v>-0.62797464739420883</v>
      </c>
      <c r="N45" s="20">
        <v>0.10967608466022058</v>
      </c>
      <c r="O45" s="20">
        <v>0.22629898087917191</v>
      </c>
      <c r="P45" s="20">
        <v>-0.12406278276515041</v>
      </c>
      <c r="Q45" s="20">
        <v>-1.6452434915126931E-2</v>
      </c>
      <c r="R45" s="20">
        <v>1</v>
      </c>
    </row>
  </sheetData>
  <mergeCells count="2">
    <mergeCell ref="A1:R1"/>
    <mergeCell ref="H2:I2"/>
  </mergeCells>
  <conditionalFormatting sqref="B4:R20">
    <cfRule type="cellIs" dxfId="2" priority="3" operator="notBetween">
      <formula>-$U$8</formula>
      <formula>$U$8</formula>
    </cfRule>
  </conditionalFormatting>
  <conditionalFormatting sqref="B29:R45">
    <cfRule type="cellIs" dxfId="1" priority="1" operator="lessThan">
      <formula>$U$36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opLeftCell="B1" workbookViewId="0">
      <selection activeCell="C2" sqref="C2"/>
    </sheetView>
  </sheetViews>
  <sheetFormatPr defaultRowHeight="15" x14ac:dyDescent="0.25"/>
  <cols>
    <col min="3" max="3" width="12.28515625" bestFit="1" customWidth="1"/>
  </cols>
  <sheetData>
    <row r="1" spans="2:3" x14ac:dyDescent="0.25">
      <c r="C1" s="42" t="s">
        <v>82</v>
      </c>
    </row>
    <row r="2" spans="2:3" x14ac:dyDescent="0.25">
      <c r="B2">
        <v>1</v>
      </c>
      <c r="C2" s="26">
        <v>11.419510513805257</v>
      </c>
    </row>
    <row r="3" spans="2:3" x14ac:dyDescent="0.25">
      <c r="B3">
        <v>2</v>
      </c>
      <c r="C3" s="26">
        <v>3.2467745976678546</v>
      </c>
    </row>
    <row r="4" spans="2:3" x14ac:dyDescent="0.25">
      <c r="B4">
        <v>3</v>
      </c>
      <c r="C4" s="26">
        <v>0.75612548156225812</v>
      </c>
    </row>
    <row r="5" spans="2:3" x14ac:dyDescent="0.25">
      <c r="B5">
        <v>4</v>
      </c>
      <c r="C5" s="26">
        <v>0.50865666295251855</v>
      </c>
    </row>
    <row r="6" spans="2:3" x14ac:dyDescent="0.25">
      <c r="B6">
        <v>5</v>
      </c>
      <c r="C6" s="26">
        <v>0.30065551557893666</v>
      </c>
    </row>
    <row r="7" spans="2:3" x14ac:dyDescent="0.25">
      <c r="B7">
        <v>6</v>
      </c>
      <c r="C7" s="26">
        <v>0.18304695011749517</v>
      </c>
    </row>
    <row r="8" spans="2:3" x14ac:dyDescent="0.25">
      <c r="B8">
        <v>7</v>
      </c>
      <c r="C8" s="26">
        <v>0.14927254798589384</v>
      </c>
    </row>
    <row r="9" spans="2:3" x14ac:dyDescent="0.25">
      <c r="B9">
        <v>8</v>
      </c>
      <c r="C9" s="26">
        <v>0.12207702082340012</v>
      </c>
    </row>
    <row r="10" spans="2:3" x14ac:dyDescent="0.25">
      <c r="B10">
        <v>9</v>
      </c>
      <c r="C10" s="26">
        <v>8.2906606948946207E-2</v>
      </c>
    </row>
    <row r="11" spans="2:3" x14ac:dyDescent="0.25">
      <c r="B11">
        <v>10</v>
      </c>
      <c r="C11" s="26">
        <v>5.4596060710700466E-2</v>
      </c>
    </row>
    <row r="12" spans="2:3" x14ac:dyDescent="0.25">
      <c r="B12">
        <v>11</v>
      </c>
      <c r="C12" s="26">
        <v>4.922513720886277E-2</v>
      </c>
    </row>
    <row r="13" spans="2:3" x14ac:dyDescent="0.25">
      <c r="B13">
        <v>12</v>
      </c>
      <c r="C13" s="26">
        <v>3.3224540759807325E-2</v>
      </c>
    </row>
    <row r="14" spans="2:3" x14ac:dyDescent="0.25">
      <c r="B14">
        <v>13</v>
      </c>
      <c r="C14" s="26">
        <v>2.7757954045510999E-2</v>
      </c>
    </row>
    <row r="15" spans="2:3" x14ac:dyDescent="0.25">
      <c r="B15">
        <v>14</v>
      </c>
      <c r="C15" s="26">
        <v>2.6528993948397223E-2</v>
      </c>
    </row>
    <row r="16" spans="2:3" x14ac:dyDescent="0.25">
      <c r="B16">
        <v>15</v>
      </c>
      <c r="C16" s="26">
        <v>1.7899032040706964E-2</v>
      </c>
    </row>
    <row r="17" spans="2:3" x14ac:dyDescent="0.25">
      <c r="B17">
        <v>16</v>
      </c>
      <c r="C17" s="26">
        <v>1.3325135148156409E-2</v>
      </c>
    </row>
    <row r="18" spans="2:3" x14ac:dyDescent="0.25">
      <c r="B18">
        <v>17</v>
      </c>
      <c r="C18" s="26">
        <v>8.4172486953041237E-3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</cols>
  <sheetData>
    <row r="1" spans="1:19" x14ac:dyDescent="0.25">
      <c r="A1" s="26" t="s">
        <v>60</v>
      </c>
      <c r="B1" s="26"/>
      <c r="C1" s="26" t="s">
        <v>43</v>
      </c>
      <c r="D1" s="26" t="s">
        <v>44</v>
      </c>
      <c r="E1" s="26" t="s">
        <v>45</v>
      </c>
      <c r="F1" s="26" t="s">
        <v>46</v>
      </c>
      <c r="G1" s="26" t="s">
        <v>47</v>
      </c>
      <c r="H1" s="26" t="s">
        <v>48</v>
      </c>
      <c r="I1" s="26" t="s">
        <v>49</v>
      </c>
      <c r="J1" s="26" t="s">
        <v>50</v>
      </c>
      <c r="K1" s="26" t="s">
        <v>51</v>
      </c>
      <c r="L1" s="26" t="s">
        <v>52</v>
      </c>
      <c r="M1" s="26" t="s">
        <v>53</v>
      </c>
      <c r="N1" s="26" t="s">
        <v>54</v>
      </c>
      <c r="O1" s="26" t="s">
        <v>55</v>
      </c>
      <c r="P1" s="26" t="s">
        <v>56</v>
      </c>
      <c r="Q1" s="26" t="s">
        <v>57</v>
      </c>
      <c r="R1" s="26" t="s">
        <v>58</v>
      </c>
      <c r="S1" s="26" t="s">
        <v>59</v>
      </c>
    </row>
    <row r="2" spans="1:19" x14ac:dyDescent="0.25">
      <c r="A2" s="26">
        <v>11.419510513805257</v>
      </c>
      <c r="B2" s="26"/>
      <c r="C2" s="26">
        <v>0.28042764976221068</v>
      </c>
      <c r="D2" s="26">
        <v>-9.1001783767480568E-2</v>
      </c>
      <c r="E2" s="26">
        <v>-1.9535307128214843E-2</v>
      </c>
      <c r="F2" s="26">
        <v>-1.8275908250630395E-2</v>
      </c>
      <c r="G2" s="26">
        <v>-5.0994094222002864E-2</v>
      </c>
      <c r="H2" s="26">
        <v>0.21333210355400889</v>
      </c>
      <c r="I2" s="26">
        <v>-8.4255002276327137E-2</v>
      </c>
      <c r="J2" s="26">
        <v>-0.62134132040606393</v>
      </c>
      <c r="K2" s="26">
        <v>9.9104372436123689E-2</v>
      </c>
      <c r="L2" s="26">
        <v>0.41348305315081868</v>
      </c>
      <c r="M2" s="26">
        <v>-2.0962089513538184E-2</v>
      </c>
      <c r="N2" s="26">
        <v>-7.8384535492488597E-2</v>
      </c>
      <c r="O2" s="26">
        <v>0.36567911335633141</v>
      </c>
      <c r="P2" s="26">
        <v>-0.3118573017257355</v>
      </c>
      <c r="Q2" s="26">
        <v>0.11961923883358212</v>
      </c>
      <c r="R2" s="26">
        <v>-0.12765522038283311</v>
      </c>
      <c r="S2" s="26">
        <v>-0.14877560617686289</v>
      </c>
    </row>
    <row r="3" spans="1:19" x14ac:dyDescent="0.25">
      <c r="A3" s="26">
        <v>3.2467745976678546</v>
      </c>
      <c r="B3" s="26"/>
      <c r="C3" s="26">
        <v>0.28099954850941988</v>
      </c>
      <c r="D3" s="26">
        <v>-0.10462065656878683</v>
      </c>
      <c r="E3" s="26">
        <v>-0.10730384702803705</v>
      </c>
      <c r="F3" s="26">
        <v>-6.3392542991736175E-2</v>
      </c>
      <c r="G3" s="26">
        <v>-3.9669339636344498E-3</v>
      </c>
      <c r="H3" s="26">
        <v>0.38622060966872473</v>
      </c>
      <c r="I3" s="26">
        <v>-5.1446274137799793E-2</v>
      </c>
      <c r="J3" s="26">
        <v>-4.6268081264982365E-2</v>
      </c>
      <c r="K3" s="26">
        <v>-0.31694283478871438</v>
      </c>
      <c r="L3" s="26">
        <v>-0.3539358786968495</v>
      </c>
      <c r="M3" s="26">
        <v>-7.6230907006322776E-2</v>
      </c>
      <c r="N3" s="26">
        <v>0.20878463598262026</v>
      </c>
      <c r="O3" s="26">
        <v>-4.4520570023107664E-2</v>
      </c>
      <c r="P3" s="26">
        <v>-8.0519911307156189E-2</v>
      </c>
      <c r="Q3" s="26">
        <v>0.43232131622350972</v>
      </c>
      <c r="R3" s="26">
        <v>0.51583476664525474</v>
      </c>
      <c r="S3" s="26">
        <v>6.3349705023612674E-2</v>
      </c>
    </row>
    <row r="4" spans="1:19" x14ac:dyDescent="0.25">
      <c r="A4" s="26">
        <v>0.75612548156225812</v>
      </c>
      <c r="B4" s="26"/>
      <c r="C4" s="26">
        <v>0.28127185237499264</v>
      </c>
      <c r="D4" s="26">
        <v>-0.11229851489509404</v>
      </c>
      <c r="E4" s="26">
        <v>-9.8965039120189877E-2</v>
      </c>
      <c r="F4" s="26">
        <v>-3.8864218437987708E-2</v>
      </c>
      <c r="G4" s="26">
        <v>-5.3451146517663195E-2</v>
      </c>
      <c r="H4" s="26">
        <v>0.31971395591702656</v>
      </c>
      <c r="I4" s="26">
        <v>-5.5684437131110348E-2</v>
      </c>
      <c r="J4" s="26">
        <v>-0.16202471434759053</v>
      </c>
      <c r="K4" s="26">
        <v>-0.28148273100051269</v>
      </c>
      <c r="L4" s="26">
        <v>-0.3557283476721364</v>
      </c>
      <c r="M4" s="26">
        <v>-0.11419312908708787</v>
      </c>
      <c r="N4" s="26">
        <v>-0.17177536676308031</v>
      </c>
      <c r="O4" s="26">
        <v>7.2927940972483587E-3</v>
      </c>
      <c r="P4" s="26">
        <v>0.19351477723297031</v>
      </c>
      <c r="Q4" s="26">
        <v>-0.62536784089419006</v>
      </c>
      <c r="R4" s="26">
        <v>-0.28078462394027209</v>
      </c>
      <c r="S4" s="26">
        <v>8.2436345353778584E-2</v>
      </c>
    </row>
    <row r="5" spans="1:19" x14ac:dyDescent="0.25">
      <c r="A5" s="26">
        <v>0.50865666295251855</v>
      </c>
      <c r="B5" s="26"/>
      <c r="C5" s="26">
        <v>-0.2820821851399154</v>
      </c>
      <c r="D5" s="26">
        <v>-4.9146171625739594E-2</v>
      </c>
      <c r="E5" s="26">
        <v>-6.477111174501715E-3</v>
      </c>
      <c r="F5" s="26">
        <v>-3.3276058196016214E-2</v>
      </c>
      <c r="G5" s="26">
        <v>-0.12449353495831735</v>
      </c>
      <c r="H5" s="26">
        <v>0.5035406809236872</v>
      </c>
      <c r="I5" s="26">
        <v>5.9587324812388875E-2</v>
      </c>
      <c r="J5" s="26">
        <v>0.13347417129199093</v>
      </c>
      <c r="K5" s="26">
        <v>-0.29652235221952128</v>
      </c>
      <c r="L5" s="26">
        <v>0.52238361409678991</v>
      </c>
      <c r="M5" s="26">
        <v>-7.37253116800618E-2</v>
      </c>
      <c r="N5" s="26">
        <v>-2.0840178886731998E-2</v>
      </c>
      <c r="O5" s="26">
        <v>-0.4775058096001969</v>
      </c>
      <c r="P5" s="26">
        <v>-4.0151570597499353E-2</v>
      </c>
      <c r="Q5" s="26">
        <v>-5.8565252636203866E-2</v>
      </c>
      <c r="R5" s="26">
        <v>-2.6613284232751135E-2</v>
      </c>
      <c r="S5" s="26">
        <v>-0.1612612834276928</v>
      </c>
    </row>
    <row r="6" spans="1:19" x14ac:dyDescent="0.25">
      <c r="A6" s="26">
        <v>0.30065551557893666</v>
      </c>
      <c r="B6" s="26"/>
      <c r="C6" s="26">
        <v>0.26966662147955345</v>
      </c>
      <c r="D6" s="26">
        <v>-4.6669837741918629E-2</v>
      </c>
      <c r="E6" s="26">
        <v>-0.12425823544534438</v>
      </c>
      <c r="F6" s="26">
        <v>0.29723972668424992</v>
      </c>
      <c r="G6" s="26">
        <v>-0.50926766349521879</v>
      </c>
      <c r="H6" s="26">
        <v>-9.9028341909293494E-2</v>
      </c>
      <c r="I6" s="26">
        <v>-3.985405037725951E-2</v>
      </c>
      <c r="J6" s="26">
        <v>0.30461241015570278</v>
      </c>
      <c r="K6" s="26">
        <v>-1.839657152910542E-2</v>
      </c>
      <c r="L6" s="26">
        <v>0.1558896667383837</v>
      </c>
      <c r="M6" s="26">
        <v>-2.8712438417028415E-2</v>
      </c>
      <c r="N6" s="26">
        <v>0.56573057982299069</v>
      </c>
      <c r="O6" s="26">
        <v>0.1442076573989641</v>
      </c>
      <c r="P6" s="26">
        <v>-0.18863412095697915</v>
      </c>
      <c r="Q6" s="26">
        <v>-0.23616084656844036</v>
      </c>
      <c r="R6" s="26">
        <v>-7.9301970708618458E-3</v>
      </c>
      <c r="S6" s="26">
        <v>-6.63440640545145E-3</v>
      </c>
    </row>
    <row r="7" spans="1:19" x14ac:dyDescent="0.25">
      <c r="A7" s="26">
        <v>0.18304695011749517</v>
      </c>
      <c r="B7" s="26"/>
      <c r="C7" s="26">
        <v>0.27031498585072328</v>
      </c>
      <c r="D7" s="26">
        <v>-5.2555087818295536E-2</v>
      </c>
      <c r="E7" s="26">
        <v>-0.17496609814001382</v>
      </c>
      <c r="F7" s="26">
        <v>0.23851591923101564</v>
      </c>
      <c r="G7" s="26">
        <v>-0.53008838629411859</v>
      </c>
      <c r="H7" s="26">
        <v>-7.3500908161152706E-2</v>
      </c>
      <c r="I7" s="26">
        <v>-5.564185603071678E-2</v>
      </c>
      <c r="J7" s="26">
        <v>3.752773033054576E-2</v>
      </c>
      <c r="K7" s="26">
        <v>0.21505844779903421</v>
      </c>
      <c r="L7" s="26">
        <v>-6.0814084233794814E-2</v>
      </c>
      <c r="M7" s="26">
        <v>9.7996480676437944E-3</v>
      </c>
      <c r="N7" s="26">
        <v>-0.53935249165938326</v>
      </c>
      <c r="O7" s="26">
        <v>-0.29946125974475746</v>
      </c>
      <c r="P7" s="26">
        <v>0.16578105901489995</v>
      </c>
      <c r="Q7" s="26">
        <v>0.28113357991346044</v>
      </c>
      <c r="R7" s="26">
        <v>-3.0894417910325916E-2</v>
      </c>
      <c r="S7" s="26">
        <v>-8.7565814516291848E-2</v>
      </c>
    </row>
    <row r="8" spans="1:19" x14ac:dyDescent="0.25">
      <c r="A8" s="26">
        <v>0.14927254798589384</v>
      </c>
      <c r="B8" s="26"/>
      <c r="C8" s="26">
        <v>-0.28665555938283888</v>
      </c>
      <c r="D8" s="26">
        <v>-3.8787062113398586E-2</v>
      </c>
      <c r="E8" s="26">
        <v>-0.18377866577233462</v>
      </c>
      <c r="F8" s="26">
        <v>-7.8862542652923806E-2</v>
      </c>
      <c r="G8" s="26">
        <v>-0.1564035474599082</v>
      </c>
      <c r="H8" s="26">
        <v>-8.7598112283126695E-2</v>
      </c>
      <c r="I8" s="26">
        <v>9.633477580437097E-2</v>
      </c>
      <c r="J8" s="26">
        <v>-0.19272934365378491</v>
      </c>
      <c r="K8" s="26">
        <v>-7.5704451719344326E-2</v>
      </c>
      <c r="L8" s="26">
        <v>-0.32758133581297855</v>
      </c>
      <c r="M8" s="26">
        <v>2.0659033506853539E-2</v>
      </c>
      <c r="N8" s="26">
        <v>0.20627750166835906</v>
      </c>
      <c r="O8" s="26">
        <v>2.4211670385481977E-2</v>
      </c>
      <c r="P8" s="26">
        <v>6.2808593886820127E-2</v>
      </c>
      <c r="Q8" s="26">
        <v>5.9453672282836927E-2</v>
      </c>
      <c r="R8" s="26">
        <v>-0.13626295250623513</v>
      </c>
      <c r="S8" s="26">
        <v>-0.78429485069521243</v>
      </c>
    </row>
    <row r="9" spans="1:19" x14ac:dyDescent="0.25">
      <c r="A9" s="26">
        <v>0.12207702082340012</v>
      </c>
      <c r="B9" s="26"/>
      <c r="C9" s="26">
        <v>-0.28633225573567456</v>
      </c>
      <c r="D9" s="26">
        <v>-2.0538734299075618E-2</v>
      </c>
      <c r="E9" s="26">
        <v>-5.2987081230214034E-2</v>
      </c>
      <c r="F9" s="26">
        <v>-1.0342757032578196E-2</v>
      </c>
      <c r="G9" s="26">
        <v>-0.26113664261580599</v>
      </c>
      <c r="H9" s="26">
        <v>0.25159686428869316</v>
      </c>
      <c r="I9" s="26">
        <v>7.7592297793766377E-2</v>
      </c>
      <c r="J9" s="26">
        <v>0.19851698219371672</v>
      </c>
      <c r="K9" s="26">
        <v>-0.15273521549879698</v>
      </c>
      <c r="L9" s="26">
        <v>9.6506851071210029E-2</v>
      </c>
      <c r="M9" s="26">
        <v>0.19844728350112761</v>
      </c>
      <c r="N9" s="26">
        <v>-0.15961723447160742</v>
      </c>
      <c r="O9" s="26">
        <v>0.66183796309918241</v>
      </c>
      <c r="P9" s="26">
        <v>0.41761198562980772</v>
      </c>
      <c r="Q9" s="26">
        <v>0.12801495424223996</v>
      </c>
      <c r="R9" s="26">
        <v>4.4034464676306756E-2</v>
      </c>
      <c r="S9" s="26">
        <v>9.7456577146961154E-2</v>
      </c>
    </row>
    <row r="10" spans="1:19" x14ac:dyDescent="0.25">
      <c r="A10" s="26">
        <v>8.2906606948946207E-2</v>
      </c>
      <c r="B10" s="26"/>
      <c r="C10" s="26">
        <v>-0.28711540189955193</v>
      </c>
      <c r="D10" s="26">
        <v>-2.5284257947598025E-4</v>
      </c>
      <c r="E10" s="26">
        <v>-0.14228034699559</v>
      </c>
      <c r="F10" s="26">
        <v>-6.9684942864694968E-2</v>
      </c>
      <c r="G10" s="26">
        <v>-0.19243713842693111</v>
      </c>
      <c r="H10" s="26">
        <v>-3.6940543913161995E-3</v>
      </c>
      <c r="I10" s="26">
        <v>-0.29232420151817606</v>
      </c>
      <c r="J10" s="26">
        <v>-0.18927510693884056</v>
      </c>
      <c r="K10" s="26">
        <v>-0.11284901955915111</v>
      </c>
      <c r="L10" s="26">
        <v>-0.14865971117770629</v>
      </c>
      <c r="M10" s="26">
        <v>1.5710554968081276E-2</v>
      </c>
      <c r="N10" s="26">
        <v>0.24051033295948554</v>
      </c>
      <c r="O10" s="26">
        <v>-0.12833334243577924</v>
      </c>
      <c r="P10" s="26">
        <v>-5.9524620328568867E-2</v>
      </c>
      <c r="Q10" s="26">
        <v>0.34126915737587815</v>
      </c>
      <c r="R10" s="26">
        <v>-0.55402154505422541</v>
      </c>
      <c r="S10" s="26">
        <v>0.44474374685745222</v>
      </c>
    </row>
    <row r="11" spans="1:19" x14ac:dyDescent="0.25">
      <c r="A11" s="26">
        <v>5.4596060710700466E-2</v>
      </c>
      <c r="B11" s="26"/>
      <c r="C11" s="26">
        <v>0.26886565968120352</v>
      </c>
      <c r="D11" s="26">
        <v>5.9215662158046432E-2</v>
      </c>
      <c r="E11" s="26">
        <v>0.30953069072982192</v>
      </c>
      <c r="F11" s="26">
        <v>-1.6735798962639454E-2</v>
      </c>
      <c r="G11" s="26">
        <v>0.18915468453945056</v>
      </c>
      <c r="H11" s="26">
        <v>1.6261115445056006E-2</v>
      </c>
      <c r="I11" s="26">
        <v>-0.61409480249981152</v>
      </c>
      <c r="J11" s="26">
        <v>0.3324451903750647</v>
      </c>
      <c r="K11" s="26">
        <v>-0.22195070216752383</v>
      </c>
      <c r="L11" s="26">
        <v>3.5258981823651295E-2</v>
      </c>
      <c r="M11" s="26">
        <v>0.27391596164307197</v>
      </c>
      <c r="N11" s="26">
        <v>-5.3889760931018077E-2</v>
      </c>
      <c r="O11" s="26">
        <v>5.2985336217715756E-2</v>
      </c>
      <c r="P11" s="26">
        <v>2.2141864339767274E-2</v>
      </c>
      <c r="Q11" s="26">
        <v>0.138617179099639</v>
      </c>
      <c r="R11" s="26">
        <v>-0.23368626241245583</v>
      </c>
      <c r="S11" s="26">
        <v>-0.31444905366196679</v>
      </c>
    </row>
    <row r="12" spans="1:19" x14ac:dyDescent="0.25">
      <c r="A12" s="26">
        <v>4.922513720886277E-2</v>
      </c>
      <c r="B12" s="26"/>
      <c r="C12" s="26">
        <v>0.28056493933964227</v>
      </c>
      <c r="D12" s="26">
        <v>-2.4346416352023982E-2</v>
      </c>
      <c r="E12" s="26">
        <v>5.3444410173607543E-2</v>
      </c>
      <c r="F12" s="26">
        <v>9.677334522590747E-2</v>
      </c>
      <c r="G12" s="26">
        <v>0.20387993947040631</v>
      </c>
      <c r="H12" s="26">
        <v>0.13491600267381729</v>
      </c>
      <c r="I12" s="26">
        <v>0.63793416379493006</v>
      </c>
      <c r="J12" s="26">
        <v>0.28077999469215126</v>
      </c>
      <c r="K12" s="26">
        <v>-6.5538863277369727E-2</v>
      </c>
      <c r="L12" s="26">
        <v>-6.8270155681833061E-2</v>
      </c>
      <c r="M12" s="26">
        <v>-4.3517880783896283E-2</v>
      </c>
      <c r="N12" s="26">
        <v>-1.2069312363462825E-3</v>
      </c>
      <c r="O12" s="26">
        <v>6.3358338731807795E-2</v>
      </c>
      <c r="P12" s="26">
        <v>-0.12350583557622621</v>
      </c>
      <c r="Q12" s="26">
        <v>0.29455093582189734</v>
      </c>
      <c r="R12" s="26">
        <v>-0.4946807665304136</v>
      </c>
      <c r="S12" s="26">
        <v>-3.6245231173051062E-2</v>
      </c>
    </row>
    <row r="13" spans="1:19" x14ac:dyDescent="0.25">
      <c r="A13" s="26">
        <v>3.3224540759807325E-2</v>
      </c>
      <c r="B13" s="26"/>
      <c r="C13" s="26">
        <v>0.28635565193835455</v>
      </c>
      <c r="D13" s="26">
        <v>-7.1101047650016513E-2</v>
      </c>
      <c r="E13" s="26">
        <v>1.7515743504377713E-2</v>
      </c>
      <c r="F13" s="26">
        <v>9.3872332956135068E-4</v>
      </c>
      <c r="G13" s="26">
        <v>9.3649823313525754E-2</v>
      </c>
      <c r="H13" s="26">
        <v>-0.16387731269598615</v>
      </c>
      <c r="I13" s="26">
        <v>0.15231956879203917</v>
      </c>
      <c r="J13" s="26">
        <v>-0.29297750670999678</v>
      </c>
      <c r="K13" s="26">
        <v>-9.8310078590446742E-2</v>
      </c>
      <c r="L13" s="26">
        <v>0.25891341908709331</v>
      </c>
      <c r="M13" s="26">
        <v>0.29217416095291321</v>
      </c>
      <c r="N13" s="26">
        <v>0.3328169870616296</v>
      </c>
      <c r="O13" s="26">
        <v>-0.21403414901484361</v>
      </c>
      <c r="P13" s="26">
        <v>0.66524189679893941</v>
      </c>
      <c r="Q13" s="26">
        <v>7.3740830739232682E-2</v>
      </c>
      <c r="R13" s="26">
        <v>-9.3909153564558593E-3</v>
      </c>
      <c r="S13" s="26">
        <v>3.5454910862474924E-2</v>
      </c>
    </row>
    <row r="14" spans="1:19" x14ac:dyDescent="0.25">
      <c r="A14" s="26">
        <v>2.7757954045510999E-2</v>
      </c>
      <c r="B14" s="26"/>
      <c r="C14" s="26">
        <v>4.020172148401225E-2</v>
      </c>
      <c r="D14" s="26">
        <v>0.48332801776479617</v>
      </c>
      <c r="E14" s="26">
        <v>-0.48917882426556419</v>
      </c>
      <c r="F14" s="26">
        <v>0.10257268545026954</v>
      </c>
      <c r="G14" s="26">
        <v>8.3097843722365325E-2</v>
      </c>
      <c r="H14" s="26">
        <v>-0.18754854674298616</v>
      </c>
      <c r="I14" s="26">
        <v>9.3283936229258874E-2</v>
      </c>
      <c r="J14" s="26">
        <v>-6.1400281102986579E-2</v>
      </c>
      <c r="K14" s="26">
        <v>-0.42209048173009289</v>
      </c>
      <c r="L14" s="26">
        <v>6.4352252036539798E-2</v>
      </c>
      <c r="M14" s="26">
        <v>0.42274924107934775</v>
      </c>
      <c r="N14" s="26">
        <v>-0.17356921946318576</v>
      </c>
      <c r="O14" s="26">
        <v>-1.2539487162945662E-2</v>
      </c>
      <c r="P14" s="26">
        <v>-0.24337294718569477</v>
      </c>
      <c r="Q14" s="26">
        <v>-6.6901184704884306E-2</v>
      </c>
      <c r="R14" s="26">
        <v>6.1411048301735792E-2</v>
      </c>
      <c r="S14" s="26">
        <v>4.0369260733335612E-2</v>
      </c>
    </row>
    <row r="15" spans="1:19" x14ac:dyDescent="0.25">
      <c r="A15" s="26">
        <v>2.6528993948397223E-2</v>
      </c>
      <c r="B15" s="26"/>
      <c r="C15" s="26">
        <v>4.741766990889916E-2</v>
      </c>
      <c r="D15" s="26">
        <v>0.52335331663562068</v>
      </c>
      <c r="E15" s="26">
        <v>-8.1942816009152306E-2</v>
      </c>
      <c r="F15" s="26">
        <v>-2.2650251316762838E-2</v>
      </c>
      <c r="G15" s="26">
        <v>2.1547578101840149E-2</v>
      </c>
      <c r="H15" s="26">
        <v>0.50559237306989446</v>
      </c>
      <c r="I15" s="26">
        <v>-3.7292111283109754E-2</v>
      </c>
      <c r="J15" s="26">
        <v>2.304338042300258E-2</v>
      </c>
      <c r="K15" s="26">
        <v>0.56908100757179503</v>
      </c>
      <c r="L15" s="26">
        <v>-0.12148127742207426</v>
      </c>
      <c r="M15" s="26">
        <v>0.25332748327733223</v>
      </c>
      <c r="N15" s="26">
        <v>0.19574361747690269</v>
      </c>
      <c r="O15" s="26">
        <v>-7.1679349180115662E-2</v>
      </c>
      <c r="P15" s="26">
        <v>8.3905352758365609E-2</v>
      </c>
      <c r="Q15" s="26">
        <v>-5.2090130965412436E-2</v>
      </c>
      <c r="R15" s="26">
        <v>-4.0643369024990363E-2</v>
      </c>
      <c r="S15" s="26">
        <v>-3.1160756942450425E-2</v>
      </c>
    </row>
    <row r="16" spans="1:19" x14ac:dyDescent="0.25">
      <c r="A16" s="26">
        <v>1.7899032040706964E-2</v>
      </c>
      <c r="B16" s="26"/>
      <c r="C16" s="26">
        <v>-8.9044374458291456E-2</v>
      </c>
      <c r="D16" s="26">
        <v>-0.5133505644597347</v>
      </c>
      <c r="E16" s="26">
        <v>0.14776409695778406</v>
      </c>
      <c r="F16" s="26">
        <v>-2.9519327689616608E-2</v>
      </c>
      <c r="G16" s="26">
        <v>-8.4125820209994956E-2</v>
      </c>
      <c r="H16" s="26">
        <v>8.4115837379663203E-2</v>
      </c>
      <c r="I16" s="26">
        <v>0.12647889800750325</v>
      </c>
      <c r="J16" s="26">
        <v>-2.0829288928674344E-2</v>
      </c>
      <c r="K16" s="26">
        <v>0.11655983995986578</v>
      </c>
      <c r="L16" s="26">
        <v>-0.14604761794495338</v>
      </c>
      <c r="M16" s="26">
        <v>0.72625346613421671</v>
      </c>
      <c r="N16" s="26">
        <v>-2.6945929105947675E-2</v>
      </c>
      <c r="O16" s="26">
        <v>-0.10606168504741977</v>
      </c>
      <c r="P16" s="26">
        <v>-0.28156959724963337</v>
      </c>
      <c r="Q16" s="26">
        <v>-0.11899521258038104</v>
      </c>
      <c r="R16" s="26">
        <v>4.588380215195375E-2</v>
      </c>
      <c r="S16" s="26">
        <v>7.3289108556822302E-2</v>
      </c>
    </row>
    <row r="17" spans="1:19" x14ac:dyDescent="0.25">
      <c r="A17" s="26">
        <v>1.3325135148156409E-2</v>
      </c>
      <c r="B17" s="26"/>
      <c r="C17" s="26">
        <v>-0.11704205384308664</v>
      </c>
      <c r="D17" s="26">
        <v>-0.36403825687069513</v>
      </c>
      <c r="E17" s="26">
        <v>-0.5028272255056947</v>
      </c>
      <c r="F17" s="26">
        <v>0.53907633853540893</v>
      </c>
      <c r="G17" s="26">
        <v>0.45462278017662966</v>
      </c>
      <c r="H17" s="26">
        <v>0.11852485183028591</v>
      </c>
      <c r="I17" s="26">
        <v>-0.20449005821966892</v>
      </c>
      <c r="J17" s="26">
        <v>7.7142393300021012E-2</v>
      </c>
      <c r="K17" s="26">
        <v>0.16057886847129002</v>
      </c>
      <c r="L17" s="26">
        <v>4.3820461277522905E-2</v>
      </c>
      <c r="M17" s="26">
        <v>-3.7686627098370014E-2</v>
      </c>
      <c r="N17" s="26">
        <v>2.5308003431466178E-2</v>
      </c>
      <c r="O17" s="26">
        <v>3.5556127330011213E-2</v>
      </c>
      <c r="P17" s="26">
        <v>9.1630830080789344E-2</v>
      </c>
      <c r="Q17" s="26">
        <v>1.7397809811025743E-2</v>
      </c>
      <c r="R17" s="26">
        <v>-2.6857828607943158E-2</v>
      </c>
      <c r="S17" s="26">
        <v>-3.7290555037331551E-2</v>
      </c>
    </row>
    <row r="18" spans="1:19" x14ac:dyDescent="0.25">
      <c r="A18" s="26">
        <v>8.4172486953041237E-3</v>
      </c>
      <c r="B18" s="26"/>
      <c r="C18" s="26">
        <v>-0.18120409981935925</v>
      </c>
      <c r="D18" s="26">
        <v>0.21486860474687031</v>
      </c>
      <c r="E18" s="26">
        <v>0.5057041672237218</v>
      </c>
      <c r="F18" s="26">
        <v>0.72419000414689061</v>
      </c>
      <c r="G18" s="26">
        <v>-4.1822155005281463E-2</v>
      </c>
      <c r="H18" s="26">
        <v>7.8176242626624426E-2</v>
      </c>
      <c r="I18" s="26">
        <v>5.4633789664766091E-2</v>
      </c>
      <c r="J18" s="26">
        <v>-0.27435802716838675</v>
      </c>
      <c r="K18" s="26">
        <v>-0.17198018184708647</v>
      </c>
      <c r="L18" s="26">
        <v>-0.15007293257941093</v>
      </c>
      <c r="M18" s="26">
        <v>1.5904549134067799E-2</v>
      </c>
      <c r="N18" s="26">
        <v>4.1395936170826961E-3</v>
      </c>
      <c r="O18" s="26">
        <v>-1.5259659246180071E-2</v>
      </c>
      <c r="P18" s="26">
        <v>-2.9165852858365408E-3</v>
      </c>
      <c r="Q18" s="26">
        <v>3.8820668169965472E-3</v>
      </c>
      <c r="R18" s="26">
        <v>4.4160261025826986E-2</v>
      </c>
      <c r="S18" s="26">
        <v>1.0731855264484141E-2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C2" sqref="C2"/>
    </sheetView>
  </sheetViews>
  <sheetFormatPr defaultRowHeight="15" x14ac:dyDescent="0.25"/>
  <sheetData>
    <row r="1" spans="1:18" x14ac:dyDescent="0.25">
      <c r="A1" s="13" t="s">
        <v>2</v>
      </c>
      <c r="B1" s="26" t="s">
        <v>26</v>
      </c>
      <c r="C1" s="26" t="s">
        <v>27</v>
      </c>
      <c r="D1" s="26" t="s">
        <v>28</v>
      </c>
      <c r="E1" s="26" t="s">
        <v>29</v>
      </c>
      <c r="F1" s="26" t="s">
        <v>30</v>
      </c>
      <c r="G1" s="26" t="s">
        <v>31</v>
      </c>
      <c r="H1" s="26" t="s">
        <v>32</v>
      </c>
      <c r="I1" s="26" t="s">
        <v>33</v>
      </c>
      <c r="J1" s="26" t="s">
        <v>34</v>
      </c>
      <c r="K1" s="26" t="s">
        <v>35</v>
      </c>
      <c r="L1" s="26" t="s">
        <v>36</v>
      </c>
      <c r="M1" s="26" t="s">
        <v>37</v>
      </c>
      <c r="N1" s="26" t="s">
        <v>38</v>
      </c>
      <c r="O1" s="26" t="s">
        <v>39</v>
      </c>
      <c r="P1" s="26" t="s">
        <v>40</v>
      </c>
      <c r="Q1" s="26" t="s">
        <v>41</v>
      </c>
      <c r="R1" s="26" t="s">
        <v>42</v>
      </c>
    </row>
    <row r="2" spans="1:18" x14ac:dyDescent="0.25">
      <c r="A2" s="13">
        <v>1</v>
      </c>
      <c r="B2" s="26">
        <v>-3.9307708597818984</v>
      </c>
      <c r="C2" s="26">
        <v>1.1873776831480418</v>
      </c>
      <c r="D2" s="26">
        <v>0.97029259245704624</v>
      </c>
      <c r="E2" s="26">
        <v>2.0766833213246345</v>
      </c>
      <c r="F2" s="26">
        <v>6.8356852169804694E-2</v>
      </c>
      <c r="G2" s="26">
        <v>0.10306011588995556</v>
      </c>
      <c r="H2" s="26">
        <v>-0.13938352023203857</v>
      </c>
      <c r="I2" s="26">
        <v>-0.62723157052422274</v>
      </c>
      <c r="J2" s="26">
        <v>-0.2286643020138322</v>
      </c>
      <c r="K2" s="26">
        <v>9.3190790602688423E-2</v>
      </c>
      <c r="L2" s="26">
        <v>0.20818613251006018</v>
      </c>
      <c r="M2" s="26">
        <v>0.1253366062279053</v>
      </c>
      <c r="N2" s="26">
        <v>0.11242859638328206</v>
      </c>
      <c r="O2" s="26">
        <v>5.3951517475030145E-2</v>
      </c>
      <c r="P2" s="26">
        <v>-4.1857267155017336E-2</v>
      </c>
      <c r="Q2" s="26">
        <v>-5.719077754509258E-2</v>
      </c>
      <c r="R2" s="26">
        <v>-0.15778058016293831</v>
      </c>
    </row>
    <row r="3" spans="1:18" x14ac:dyDescent="0.25">
      <c r="A3" s="13">
        <f t="shared" ref="A3:A61" si="0">A2+1</f>
        <v>2</v>
      </c>
      <c r="B3" s="26">
        <v>-2.0710200001709507</v>
      </c>
      <c r="C3" s="26">
        <v>0.70801319830581411</v>
      </c>
      <c r="D3" s="26">
        <v>1.4076092183110127</v>
      </c>
      <c r="E3" s="26">
        <v>1.5297793205829557</v>
      </c>
      <c r="F3" s="26">
        <v>-0.37472360013599265</v>
      </c>
      <c r="G3" s="26">
        <v>0.43350369208475292</v>
      </c>
      <c r="H3" s="26">
        <v>0.29567240317768129</v>
      </c>
      <c r="I3" s="26">
        <v>-0.20136044991877744</v>
      </c>
      <c r="J3" s="26">
        <v>0.36682727173656432</v>
      </c>
      <c r="K3" s="26">
        <v>-4.6338439140304166E-2</v>
      </c>
      <c r="L3" s="26">
        <v>-0.28537346590043677</v>
      </c>
      <c r="M3" s="26">
        <v>9.4893232825363355E-2</v>
      </c>
      <c r="N3" s="26">
        <v>1.0181284595752627E-2</v>
      </c>
      <c r="O3" s="26">
        <v>7.0996044118726828E-2</v>
      </c>
      <c r="P3" s="26">
        <v>-6.7542463155003937E-2</v>
      </c>
      <c r="Q3" s="26">
        <v>-4.5030759836414511E-2</v>
      </c>
      <c r="R3" s="26">
        <v>-9.5649277748222919E-2</v>
      </c>
    </row>
    <row r="4" spans="1:18" x14ac:dyDescent="0.25">
      <c r="A4" s="13">
        <f t="shared" si="0"/>
        <v>3</v>
      </c>
      <c r="B4" s="26">
        <v>1.6919834350729899</v>
      </c>
      <c r="C4" s="26">
        <v>2.4714052788068019</v>
      </c>
      <c r="D4" s="26">
        <v>1.5455980783592311</v>
      </c>
      <c r="E4" s="26">
        <v>1.0746094376620834</v>
      </c>
      <c r="F4" s="26">
        <v>1.1213003511429103</v>
      </c>
      <c r="G4" s="26">
        <v>0.78425611081888635</v>
      </c>
      <c r="H4" s="26">
        <v>0.40563798838903437</v>
      </c>
      <c r="I4" s="26">
        <v>-0.36650676896325785</v>
      </c>
      <c r="J4" s="26">
        <v>0.3071013511306393</v>
      </c>
      <c r="K4" s="26">
        <v>8.0997254097613047E-2</v>
      </c>
      <c r="L4" s="26">
        <v>-0.26561925426273075</v>
      </c>
      <c r="M4" s="26">
        <v>0.17368430000574653</v>
      </c>
      <c r="N4" s="26">
        <v>-0.24205320633055027</v>
      </c>
      <c r="O4" s="26">
        <v>-8.3736482338396243E-2</v>
      </c>
      <c r="P4" s="26">
        <v>-0.13170879829894255</v>
      </c>
      <c r="Q4" s="26">
        <v>3.0314038701647457E-2</v>
      </c>
      <c r="R4" s="26">
        <v>6.1907162150843881E-2</v>
      </c>
    </row>
    <row r="5" spans="1:18" x14ac:dyDescent="0.25">
      <c r="A5" s="13">
        <f t="shared" si="0"/>
        <v>4</v>
      </c>
      <c r="B5" s="26">
        <v>-2.3841809116644921</v>
      </c>
      <c r="C5" s="26">
        <v>-0.21683514334743953</v>
      </c>
      <c r="D5" s="26">
        <v>-1.485152669077018</v>
      </c>
      <c r="E5" s="26">
        <v>-0.11945439816759595</v>
      </c>
      <c r="F5" s="26">
        <v>0.49552024252699933</v>
      </c>
      <c r="G5" s="26">
        <v>-0.40600102041163921</v>
      </c>
      <c r="H5" s="26">
        <v>-7.6426369945132688E-2</v>
      </c>
      <c r="I5" s="26">
        <v>-2.1916271330933934E-2</v>
      </c>
      <c r="J5" s="26">
        <v>-0.14094617218095506</v>
      </c>
      <c r="K5" s="26">
        <v>0.10175992730619945</v>
      </c>
      <c r="L5" s="26">
        <v>1.7642599647415009E-2</v>
      </c>
      <c r="M5" s="26">
        <v>0.28382382144446699</v>
      </c>
      <c r="N5" s="26">
        <v>-7.9097011422463753E-2</v>
      </c>
      <c r="O5" s="26">
        <v>0.3521316019955788</v>
      </c>
      <c r="P5" s="26">
        <v>-4.6013172871437448E-2</v>
      </c>
      <c r="Q5" s="26">
        <v>-4.2285092396673829E-2</v>
      </c>
      <c r="R5" s="26">
        <v>-0.10552325729707875</v>
      </c>
    </row>
    <row r="6" spans="1:18" x14ac:dyDescent="0.25">
      <c r="A6" s="13">
        <f t="shared" si="0"/>
        <v>5</v>
      </c>
      <c r="B6" s="26">
        <v>-1.5452652755502259</v>
      </c>
      <c r="C6" s="26">
        <v>1.3351211701830066</v>
      </c>
      <c r="D6" s="26">
        <v>-0.74526159487315269</v>
      </c>
      <c r="E6" s="26">
        <v>-0.16680806891065203</v>
      </c>
      <c r="F6" s="26">
        <v>0.44102529167258708</v>
      </c>
      <c r="G6" s="26">
        <v>-0.38698974789959306</v>
      </c>
      <c r="H6" s="26">
        <v>0.22671419271272192</v>
      </c>
      <c r="I6" s="26">
        <v>8.3566495088019874E-2</v>
      </c>
      <c r="J6" s="26">
        <v>4.2229828414601392E-2</v>
      </c>
      <c r="K6" s="26">
        <v>0.24906349376126574</v>
      </c>
      <c r="L6" s="26">
        <v>-0.39666772101623632</v>
      </c>
      <c r="M6" s="26">
        <v>-0.20844319268858905</v>
      </c>
      <c r="N6" s="26">
        <v>0.17734952979663035</v>
      </c>
      <c r="O6" s="26">
        <v>0.26940145382645758</v>
      </c>
      <c r="P6" s="26">
        <v>-0.1397040783921577</v>
      </c>
      <c r="Q6" s="26">
        <v>3.0727833425212899E-2</v>
      </c>
      <c r="R6" s="26">
        <v>0.10975068220556551</v>
      </c>
    </row>
    <row r="7" spans="1:18" x14ac:dyDescent="0.25">
      <c r="A7" s="13">
        <f t="shared" si="0"/>
        <v>6</v>
      </c>
      <c r="B7" s="26">
        <v>1.7338561817701708</v>
      </c>
      <c r="C7" s="26">
        <v>1.0333594368726047</v>
      </c>
      <c r="D7" s="26">
        <v>-1.4875761976001396</v>
      </c>
      <c r="E7" s="26">
        <v>-0.18609265889129367</v>
      </c>
      <c r="F7" s="26">
        <v>1.1794290892001151</v>
      </c>
      <c r="G7" s="26">
        <v>-0.17565670690172672</v>
      </c>
      <c r="H7" s="26">
        <v>0.44727565930312668</v>
      </c>
      <c r="I7" s="26">
        <v>-9.1588384837104631E-4</v>
      </c>
      <c r="J7" s="26">
        <v>0.28806708046057916</v>
      </c>
      <c r="K7" s="26">
        <v>0.30365296306892653</v>
      </c>
      <c r="L7" s="26">
        <v>6.225454472487793E-2</v>
      </c>
      <c r="M7" s="26">
        <v>-0.19221427447298745</v>
      </c>
      <c r="N7" s="26">
        <v>2.8920496106510148E-2</v>
      </c>
      <c r="O7" s="26">
        <v>0.12593771692211989</v>
      </c>
      <c r="P7" s="26">
        <v>0.18820229945153702</v>
      </c>
      <c r="Q7" s="26">
        <v>-0.11771209942036787</v>
      </c>
      <c r="R7" s="26">
        <v>-9.7254912243892686E-3</v>
      </c>
    </row>
    <row r="8" spans="1:18" x14ac:dyDescent="0.25">
      <c r="A8" s="13">
        <f t="shared" si="0"/>
        <v>7</v>
      </c>
      <c r="B8" s="26">
        <v>-3.8441260644749864</v>
      </c>
      <c r="C8" s="26">
        <v>1.6569183937321323</v>
      </c>
      <c r="D8" s="26">
        <v>-0.17181784904503483</v>
      </c>
      <c r="E8" s="26">
        <v>1.540521437398743</v>
      </c>
      <c r="F8" s="26">
        <v>0.62800217413507253</v>
      </c>
      <c r="G8" s="26">
        <v>-0.38615601611638595</v>
      </c>
      <c r="H8" s="26">
        <v>-0.36619174117667752</v>
      </c>
      <c r="I8" s="26">
        <v>-0.52770196873809783</v>
      </c>
      <c r="J8" s="26">
        <v>5.5482855336894343E-2</v>
      </c>
      <c r="K8" s="26">
        <v>8.2524937512072127E-2</v>
      </c>
      <c r="L8" s="26">
        <v>-0.14871630311690737</v>
      </c>
      <c r="M8" s="26">
        <v>-3.8931731065875511E-2</v>
      </c>
      <c r="N8" s="26">
        <v>-6.3708310713916735E-2</v>
      </c>
      <c r="O8" s="26">
        <v>-1.8782316650575032E-2</v>
      </c>
      <c r="P8" s="26">
        <v>-1.4239506335214964E-2</v>
      </c>
      <c r="Q8" s="26">
        <v>-0.10403831628558839</v>
      </c>
      <c r="R8" s="26">
        <v>0.10603682577677606</v>
      </c>
    </row>
    <row r="9" spans="1:18" x14ac:dyDescent="0.25">
      <c r="A9" s="13">
        <f t="shared" si="0"/>
        <v>8</v>
      </c>
      <c r="B9" s="26">
        <v>-1.7287390982011517</v>
      </c>
      <c r="C9" s="26">
        <v>1.0193819456004283</v>
      </c>
      <c r="D9" s="26">
        <v>-1.6556584554317606</v>
      </c>
      <c r="E9" s="26">
        <v>0.71766443698644355</v>
      </c>
      <c r="F9" s="26">
        <v>-0.91742466003780232</v>
      </c>
      <c r="G9" s="26">
        <v>-0.47527972060144236</v>
      </c>
      <c r="H9" s="26">
        <v>-0.25924001802726276</v>
      </c>
      <c r="I9" s="26">
        <v>-7.4210410270989097E-2</v>
      </c>
      <c r="J9" s="26">
        <v>0.1541534148688333</v>
      </c>
      <c r="K9" s="26">
        <v>0.11673576740333159</v>
      </c>
      <c r="L9" s="26">
        <v>-4.8972193127370924E-2</v>
      </c>
      <c r="M9" s="26">
        <v>0.14730923583693151</v>
      </c>
      <c r="N9" s="26">
        <v>-2.6691284198757478E-2</v>
      </c>
      <c r="O9" s="26">
        <v>-0.21473793758214904</v>
      </c>
      <c r="P9" s="26">
        <v>9.4264312817971523E-3</v>
      </c>
      <c r="Q9" s="26">
        <v>-4.8315903989028262E-2</v>
      </c>
      <c r="R9" s="26">
        <v>0.13849153015723342</v>
      </c>
    </row>
    <row r="10" spans="1:18" x14ac:dyDescent="0.25">
      <c r="A10" s="13">
        <f t="shared" si="0"/>
        <v>9</v>
      </c>
      <c r="B10" s="26">
        <v>4.1069122801248001</v>
      </c>
      <c r="C10" s="26">
        <v>1.6058918349603299</v>
      </c>
      <c r="D10" s="26">
        <v>-1.2567391054872674</v>
      </c>
      <c r="E10" s="26">
        <v>0.79024924645321004</v>
      </c>
      <c r="F10" s="26">
        <v>-0.26830822066087789</v>
      </c>
      <c r="G10" s="26">
        <v>-0.14250689055739071</v>
      </c>
      <c r="H10" s="26">
        <v>0.25514502037430781</v>
      </c>
      <c r="I10" s="26">
        <v>0.49905412828568885</v>
      </c>
      <c r="J10" s="26">
        <v>0.53814922214400163</v>
      </c>
      <c r="K10" s="26">
        <v>2.7675055744570479E-2</v>
      </c>
      <c r="L10" s="26">
        <v>-4.5901648202443857E-2</v>
      </c>
      <c r="M10" s="26">
        <v>-0.36966718658505893</v>
      </c>
      <c r="N10" s="26">
        <v>-0.27622745889620498</v>
      </c>
      <c r="O10" s="26">
        <v>-0.2063071426744717</v>
      </c>
      <c r="P10" s="26">
        <v>-2.6812771700671978E-2</v>
      </c>
      <c r="Q10" s="26">
        <v>-0.10027931735810727</v>
      </c>
      <c r="R10" s="26">
        <v>9.5513288109616012E-2</v>
      </c>
    </row>
    <row r="11" spans="1:18" x14ac:dyDescent="0.25">
      <c r="A11" s="13">
        <f t="shared" si="0"/>
        <v>10</v>
      </c>
      <c r="B11" s="26">
        <v>-1.8885022669714591</v>
      </c>
      <c r="C11" s="26">
        <v>0.44734321830293189</v>
      </c>
      <c r="D11" s="26">
        <v>1.0880284408206029</v>
      </c>
      <c r="E11" s="26">
        <v>2.8627154081199424E-2</v>
      </c>
      <c r="F11" s="26">
        <v>-0.32203099222291293</v>
      </c>
      <c r="G11" s="26">
        <v>-0.25648041171514968</v>
      </c>
      <c r="H11" s="26">
        <v>0.36305831603906091</v>
      </c>
      <c r="I11" s="26">
        <v>0.3279884645980069</v>
      </c>
      <c r="J11" s="26">
        <v>-0.61528076281414534</v>
      </c>
      <c r="K11" s="26">
        <v>0.4333310922825323</v>
      </c>
      <c r="L11" s="26">
        <v>-8.1761857656697093E-2</v>
      </c>
      <c r="M11" s="26">
        <v>-0.42052014818536487</v>
      </c>
      <c r="N11" s="26">
        <v>5.0190066209363574E-3</v>
      </c>
      <c r="O11" s="26">
        <v>-7.4101424980507868E-2</v>
      </c>
      <c r="P11" s="26">
        <v>0.26963470368353537</v>
      </c>
      <c r="Q11" s="26">
        <v>3.4890318197721232E-2</v>
      </c>
      <c r="R11" s="26">
        <v>-0.14473923736523753</v>
      </c>
    </row>
    <row r="12" spans="1:18" x14ac:dyDescent="0.25">
      <c r="A12" s="13">
        <f t="shared" si="0"/>
        <v>11</v>
      </c>
      <c r="B12" s="26">
        <v>-1.7677832079685962</v>
      </c>
      <c r="C12" s="26">
        <v>-0.97691479806054604</v>
      </c>
      <c r="D12" s="26">
        <v>0.39030426731884194</v>
      </c>
      <c r="E12" s="26">
        <v>-0.17800586528801665</v>
      </c>
      <c r="F12" s="26">
        <v>-0.42872559773666158</v>
      </c>
      <c r="G12" s="26">
        <v>0.14257633130420327</v>
      </c>
      <c r="H12" s="26">
        <v>0.53826317246380251</v>
      </c>
      <c r="I12" s="26">
        <v>9.1939087080964377E-2</v>
      </c>
      <c r="J12" s="26">
        <v>0.21334323047691608</v>
      </c>
      <c r="K12" s="26">
        <v>6.3668347883677603E-2</v>
      </c>
      <c r="L12" s="26">
        <v>-0.12202815886415667</v>
      </c>
      <c r="M12" s="26">
        <v>-3.2522201600073859E-2</v>
      </c>
      <c r="N12" s="26">
        <v>-0.23837219086322814</v>
      </c>
      <c r="O12" s="26">
        <v>0.1188828336916031</v>
      </c>
      <c r="P12" s="26">
        <v>0.16967478654133725</v>
      </c>
      <c r="Q12" s="26">
        <v>-0.11644823726096738</v>
      </c>
      <c r="R12" s="26">
        <v>-0.12274109618884735</v>
      </c>
    </row>
    <row r="13" spans="1:18" x14ac:dyDescent="0.25">
      <c r="A13" s="13">
        <f t="shared" si="0"/>
        <v>12</v>
      </c>
      <c r="B13" s="26">
        <v>6.3269744603128499</v>
      </c>
      <c r="C13" s="26">
        <v>-1.3984010891421443</v>
      </c>
      <c r="D13" s="26">
        <v>0.43098187099132373</v>
      </c>
      <c r="E13" s="26">
        <v>0.20711326788127649</v>
      </c>
      <c r="F13" s="26">
        <v>-0.91237253124261375</v>
      </c>
      <c r="G13" s="26">
        <v>-0.27100542731953708</v>
      </c>
      <c r="H13" s="26">
        <v>-0.25420844717688296</v>
      </c>
      <c r="I13" s="26">
        <v>-0.28743788799139386</v>
      </c>
      <c r="J13" s="26">
        <v>-0.1626822846382858</v>
      </c>
      <c r="K13" s="26">
        <v>-0.14030992013041574</v>
      </c>
      <c r="L13" s="26">
        <v>1.7298607783420121E-2</v>
      </c>
      <c r="M13" s="26">
        <v>-0.3172828643754172</v>
      </c>
      <c r="N13" s="26">
        <v>-0.28977401619602189</v>
      </c>
      <c r="O13" s="26">
        <v>-6.72786306083583E-3</v>
      </c>
      <c r="P13" s="26">
        <v>-0.15695807551225024</v>
      </c>
      <c r="Q13" s="26">
        <v>-2.7125459731556792E-2</v>
      </c>
      <c r="R13" s="26">
        <v>-8.0623053778606318E-2</v>
      </c>
    </row>
    <row r="14" spans="1:18" x14ac:dyDescent="0.25">
      <c r="A14" s="13">
        <f t="shared" si="0"/>
        <v>13</v>
      </c>
      <c r="B14" s="26">
        <v>6.629906054790824E-2</v>
      </c>
      <c r="C14" s="26">
        <v>0.82034374966716506</v>
      </c>
      <c r="D14" s="26">
        <v>-0.12907770207397196</v>
      </c>
      <c r="E14" s="26">
        <v>-0.79212568802578709</v>
      </c>
      <c r="F14" s="26">
        <v>-2.0284324033571686</v>
      </c>
      <c r="G14" s="26">
        <v>0.33310503664592928</v>
      </c>
      <c r="H14" s="26">
        <v>0.21332573695242421</v>
      </c>
      <c r="I14" s="26">
        <v>-7.1414199407941747E-2</v>
      </c>
      <c r="J14" s="26">
        <v>0.13460394627449415</v>
      </c>
      <c r="K14" s="26">
        <v>-0.11565914788481009</v>
      </c>
      <c r="L14" s="26">
        <v>-0.12607005846932187</v>
      </c>
      <c r="M14" s="26">
        <v>0.28270511217176258</v>
      </c>
      <c r="N14" s="26">
        <v>1.732424308516585E-2</v>
      </c>
      <c r="O14" s="26">
        <v>0.17310617055357236</v>
      </c>
      <c r="P14" s="26">
        <v>-8.6437895259778977E-2</v>
      </c>
      <c r="Q14" s="26">
        <v>-2.8562663277884905E-2</v>
      </c>
      <c r="R14" s="26">
        <v>-2.6184687604650644E-2</v>
      </c>
    </row>
    <row r="15" spans="1:18" x14ac:dyDescent="0.25">
      <c r="A15" s="13">
        <f t="shared" si="0"/>
        <v>14</v>
      </c>
      <c r="B15" s="26">
        <v>0.25477752788934721</v>
      </c>
      <c r="C15" s="26">
        <v>0.27295620610619364</v>
      </c>
      <c r="D15" s="26">
        <v>-1.3249382405279146</v>
      </c>
      <c r="E15" s="26">
        <v>0.18182865378711577</v>
      </c>
      <c r="F15" s="26">
        <v>-0.67912940825358259</v>
      </c>
      <c r="G15" s="26">
        <v>-0.30040496765331187</v>
      </c>
      <c r="H15" s="26">
        <v>0.13146124926218464</v>
      </c>
      <c r="I15" s="26">
        <v>-0.2546783937434049</v>
      </c>
      <c r="J15" s="26">
        <v>-0.23536961668174911</v>
      </c>
      <c r="K15" s="26">
        <v>0.10707926426827631</v>
      </c>
      <c r="L15" s="26">
        <v>-8.5917915952607754E-2</v>
      </c>
      <c r="M15" s="26">
        <v>0.19682235774845352</v>
      </c>
      <c r="N15" s="26">
        <v>-0.13120059726929617</v>
      </c>
      <c r="O15" s="26">
        <v>-0.10181702158386736</v>
      </c>
      <c r="P15" s="26">
        <v>1.522011654584424E-3</v>
      </c>
      <c r="Q15" s="26">
        <v>-1.2595367525355779E-2</v>
      </c>
      <c r="R15" s="26">
        <v>-2.6783338564731727E-2</v>
      </c>
    </row>
    <row r="16" spans="1:18" x14ac:dyDescent="0.25">
      <c r="A16" s="13">
        <f t="shared" si="0"/>
        <v>15</v>
      </c>
      <c r="B16" s="26">
        <v>5.2356755749462556</v>
      </c>
      <c r="C16" s="26">
        <v>-0.42031703693150824</v>
      </c>
      <c r="D16" s="26">
        <v>0.76587400050891807</v>
      </c>
      <c r="E16" s="26">
        <v>1.9041386198039634E-2</v>
      </c>
      <c r="F16" s="26">
        <v>-0.20079765097828048</v>
      </c>
      <c r="G16" s="26">
        <v>-0.34069350581381264</v>
      </c>
      <c r="H16" s="26">
        <v>-0.18189206965726035</v>
      </c>
      <c r="I16" s="26">
        <v>-0.15199300836942453</v>
      </c>
      <c r="J16" s="26">
        <v>-0.18872789293195186</v>
      </c>
      <c r="K16" s="26">
        <v>0.40691855599854393</v>
      </c>
      <c r="L16" s="26">
        <v>-0.29232531448171717</v>
      </c>
      <c r="M16" s="26">
        <v>0.36586003407693496</v>
      </c>
      <c r="N16" s="26">
        <v>-9.5630179310542879E-2</v>
      </c>
      <c r="O16" s="26">
        <v>-0.18760319713922946</v>
      </c>
      <c r="P16" s="26">
        <v>-3.5294284467246737E-2</v>
      </c>
      <c r="Q16" s="26">
        <v>0.1227830086016938</v>
      </c>
      <c r="R16" s="26">
        <v>4.2460217426771828E-3</v>
      </c>
    </row>
    <row r="17" spans="1:18" x14ac:dyDescent="0.25">
      <c r="A17" s="13">
        <f t="shared" si="0"/>
        <v>16</v>
      </c>
      <c r="B17" s="26">
        <v>-3.8865514536496915</v>
      </c>
      <c r="C17" s="26">
        <v>-2.1943859055073385</v>
      </c>
      <c r="D17" s="26">
        <v>-0.12712873515784562</v>
      </c>
      <c r="E17" s="26">
        <v>-0.45603264741558769</v>
      </c>
      <c r="F17" s="26">
        <v>0.34668314190330102</v>
      </c>
      <c r="G17" s="26">
        <v>6.1232294307816924E-2</v>
      </c>
      <c r="H17" s="26">
        <v>-0.26612308918576422</v>
      </c>
      <c r="I17" s="26">
        <v>0.14784534190472032</v>
      </c>
      <c r="J17" s="26">
        <v>0.30711942564314165</v>
      </c>
      <c r="K17" s="26">
        <v>0.20623667606791002</v>
      </c>
      <c r="L17" s="26">
        <v>0.33441861519819766</v>
      </c>
      <c r="M17" s="26">
        <v>0.16816839590335247</v>
      </c>
      <c r="N17" s="26">
        <v>0.20218291725365609</v>
      </c>
      <c r="O17" s="26">
        <v>-0.11578945651009942</v>
      </c>
      <c r="P17" s="26">
        <v>0.17370260007104765</v>
      </c>
      <c r="Q17" s="26">
        <v>-4.7545735162405886E-2</v>
      </c>
      <c r="R17" s="26">
        <v>7.6228546547929557E-2</v>
      </c>
    </row>
    <row r="18" spans="1:18" x14ac:dyDescent="0.25">
      <c r="A18" s="13">
        <f t="shared" si="0"/>
        <v>17</v>
      </c>
      <c r="B18" s="26">
        <v>-0.98583839802795692</v>
      </c>
      <c r="C18" s="26">
        <v>-1.0534719559939947</v>
      </c>
      <c r="D18" s="26">
        <v>-0.46376322779317425</v>
      </c>
      <c r="E18" s="26">
        <v>3.6542877840376242E-2</v>
      </c>
      <c r="F18" s="26">
        <v>-0.7778895537462992</v>
      </c>
      <c r="G18" s="26">
        <v>0.31847053686877508</v>
      </c>
      <c r="H18" s="26">
        <v>0.15701988633642253</v>
      </c>
      <c r="I18" s="26">
        <v>-7.9586170170553541E-2</v>
      </c>
      <c r="J18" s="26">
        <v>9.7799951089031556E-2</v>
      </c>
      <c r="K18" s="26">
        <v>0.4009639551982116</v>
      </c>
      <c r="L18" s="26">
        <v>0.36971760115440311</v>
      </c>
      <c r="M18" s="26">
        <v>0.13230642518475713</v>
      </c>
      <c r="N18" s="26">
        <v>-0.15593728619102329</v>
      </c>
      <c r="O18" s="26">
        <v>0.1984611333001528</v>
      </c>
      <c r="P18" s="26">
        <v>-0.20376336396896497</v>
      </c>
      <c r="Q18" s="26">
        <v>-3.9500318282360523E-2</v>
      </c>
      <c r="R18" s="26">
        <v>-2.3253810425644308E-2</v>
      </c>
    </row>
    <row r="19" spans="1:18" x14ac:dyDescent="0.25">
      <c r="A19" s="13">
        <f t="shared" si="0"/>
        <v>18</v>
      </c>
      <c r="B19" s="26">
        <v>3.7637440689518655</v>
      </c>
      <c r="C19" s="26">
        <v>-0.56434414577882697</v>
      </c>
      <c r="D19" s="26">
        <v>0.30537012687988274</v>
      </c>
      <c r="E19" s="26">
        <v>-6.79886006229522E-2</v>
      </c>
      <c r="F19" s="26">
        <v>0.29138235179821403</v>
      </c>
      <c r="G19" s="26">
        <v>7.1838561458276648E-2</v>
      </c>
      <c r="H19" s="26">
        <v>0.25101317621723229</v>
      </c>
      <c r="I19" s="26">
        <v>-0.15300088186001753</v>
      </c>
      <c r="J19" s="26">
        <v>-0.32908341652520962</v>
      </c>
      <c r="K19" s="26">
        <v>2.3252387871333657E-2</v>
      </c>
      <c r="L19" s="26">
        <v>-8.302820370932773E-2</v>
      </c>
      <c r="M19" s="26">
        <v>-0.16162466607556192</v>
      </c>
      <c r="N19" s="26">
        <v>0.43785377138997184</v>
      </c>
      <c r="O19" s="26">
        <v>0.10297585509856577</v>
      </c>
      <c r="P19" s="26">
        <v>-0.19662337943870237</v>
      </c>
      <c r="Q19" s="26">
        <v>-0.22603021652658528</v>
      </c>
      <c r="R19" s="26">
        <v>7.9341103631270671E-2</v>
      </c>
    </row>
    <row r="20" spans="1:18" x14ac:dyDescent="0.25">
      <c r="A20" s="13">
        <f t="shared" si="0"/>
        <v>19</v>
      </c>
      <c r="B20" s="26">
        <v>-3.116070399275257</v>
      </c>
      <c r="C20" s="26">
        <v>4.5937082038053623</v>
      </c>
      <c r="D20" s="26">
        <v>0.31448590865254789</v>
      </c>
      <c r="E20" s="26">
        <v>-0.89920457346794858</v>
      </c>
      <c r="F20" s="26">
        <v>-0.33891494496836821</v>
      </c>
      <c r="G20" s="26">
        <v>-0.11566529063896304</v>
      </c>
      <c r="H20" s="26">
        <v>3.1978124306993178E-2</v>
      </c>
      <c r="I20" s="26">
        <v>7.4963363964478669E-3</v>
      </c>
      <c r="J20" s="26">
        <v>1.3906252900617422E-2</v>
      </c>
      <c r="K20" s="26">
        <v>-4.5057517283249846E-2</v>
      </c>
      <c r="L20" s="26">
        <v>0.37877097511935087</v>
      </c>
      <c r="M20" s="26">
        <v>-0.32185891172385889</v>
      </c>
      <c r="N20" s="26">
        <v>0.11766311331691034</v>
      </c>
      <c r="O20" s="26">
        <v>0.23993530448032963</v>
      </c>
      <c r="P20" s="26">
        <v>-5.7411920158529639E-2</v>
      </c>
      <c r="Q20" s="26">
        <v>0.27230012509316232</v>
      </c>
      <c r="R20" s="26">
        <v>-3.7193613882105764E-2</v>
      </c>
    </row>
    <row r="21" spans="1:18" x14ac:dyDescent="0.25">
      <c r="A21" s="13">
        <f t="shared" si="0"/>
        <v>20</v>
      </c>
      <c r="B21" s="26">
        <v>0.88332621353178198</v>
      </c>
      <c r="C21" s="26">
        <v>3.1140216162848215</v>
      </c>
      <c r="D21" s="26">
        <v>7.7988281867555187E-2</v>
      </c>
      <c r="E21" s="26">
        <v>-0.17472390673865151</v>
      </c>
      <c r="F21" s="26">
        <v>0.32499732714053187</v>
      </c>
      <c r="G21" s="26">
        <v>0.19237385476285432</v>
      </c>
      <c r="H21" s="26">
        <v>0.62636132273047285</v>
      </c>
      <c r="I21" s="26">
        <v>3.7641609836752687E-4</v>
      </c>
      <c r="J21" s="26">
        <v>-0.44734225428958019</v>
      </c>
      <c r="K21" s="26">
        <v>-0.23067708766183559</v>
      </c>
      <c r="L21" s="26">
        <v>0.49166592535263787</v>
      </c>
      <c r="M21" s="26">
        <v>0.10492894392321449</v>
      </c>
      <c r="N21" s="26">
        <v>1.2719074294166752E-2</v>
      </c>
      <c r="O21" s="26">
        <v>6.5138068859968465E-2</v>
      </c>
      <c r="P21" s="26">
        <v>5.4635118918945652E-2</v>
      </c>
      <c r="Q21" s="26">
        <v>6.4342506062220306E-2</v>
      </c>
      <c r="R21" s="26">
        <v>-7.5324272096798747E-2</v>
      </c>
    </row>
    <row r="22" spans="1:18" x14ac:dyDescent="0.25">
      <c r="A22" s="13">
        <f t="shared" si="0"/>
        <v>21</v>
      </c>
      <c r="B22" s="26">
        <v>4.2247016709468577</v>
      </c>
      <c r="C22" s="26">
        <v>1.3334161593499636</v>
      </c>
      <c r="D22" s="26">
        <v>0.34350932100806075</v>
      </c>
      <c r="E22" s="26">
        <v>0.10563792079551354</v>
      </c>
      <c r="F22" s="26">
        <v>0.33271208723368617</v>
      </c>
      <c r="G22" s="26">
        <v>-0.11058486832713449</v>
      </c>
      <c r="H22" s="26">
        <v>0.21162021558677779</v>
      </c>
      <c r="I22" s="26">
        <v>0.21028573874896528</v>
      </c>
      <c r="J22" s="26">
        <v>6.3762984878744072E-2</v>
      </c>
      <c r="K22" s="26">
        <v>6.0596919647365528E-2</v>
      </c>
      <c r="L22" s="26">
        <v>0.21264953590357194</v>
      </c>
      <c r="M22" s="26">
        <v>0.20932280176656756</v>
      </c>
      <c r="N22" s="26">
        <v>0.16279490576440744</v>
      </c>
      <c r="O22" s="26">
        <v>-1.3705046585618594E-2</v>
      </c>
      <c r="P22" s="26">
        <v>2.4989389087706562E-2</v>
      </c>
      <c r="Q22" s="26">
        <v>-0.19765171676592741</v>
      </c>
      <c r="R22" s="26">
        <v>-3.5518076795136369E-2</v>
      </c>
    </row>
    <row r="23" spans="1:18" x14ac:dyDescent="0.25">
      <c r="A23" s="13">
        <f t="shared" si="0"/>
        <v>22</v>
      </c>
      <c r="B23" s="26">
        <v>-3.411239444585779</v>
      </c>
      <c r="C23" s="26">
        <v>1.9642281193013644</v>
      </c>
      <c r="D23" s="26">
        <v>-0.65840206617596475</v>
      </c>
      <c r="E23" s="26">
        <v>-2.0420238251464742</v>
      </c>
      <c r="F23" s="26">
        <v>-6.3645050118216299E-3</v>
      </c>
      <c r="G23" s="26">
        <v>-0.33973634734467828</v>
      </c>
      <c r="H23" s="26">
        <v>-2.8548313558823164E-2</v>
      </c>
      <c r="I23" s="26">
        <v>-0.79566508628718202</v>
      </c>
      <c r="J23" s="26">
        <v>-0.11924679031537166</v>
      </c>
      <c r="K23" s="26">
        <v>-0.18474343922579439</v>
      </c>
      <c r="L23" s="26">
        <v>0.16401758320708093</v>
      </c>
      <c r="M23" s="26">
        <v>-3.0420222595399951E-3</v>
      </c>
      <c r="N23" s="26">
        <v>-6.1408405303064045E-2</v>
      </c>
      <c r="O23" s="26">
        <v>-0.40838495948355252</v>
      </c>
      <c r="P23" s="26">
        <v>4.8060970717918788E-2</v>
      </c>
      <c r="Q23" s="26">
        <v>-0.21222587143369998</v>
      </c>
      <c r="R23" s="26">
        <v>-5.5070681427176624E-2</v>
      </c>
    </row>
    <row r="24" spans="1:18" x14ac:dyDescent="0.25">
      <c r="A24" s="13">
        <f t="shared" si="0"/>
        <v>23</v>
      </c>
      <c r="B24" s="26">
        <v>-0.84657710847647838</v>
      </c>
      <c r="C24" s="26">
        <v>-3.5257283414400842</v>
      </c>
      <c r="D24" s="26">
        <v>-0.20478970691349252</v>
      </c>
      <c r="E24" s="26">
        <v>-0.64191575016758851</v>
      </c>
      <c r="F24" s="26">
        <v>0.77490031157321626</v>
      </c>
      <c r="G24" s="26">
        <v>-0.24816278262488367</v>
      </c>
      <c r="H24" s="26">
        <v>-7.0565352987600541E-2</v>
      </c>
      <c r="I24" s="26">
        <v>-0.23244589534686388</v>
      </c>
      <c r="J24" s="26">
        <v>0.14290128941742847</v>
      </c>
      <c r="K24" s="26">
        <v>-0.24027731740433791</v>
      </c>
      <c r="L24" s="26">
        <v>3.0454550317866799E-3</v>
      </c>
      <c r="M24" s="26">
        <v>-1.0987028659308243E-2</v>
      </c>
      <c r="N24" s="26">
        <v>-5.2806824747799005E-2</v>
      </c>
      <c r="O24" s="26">
        <v>-0.10237824673220139</v>
      </c>
      <c r="P24" s="26">
        <v>-0.15459753816488525</v>
      </c>
      <c r="Q24" s="26">
        <v>0.17451792428335186</v>
      </c>
      <c r="R24" s="26">
        <v>0.12602625750697993</v>
      </c>
    </row>
    <row r="25" spans="1:18" x14ac:dyDescent="0.25">
      <c r="A25" s="13">
        <f t="shared" si="0"/>
        <v>24</v>
      </c>
      <c r="B25" s="26">
        <v>5.8109554842980096</v>
      </c>
      <c r="C25" s="26">
        <v>0.32537073324133881</v>
      </c>
      <c r="D25" s="26">
        <v>0.22054609116606017</v>
      </c>
      <c r="E25" s="26">
        <v>-0.63650692651665552</v>
      </c>
      <c r="F25" s="26">
        <v>-3.6179640289896356E-2</v>
      </c>
      <c r="G25" s="26">
        <v>0.33111239244240442</v>
      </c>
      <c r="H25" s="26">
        <v>-8.962138189098616E-2</v>
      </c>
      <c r="I25" s="26">
        <v>-0.51612788953567956</v>
      </c>
      <c r="J25" s="26">
        <v>0.47991784640748003</v>
      </c>
      <c r="K25" s="26">
        <v>-1.985455183609372E-2</v>
      </c>
      <c r="L25" s="26">
        <v>0.20198805374146198</v>
      </c>
      <c r="M25" s="26">
        <v>-0.30312590139141415</v>
      </c>
      <c r="N25" s="26">
        <v>-0.29773788200495233</v>
      </c>
      <c r="O25" s="26">
        <v>7.0043472416264838E-2</v>
      </c>
      <c r="P25" s="26">
        <v>-9.4383610133989271E-2</v>
      </c>
      <c r="Q25" s="26">
        <v>-0.11546568891024961</v>
      </c>
      <c r="R25" s="26">
        <v>0.12352377811966174</v>
      </c>
    </row>
    <row r="26" spans="1:18" x14ac:dyDescent="0.25">
      <c r="A26" s="13">
        <f t="shared" si="0"/>
        <v>25</v>
      </c>
      <c r="B26" s="26">
        <v>-3.0720798949761128</v>
      </c>
      <c r="C26" s="26">
        <v>-1.3396637545726344</v>
      </c>
      <c r="D26" s="26">
        <v>0.89817702026360235</v>
      </c>
      <c r="E26" s="26">
        <v>-1.1715854112656008</v>
      </c>
      <c r="F26" s="26">
        <v>-2.069200180796368E-2</v>
      </c>
      <c r="G26" s="26">
        <v>0.3065435451548979</v>
      </c>
      <c r="H26" s="26">
        <v>-0.39601612299543981</v>
      </c>
      <c r="I26" s="26">
        <v>0.68267026380962637</v>
      </c>
      <c r="J26" s="26">
        <v>0.48502360951038609</v>
      </c>
      <c r="K26" s="26">
        <v>0.18043431901593265</v>
      </c>
      <c r="L26" s="26">
        <v>-0.42556534189985895</v>
      </c>
      <c r="M26" s="26">
        <v>3.4366367358108975E-2</v>
      </c>
      <c r="N26" s="26">
        <v>0.2294825681057677</v>
      </c>
      <c r="O26" s="26">
        <v>-9.0834786016476321E-2</v>
      </c>
      <c r="P26" s="26">
        <v>-4.2064096557088211E-2</v>
      </c>
      <c r="Q26" s="26">
        <v>-0.10133890649779501</v>
      </c>
      <c r="R26" s="26">
        <v>-0.10398565461952988</v>
      </c>
    </row>
    <row r="27" spans="1:18" x14ac:dyDescent="0.25">
      <c r="A27" s="13">
        <f t="shared" si="0"/>
        <v>26</v>
      </c>
      <c r="B27" s="26">
        <v>-2.3956611537520587</v>
      </c>
      <c r="C27" s="26">
        <v>-2.3613308328810114</v>
      </c>
      <c r="D27" s="26">
        <v>0.31907753974427427</v>
      </c>
      <c r="E27" s="26">
        <v>-0.68755416904065014</v>
      </c>
      <c r="F27" s="26">
        <v>0.7629607305483469</v>
      </c>
      <c r="G27" s="26">
        <v>0.325515900404658</v>
      </c>
      <c r="H27" s="26">
        <v>0.29971058317451321</v>
      </c>
      <c r="I27" s="26">
        <v>-8.1646656575105614E-2</v>
      </c>
      <c r="J27" s="26">
        <v>-0.18255063953065484</v>
      </c>
      <c r="K27" s="26">
        <v>-5.0573731627629043E-3</v>
      </c>
      <c r="L27" s="26">
        <v>0.23836612802827259</v>
      </c>
      <c r="M27" s="26">
        <v>-6.0043241223858825E-2</v>
      </c>
      <c r="N27" s="26">
        <v>3.3754159691694062E-2</v>
      </c>
      <c r="O27" s="26">
        <v>3.9219114450923236E-2</v>
      </c>
      <c r="P27" s="26">
        <v>-0.19897906555362971</v>
      </c>
      <c r="Q27" s="26">
        <v>2.0864551897097995E-2</v>
      </c>
      <c r="R27" s="26">
        <v>4.4728319981253359E-2</v>
      </c>
    </row>
    <row r="28" spans="1:18" x14ac:dyDescent="0.25">
      <c r="A28" s="13">
        <f t="shared" si="0"/>
        <v>27</v>
      </c>
      <c r="B28" s="26">
        <v>7.3681505793472768</v>
      </c>
      <c r="C28" s="26">
        <v>-0.89758475894870515</v>
      </c>
      <c r="D28" s="26">
        <v>0.96603456774927909</v>
      </c>
      <c r="E28" s="26">
        <v>-0.19242655269266462</v>
      </c>
      <c r="F28" s="26">
        <v>0.3952093853405001</v>
      </c>
      <c r="G28" s="26">
        <v>-0.37757446529238453</v>
      </c>
      <c r="H28" s="26">
        <v>-0.95931807051676476</v>
      </c>
      <c r="I28" s="26">
        <v>0.21698974417174122</v>
      </c>
      <c r="J28" s="26">
        <v>-0.40056466232811005</v>
      </c>
      <c r="K28" s="26">
        <v>5.2621278674821748E-2</v>
      </c>
      <c r="L28" s="26">
        <v>-3.2478229343967546E-2</v>
      </c>
      <c r="M28" s="26">
        <v>0.16249410855798679</v>
      </c>
      <c r="N28" s="26">
        <v>0.15842872707661831</v>
      </c>
      <c r="O28" s="26">
        <v>-8.1760658154905602E-2</v>
      </c>
      <c r="P28" s="26">
        <v>-0.21538493202558312</v>
      </c>
      <c r="Q28" s="26">
        <v>-0.19149141672526815</v>
      </c>
      <c r="R28" s="26">
        <v>-0.1183505298872552</v>
      </c>
    </row>
    <row r="29" spans="1:18" x14ac:dyDescent="0.25">
      <c r="A29" s="13">
        <f t="shared" si="0"/>
        <v>28</v>
      </c>
      <c r="B29" s="26">
        <v>-0.3983444847350428</v>
      </c>
      <c r="C29" s="26">
        <v>1.0710830713214021</v>
      </c>
      <c r="D29" s="26">
        <v>-0.44844093591815848</v>
      </c>
      <c r="E29" s="26">
        <v>1.6023689216740826</v>
      </c>
      <c r="F29" s="26">
        <v>0.39313942952293601</v>
      </c>
      <c r="G29" s="26">
        <v>-0.34107115176288366</v>
      </c>
      <c r="H29" s="26">
        <v>9.4123769865351661E-2</v>
      </c>
      <c r="I29" s="26">
        <v>0.75763171220002978</v>
      </c>
      <c r="J29" s="26">
        <v>-0.60444694226948525</v>
      </c>
      <c r="K29" s="26">
        <v>-0.36637412475684095</v>
      </c>
      <c r="L29" s="26">
        <v>-4.4364843568991688E-2</v>
      </c>
      <c r="M29" s="26">
        <v>-0.16040246172944891</v>
      </c>
      <c r="N29" s="26">
        <v>-0.10630340047051096</v>
      </c>
      <c r="O29" s="26">
        <v>-1.9573059764301848E-2</v>
      </c>
      <c r="P29" s="26">
        <v>-5.053267723052407E-2</v>
      </c>
      <c r="Q29" s="26">
        <v>1.7373980839557948E-2</v>
      </c>
      <c r="R29" s="26">
        <v>5.487826930401199E-2</v>
      </c>
    </row>
    <row r="30" spans="1:18" x14ac:dyDescent="0.25">
      <c r="A30" s="13">
        <f t="shared" si="0"/>
        <v>29</v>
      </c>
      <c r="B30" s="26">
        <v>4.3045027219751129</v>
      </c>
      <c r="C30" s="26">
        <v>0.14953975245222148</v>
      </c>
      <c r="D30" s="26">
        <v>-0.75870105326103277</v>
      </c>
      <c r="E30" s="26">
        <v>0.49395722220516558</v>
      </c>
      <c r="F30" s="26">
        <v>-0.13628234124984129</v>
      </c>
      <c r="G30" s="26">
        <v>-0.18108705499196731</v>
      </c>
      <c r="H30" s="26">
        <v>0.20607273779917412</v>
      </c>
      <c r="I30" s="26">
        <v>1.09831408387483</v>
      </c>
      <c r="J30" s="26">
        <v>-0.22181496295060821</v>
      </c>
      <c r="K30" s="26">
        <v>-0.12766651794959943</v>
      </c>
      <c r="L30" s="26">
        <v>0.20025881522347672</v>
      </c>
      <c r="M30" s="26">
        <v>0.19219178666129116</v>
      </c>
      <c r="N30" s="26">
        <v>4.0380222606010464E-2</v>
      </c>
      <c r="O30" s="26">
        <v>1.0178657518633841E-2</v>
      </c>
      <c r="P30" s="26">
        <v>-5.7072661067037768E-2</v>
      </c>
      <c r="Q30" s="26">
        <v>6.5256278133937931E-2</v>
      </c>
      <c r="R30" s="26">
        <v>0.19164928684822169</v>
      </c>
    </row>
    <row r="31" spans="1:18" x14ac:dyDescent="0.25">
      <c r="A31" s="13">
        <f t="shared" si="0"/>
        <v>30</v>
      </c>
      <c r="B31" s="26">
        <v>0.57719793274579045</v>
      </c>
      <c r="C31" s="26">
        <v>-1.1904601230049576</v>
      </c>
      <c r="D31" s="26">
        <v>-1.135701393371551</v>
      </c>
      <c r="E31" s="26">
        <v>-0.8077773519665572</v>
      </c>
      <c r="F31" s="26">
        <v>0.24406312824122134</v>
      </c>
      <c r="G31" s="26">
        <v>0.26299470860791019</v>
      </c>
      <c r="H31" s="26">
        <v>8.6525943961352034E-2</v>
      </c>
      <c r="I31" s="26">
        <v>-0.42193261280897804</v>
      </c>
      <c r="J31" s="26">
        <v>-0.3894136707817788</v>
      </c>
      <c r="K31" s="26">
        <v>0.25432053077913702</v>
      </c>
      <c r="L31" s="26">
        <v>-0.63734404118495769</v>
      </c>
      <c r="M31" s="26">
        <v>-0.29992512756240675</v>
      </c>
      <c r="N31" s="26">
        <v>-0.20854987767657462</v>
      </c>
      <c r="O31" s="26">
        <v>0.20844256683444121</v>
      </c>
      <c r="P31" s="26">
        <v>2.9583066857860104E-3</v>
      </c>
      <c r="Q31" s="26">
        <v>9.4283441943369073E-2</v>
      </c>
      <c r="R31" s="26">
        <v>-4.4841577272384636E-2</v>
      </c>
    </row>
    <row r="32" spans="1:18" x14ac:dyDescent="0.25">
      <c r="A32" s="13">
        <f t="shared" si="0"/>
        <v>31</v>
      </c>
      <c r="B32" s="26">
        <v>-3.6667814984497515</v>
      </c>
      <c r="C32" s="26">
        <v>-2.0282329488896553</v>
      </c>
      <c r="D32" s="26">
        <v>0.42414128443406135</v>
      </c>
      <c r="E32" s="26">
        <v>-0.21621332459249654</v>
      </c>
      <c r="F32" s="26">
        <v>0.42873749755103002</v>
      </c>
      <c r="G32" s="26">
        <v>0.32183881823034888</v>
      </c>
      <c r="H32" s="26">
        <v>-0.25107889184822052</v>
      </c>
      <c r="I32" s="26">
        <v>-1.6169159934952951E-2</v>
      </c>
      <c r="J32" s="26">
        <v>-0.3423526604845103</v>
      </c>
      <c r="K32" s="26">
        <v>-0.24798092065530719</v>
      </c>
      <c r="L32" s="26">
        <v>-0.18996559966506893</v>
      </c>
      <c r="M32" s="26">
        <v>5.3412378428210484E-2</v>
      </c>
      <c r="N32" s="26">
        <v>-0.13994139470973699</v>
      </c>
      <c r="O32" s="26">
        <v>8.1220714122132248E-2</v>
      </c>
      <c r="P32" s="26">
        <v>9.7823962220381269E-2</v>
      </c>
      <c r="Q32" s="26">
        <v>5.7181593583313095E-2</v>
      </c>
      <c r="R32" s="26">
        <v>4.2294934780206982E-2</v>
      </c>
    </row>
    <row r="33" spans="1:18" x14ac:dyDescent="0.25">
      <c r="A33" s="13">
        <f t="shared" si="0"/>
        <v>32</v>
      </c>
      <c r="B33" s="26">
        <v>9.2100941995021293E-2</v>
      </c>
      <c r="C33" s="26">
        <v>-2.9161386391462401</v>
      </c>
      <c r="D33" s="26">
        <v>-0.62363405684183082</v>
      </c>
      <c r="E33" s="26">
        <v>-0.168212960472781</v>
      </c>
      <c r="F33" s="26">
        <v>0.51327664235962167</v>
      </c>
      <c r="G33" s="26">
        <v>3.7603112632335067E-2</v>
      </c>
      <c r="H33" s="26">
        <v>0.18622469814709205</v>
      </c>
      <c r="I33" s="26">
        <v>-9.5053142189225559E-2</v>
      </c>
      <c r="J33" s="26">
        <v>-9.4864072363412738E-2</v>
      </c>
      <c r="K33" s="26">
        <v>3.6354725708328262E-3</v>
      </c>
      <c r="L33" s="26">
        <v>5.4738913661316752E-4</v>
      </c>
      <c r="M33" s="26">
        <v>0.36664789038170825</v>
      </c>
      <c r="N33" s="26">
        <v>-0.11178995405851082</v>
      </c>
      <c r="O33" s="26">
        <v>0.32165125667699929</v>
      </c>
      <c r="P33" s="26">
        <v>0.17612429069860902</v>
      </c>
      <c r="Q33" s="26">
        <v>3.5767331977492267E-2</v>
      </c>
      <c r="R33" s="26">
        <v>0.12219941069330122</v>
      </c>
    </row>
    <row r="34" spans="1:18" x14ac:dyDescent="0.25">
      <c r="A34" s="13">
        <f t="shared" si="0"/>
        <v>33</v>
      </c>
      <c r="B34" s="26">
        <v>1.9025940827055681</v>
      </c>
      <c r="C34" s="26">
        <v>-1.0902936804530172</v>
      </c>
      <c r="D34" s="26">
        <v>0.7427659652867481</v>
      </c>
      <c r="E34" s="26">
        <v>-0.11269761528136932</v>
      </c>
      <c r="F34" s="26">
        <v>3.6288789564140653E-2</v>
      </c>
      <c r="G34" s="26">
        <v>-0.34384501689501185</v>
      </c>
      <c r="H34" s="26">
        <v>0.51831704407030621</v>
      </c>
      <c r="I34" s="26">
        <v>-0.44752900770668885</v>
      </c>
      <c r="J34" s="26">
        <v>-0.20659498933345974</v>
      </c>
      <c r="K34" s="26">
        <v>2.8782245037702856E-2</v>
      </c>
      <c r="L34" s="26">
        <v>0.27566207115768476</v>
      </c>
      <c r="M34" s="26">
        <v>-8.3724169010585658E-2</v>
      </c>
      <c r="N34" s="26">
        <v>0.15701600264114141</v>
      </c>
      <c r="O34" s="26">
        <v>-0.19276141118960896</v>
      </c>
      <c r="P34" s="26">
        <v>-0.30353852439366547</v>
      </c>
      <c r="Q34" s="26">
        <v>2.9697735949590378E-2</v>
      </c>
      <c r="R34" s="26">
        <v>1.340754169059836E-2</v>
      </c>
    </row>
    <row r="35" spans="1:18" x14ac:dyDescent="0.25">
      <c r="A35" s="13">
        <f t="shared" si="0"/>
        <v>34</v>
      </c>
      <c r="B35" s="26">
        <v>-4.2953086706782342</v>
      </c>
      <c r="C35" s="26">
        <v>1.6880964443746858</v>
      </c>
      <c r="D35" s="26">
        <v>1.0567343773989335</v>
      </c>
      <c r="E35" s="26">
        <v>0.50926477840183804</v>
      </c>
      <c r="F35" s="26">
        <v>-0.40907441232162456</v>
      </c>
      <c r="G35" s="26">
        <v>0.35907923132777297</v>
      </c>
      <c r="H35" s="26">
        <v>-0.61933349541125926</v>
      </c>
      <c r="I35" s="26">
        <v>-3.7548083216511041E-2</v>
      </c>
      <c r="J35" s="26">
        <v>-5.2286935316866956E-2</v>
      </c>
      <c r="K35" s="26">
        <v>-2.4149469970602466E-2</v>
      </c>
      <c r="L35" s="26">
        <v>-3.2730362730050665E-2</v>
      </c>
      <c r="M35" s="26">
        <v>-6.7042517896771667E-2</v>
      </c>
      <c r="N35" s="26">
        <v>3.3078817921908421E-2</v>
      </c>
      <c r="O35" s="26">
        <v>8.5382537874455905E-2</v>
      </c>
      <c r="P35" s="26">
        <v>-5.418836529814116E-2</v>
      </c>
      <c r="Q35" s="26">
        <v>4.567254760085547E-2</v>
      </c>
      <c r="R35" s="26">
        <v>0.12246660421367486</v>
      </c>
    </row>
    <row r="36" spans="1:18" x14ac:dyDescent="0.25">
      <c r="A36" s="13">
        <f t="shared" si="0"/>
        <v>35</v>
      </c>
      <c r="B36" s="26">
        <v>-1.4127607053484295</v>
      </c>
      <c r="C36" s="26">
        <v>-0.10776842611459675</v>
      </c>
      <c r="D36" s="26">
        <v>-0.33591377992921212</v>
      </c>
      <c r="E36" s="26">
        <v>0.13296349693749307</v>
      </c>
      <c r="F36" s="26">
        <v>-0.19656946940449263</v>
      </c>
      <c r="G36" s="26">
        <v>-0.41564683351323933</v>
      </c>
      <c r="H36" s="26">
        <v>0.25141951909670118</v>
      </c>
      <c r="I36" s="26">
        <v>0.21697971841640926</v>
      </c>
      <c r="J36" s="26">
        <v>0.22857118532579829</v>
      </c>
      <c r="K36" s="26">
        <v>-0.11790629718829032</v>
      </c>
      <c r="L36" s="26">
        <v>-0.2359074542206725</v>
      </c>
      <c r="M36" s="26">
        <v>1.8500758634672505E-3</v>
      </c>
      <c r="N36" s="26">
        <v>0.10872868910291321</v>
      </c>
      <c r="O36" s="26">
        <v>-0.11344453643982433</v>
      </c>
      <c r="P36" s="26">
        <v>-0.22531038543015969</v>
      </c>
      <c r="Q36" s="26">
        <v>0.13523697361247711</v>
      </c>
      <c r="R36" s="26">
        <v>-8.4287481498473357E-3</v>
      </c>
    </row>
    <row r="37" spans="1:18" x14ac:dyDescent="0.25">
      <c r="A37" s="13">
        <f t="shared" si="0"/>
        <v>36</v>
      </c>
      <c r="B37" s="26">
        <v>-0.98916251948131251</v>
      </c>
      <c r="C37" s="26">
        <v>-2.6034767126462035</v>
      </c>
      <c r="D37" s="26">
        <v>-0.76030404310646427</v>
      </c>
      <c r="E37" s="26">
        <v>0.41870517926875994</v>
      </c>
      <c r="F37" s="26">
        <v>0.42862945628067262</v>
      </c>
      <c r="G37" s="26">
        <v>0.18767902963181515</v>
      </c>
      <c r="H37" s="26">
        <v>0.25850281323659335</v>
      </c>
      <c r="I37" s="26">
        <v>-0.31073690384393016</v>
      </c>
      <c r="J37" s="26">
        <v>0.44656861857690572</v>
      </c>
      <c r="K37" s="26">
        <v>-0.37254689556444254</v>
      </c>
      <c r="L37" s="26">
        <v>-7.1379970471375606E-2</v>
      </c>
      <c r="M37" s="26">
        <v>-5.8054638641608591E-2</v>
      </c>
      <c r="N37" s="26">
        <v>0.17178781503319196</v>
      </c>
      <c r="O37" s="26">
        <v>-3.7154632620569332E-2</v>
      </c>
      <c r="P37" s="26">
        <v>5.3796131610588688E-2</v>
      </c>
      <c r="Q37" s="26">
        <v>-5.0030038578549027E-2</v>
      </c>
      <c r="R37" s="26">
        <v>-8.3775366291272052E-2</v>
      </c>
    </row>
    <row r="38" spans="1:18" x14ac:dyDescent="0.25">
      <c r="A38" s="13">
        <f t="shared" si="0"/>
        <v>37</v>
      </c>
      <c r="B38" s="26">
        <v>-3.3209560250156169</v>
      </c>
      <c r="C38" s="26">
        <v>1.5810100005698229</v>
      </c>
      <c r="D38" s="26">
        <v>0.84483516041498452</v>
      </c>
      <c r="E38" s="26">
        <v>-0.86891531166574654</v>
      </c>
      <c r="F38" s="26">
        <v>-0.38542906357714235</v>
      </c>
      <c r="G38" s="26">
        <v>-0.1426380963461516</v>
      </c>
      <c r="H38" s="26">
        <v>6.685346772050281E-2</v>
      </c>
      <c r="I38" s="26">
        <v>-0.17358570123870293</v>
      </c>
      <c r="J38" s="26">
        <v>-0.10483524437854924</v>
      </c>
      <c r="K38" s="26">
        <v>-4.6453896280453238E-3</v>
      </c>
      <c r="L38" s="26">
        <v>-8.9461487549854182E-2</v>
      </c>
      <c r="M38" s="26">
        <v>7.8713926822248162E-2</v>
      </c>
      <c r="N38" s="26">
        <v>-0.10469274804177681</v>
      </c>
      <c r="O38" s="26">
        <v>0.1887997029629403</v>
      </c>
      <c r="P38" s="26">
        <v>-0.1215023324483582</v>
      </c>
      <c r="Q38" s="26">
        <v>-0.12562434706465445</v>
      </c>
      <c r="R38" s="26">
        <v>9.9833175542587166E-2</v>
      </c>
    </row>
    <row r="39" spans="1:18" x14ac:dyDescent="0.25">
      <c r="A39" s="13">
        <f t="shared" si="0"/>
        <v>38</v>
      </c>
      <c r="B39" s="26">
        <v>-0.74546146848288075</v>
      </c>
      <c r="C39" s="26">
        <v>1.7502042692855819</v>
      </c>
      <c r="D39" s="26">
        <v>-1.4526940555457983</v>
      </c>
      <c r="E39" s="26">
        <v>0.30561338977961533</v>
      </c>
      <c r="F39" s="26">
        <v>0.61405854617833688</v>
      </c>
      <c r="G39" s="26">
        <v>0.61079996187049768</v>
      </c>
      <c r="H39" s="26">
        <v>-0.20117741151858864</v>
      </c>
      <c r="I39" s="26">
        <v>0.14946342446655778</v>
      </c>
      <c r="J39" s="26">
        <v>-1.3335952574518199E-2</v>
      </c>
      <c r="K39" s="26">
        <v>-0.12039047669318638</v>
      </c>
      <c r="L39" s="26">
        <v>-0.27174930403075409</v>
      </c>
      <c r="M39" s="26">
        <v>-3.6404990943450649E-2</v>
      </c>
      <c r="N39" s="26">
        <v>0.11326277056982097</v>
      </c>
      <c r="O39" s="26">
        <v>-0.14237499532589351</v>
      </c>
      <c r="P39" s="26">
        <v>0.11924909274290239</v>
      </c>
      <c r="Q39" s="26">
        <v>-0.1858425238382759</v>
      </c>
      <c r="R39" s="26">
        <v>-9.5942180071846392E-2</v>
      </c>
    </row>
    <row r="40" spans="1:18" x14ac:dyDescent="0.25">
      <c r="A40" s="13">
        <f t="shared" si="0"/>
        <v>39</v>
      </c>
      <c r="B40" s="26">
        <v>2.193779894292597</v>
      </c>
      <c r="C40" s="26">
        <v>2.4150440769186572</v>
      </c>
      <c r="D40" s="26">
        <v>-0.48719685790543754</v>
      </c>
      <c r="E40" s="26">
        <v>-0.34667436537440333</v>
      </c>
      <c r="F40" s="26">
        <v>-0.22133263986255386</v>
      </c>
      <c r="G40" s="26">
        <v>0.98870736548263061</v>
      </c>
      <c r="H40" s="26">
        <v>0.6361969615277191</v>
      </c>
      <c r="I40" s="26">
        <v>0.54265014562900904</v>
      </c>
      <c r="J40" s="26">
        <v>0.44173702299133644</v>
      </c>
      <c r="K40" s="26">
        <v>-5.4564671847088464E-2</v>
      </c>
      <c r="L40" s="26">
        <v>-2.9427654136767439E-2</v>
      </c>
      <c r="M40" s="26">
        <v>0.1484281842322146</v>
      </c>
      <c r="N40" s="26">
        <v>2.1318782202070185E-2</v>
      </c>
      <c r="O40" s="26">
        <v>-9.3913078508724712E-2</v>
      </c>
      <c r="P40" s="26">
        <v>-9.5318159459221286E-2</v>
      </c>
      <c r="Q40" s="26">
        <v>5.5041219355960347E-2</v>
      </c>
      <c r="R40" s="26">
        <v>-4.6751921285659893E-2</v>
      </c>
    </row>
    <row r="41" spans="1:18" x14ac:dyDescent="0.25">
      <c r="A41" s="13">
        <f t="shared" si="0"/>
        <v>40</v>
      </c>
      <c r="B41" s="26">
        <v>-2.2516784734554061</v>
      </c>
      <c r="C41" s="26">
        <v>0.46547189023810331</v>
      </c>
      <c r="D41" s="26">
        <v>1.3413152053058501</v>
      </c>
      <c r="E41" s="26">
        <v>-0.17554379118803709</v>
      </c>
      <c r="F41" s="26">
        <v>-0.21675111285160523</v>
      </c>
      <c r="G41" s="26">
        <v>2.9556480206670857E-2</v>
      </c>
      <c r="H41" s="26">
        <v>0.4458644387796169</v>
      </c>
      <c r="I41" s="26">
        <v>-6.4723907812279602E-2</v>
      </c>
      <c r="J41" s="26">
        <v>9.3875112774180453E-2</v>
      </c>
      <c r="K41" s="26">
        <v>-0.40863583256455005</v>
      </c>
      <c r="L41" s="26">
        <v>-0.32647415032309735</v>
      </c>
      <c r="M41" s="26">
        <v>0.16527230316850811</v>
      </c>
      <c r="N41" s="26">
        <v>0.25713482963855655</v>
      </c>
      <c r="O41" s="26">
        <v>-9.8022250494178703E-3</v>
      </c>
      <c r="P41" s="26">
        <v>0.18847966300881253</v>
      </c>
      <c r="Q41" s="26">
        <v>0.16882257368347331</v>
      </c>
      <c r="R41" s="26">
        <v>0.1310106606721318</v>
      </c>
    </row>
    <row r="42" spans="1:18" x14ac:dyDescent="0.25">
      <c r="A42" s="13">
        <f t="shared" si="0"/>
        <v>41</v>
      </c>
      <c r="B42" s="26">
        <v>8.1134926188425702E-2</v>
      </c>
      <c r="C42" s="26">
        <v>-1.9774647599377948</v>
      </c>
      <c r="D42" s="26">
        <v>0.61041678900104901</v>
      </c>
      <c r="E42" s="26">
        <v>-0.20808664185818201</v>
      </c>
      <c r="F42" s="26">
        <v>-0.32810687971705815</v>
      </c>
      <c r="G42" s="26">
        <v>-0.75545788913784706</v>
      </c>
      <c r="H42" s="26">
        <v>0.28399910866712563</v>
      </c>
      <c r="I42" s="26">
        <v>4.2551166605360541E-2</v>
      </c>
      <c r="J42" s="26">
        <v>-0.10670857428597184</v>
      </c>
      <c r="K42" s="26">
        <v>-0.32439157553277348</v>
      </c>
      <c r="L42" s="26">
        <v>-1.7329448965321202E-2</v>
      </c>
      <c r="M42" s="26">
        <v>4.2628073626113643E-2</v>
      </c>
      <c r="N42" s="26">
        <v>2.5046330705163336E-2</v>
      </c>
      <c r="O42" s="26">
        <v>0.15998144789197327</v>
      </c>
      <c r="P42" s="26">
        <v>0.13552888364224128</v>
      </c>
      <c r="Q42" s="26">
        <v>-0.22785054910445712</v>
      </c>
      <c r="R42" s="26">
        <v>0.13718659773638228</v>
      </c>
    </row>
    <row r="43" spans="1:18" x14ac:dyDescent="0.25">
      <c r="A43" s="13">
        <f t="shared" si="0"/>
        <v>42</v>
      </c>
      <c r="B43" s="26">
        <v>5.6518939635860992</v>
      </c>
      <c r="C43" s="26">
        <v>-0.1678137720740914</v>
      </c>
      <c r="D43" s="26">
        <v>1.5006157765787806</v>
      </c>
      <c r="E43" s="26">
        <v>-0.50446169528709994</v>
      </c>
      <c r="F43" s="26">
        <v>-0.14885071332279196</v>
      </c>
      <c r="G43" s="26">
        <v>-0.2276515830228274</v>
      </c>
      <c r="H43" s="26">
        <v>-0.22536314611641839</v>
      </c>
      <c r="I43" s="26">
        <v>-0.32454480449886253</v>
      </c>
      <c r="J43" s="26">
        <v>8.91290106711118E-2</v>
      </c>
      <c r="K43" s="26">
        <v>-1.0991714295493421E-2</v>
      </c>
      <c r="L43" s="26">
        <v>-0.22894690089791248</v>
      </c>
      <c r="M43" s="26">
        <v>-0.23624044440231909</v>
      </c>
      <c r="N43" s="26">
        <v>0.1321615742332444</v>
      </c>
      <c r="O43" s="26">
        <v>3.8062891547580045E-2</v>
      </c>
      <c r="P43" s="26">
        <v>0.25040497474952905</v>
      </c>
      <c r="Q43" s="26">
        <v>0.12224437634892303</v>
      </c>
      <c r="R43" s="26">
        <v>7.8972406362220526E-2</v>
      </c>
    </row>
    <row r="44" spans="1:18" x14ac:dyDescent="0.25">
      <c r="A44" s="13">
        <f t="shared" si="0"/>
        <v>43</v>
      </c>
      <c r="B44" s="26">
        <v>-3.8004646790477263</v>
      </c>
      <c r="C44" s="26">
        <v>3.4057917865802185</v>
      </c>
      <c r="D44" s="26">
        <v>-0.67331428473523558</v>
      </c>
      <c r="E44" s="26">
        <v>-0.44665784623829152</v>
      </c>
      <c r="F44" s="26">
        <v>2.6916382346031564E-2</v>
      </c>
      <c r="G44" s="26">
        <v>-0.74014812052624168</v>
      </c>
      <c r="H44" s="26">
        <v>-0.58429588813961852</v>
      </c>
      <c r="I44" s="26">
        <v>0.22832031231927297</v>
      </c>
      <c r="J44" s="26">
        <v>0.20062162594711846</v>
      </c>
      <c r="K44" s="26">
        <v>0.34544722328699645</v>
      </c>
      <c r="L44" s="26">
        <v>-8.6846388524964527E-2</v>
      </c>
      <c r="M44" s="26">
        <v>8.8014682459063333E-3</v>
      </c>
      <c r="N44" s="26">
        <v>0.25401872390649882</v>
      </c>
      <c r="O44" s="26">
        <v>0.12791701422687929</v>
      </c>
      <c r="P44" s="26">
        <v>-8.5913078961863065E-2</v>
      </c>
      <c r="Q44" s="26">
        <v>1.6376363391788031E-2</v>
      </c>
      <c r="R44" s="26">
        <v>-4.0516452856167708E-2</v>
      </c>
    </row>
    <row r="45" spans="1:18" x14ac:dyDescent="0.25">
      <c r="A45" s="13">
        <f t="shared" si="0"/>
        <v>44</v>
      </c>
      <c r="B45" s="26">
        <v>0.18945421271847987</v>
      </c>
      <c r="C45" s="26">
        <v>-2.4066999029103604</v>
      </c>
      <c r="D45" s="26">
        <v>1.0435589893011072</v>
      </c>
      <c r="E45" s="26">
        <v>8.4670948780291438E-2</v>
      </c>
      <c r="F45" s="26">
        <v>-0.37615459868568313</v>
      </c>
      <c r="G45" s="26">
        <v>-0.53361539601083596</v>
      </c>
      <c r="H45" s="26">
        <v>0.46384135893389244</v>
      </c>
      <c r="I45" s="26">
        <v>0.48638301779838089</v>
      </c>
      <c r="J45" s="26">
        <v>0.17245994105110082</v>
      </c>
      <c r="K45" s="26">
        <v>-0.48317367452036836</v>
      </c>
      <c r="L45" s="26">
        <v>9.2772733102493385E-2</v>
      </c>
      <c r="M45" s="26">
        <v>-0.15561460709262731</v>
      </c>
      <c r="N45" s="26">
        <v>-8.2703733982794361E-2</v>
      </c>
      <c r="O45" s="26">
        <v>0.12151909099651551</v>
      </c>
      <c r="P45" s="26">
        <v>5.0711757674742654E-2</v>
      </c>
      <c r="Q45" s="26">
        <v>-0.17598498758258579</v>
      </c>
      <c r="R45" s="26">
        <v>-8.6769555326154532E-2</v>
      </c>
    </row>
    <row r="46" spans="1:18" x14ac:dyDescent="0.25">
      <c r="A46" s="13">
        <f t="shared" si="0"/>
        <v>45</v>
      </c>
      <c r="B46" s="26">
        <v>3.576304658428278</v>
      </c>
      <c r="C46" s="26">
        <v>-0.55786466836929571</v>
      </c>
      <c r="D46" s="26">
        <v>1.4170245172963141</v>
      </c>
      <c r="E46" s="26">
        <v>-0.15875396322231683</v>
      </c>
      <c r="F46" s="26">
        <v>-0.2768392129318189</v>
      </c>
      <c r="G46" s="26">
        <v>-6.9768893387437678E-2</v>
      </c>
      <c r="H46" s="26">
        <v>0.18934476655379381</v>
      </c>
      <c r="I46" s="26">
        <v>0.32381583416755405</v>
      </c>
      <c r="J46" s="26">
        <v>3.7924809842712764E-2</v>
      </c>
      <c r="K46" s="26">
        <v>0.36982552695285498</v>
      </c>
      <c r="L46" s="26">
        <v>-3.3207803035708902E-2</v>
      </c>
      <c r="M46" s="26">
        <v>0.10169092901843899</v>
      </c>
      <c r="N46" s="26">
        <v>4.4581100290168513E-2</v>
      </c>
      <c r="O46" s="26">
        <v>-0.12109527099472184</v>
      </c>
      <c r="P46" s="26">
        <v>0.1919935172526821</v>
      </c>
      <c r="Q46" s="26">
        <v>3.2382867392841248E-2</v>
      </c>
      <c r="R46" s="26">
        <v>-2.3067489796312523E-2</v>
      </c>
    </row>
    <row r="47" spans="1:18" x14ac:dyDescent="0.25">
      <c r="A47" s="13">
        <f t="shared" si="0"/>
        <v>46</v>
      </c>
      <c r="B47" s="26">
        <v>-1.0665781736917057</v>
      </c>
      <c r="C47" s="26">
        <v>-1.7047190304657414</v>
      </c>
      <c r="D47" s="26">
        <v>-0.21103727038235315</v>
      </c>
      <c r="E47" s="26">
        <v>-0.22962705961598839</v>
      </c>
      <c r="F47" s="26">
        <v>0.33536345982186616</v>
      </c>
      <c r="G47" s="26">
        <v>-0.40768875387045111</v>
      </c>
      <c r="H47" s="26">
        <v>-9.6183293740555217E-2</v>
      </c>
      <c r="I47" s="26">
        <v>0.18712055393570531</v>
      </c>
      <c r="J47" s="26">
        <v>-0.11789002137201077</v>
      </c>
      <c r="K47" s="26">
        <v>-0.10354117542919702</v>
      </c>
      <c r="L47" s="26">
        <v>-0.21155712118804693</v>
      </c>
      <c r="M47" s="26">
        <v>0.15836244859560694</v>
      </c>
      <c r="N47" s="26">
        <v>-0.214497919824194</v>
      </c>
      <c r="O47" s="26">
        <v>-0.24066859585007747</v>
      </c>
      <c r="P47" s="26">
        <v>-0.17184529382618763</v>
      </c>
      <c r="Q47" s="26">
        <v>0.20804172978567254</v>
      </c>
      <c r="R47" s="26">
        <v>-8.6013033228801467E-2</v>
      </c>
    </row>
    <row r="48" spans="1:18" x14ac:dyDescent="0.25">
      <c r="A48" s="13">
        <f t="shared" si="0"/>
        <v>47</v>
      </c>
      <c r="B48" s="26">
        <v>-4.1920484745427959</v>
      </c>
      <c r="C48" s="26">
        <v>0.30445346086944652</v>
      </c>
      <c r="D48" s="26">
        <v>1.2815585099925515</v>
      </c>
      <c r="E48" s="26">
        <v>0.21807622198648857</v>
      </c>
      <c r="F48" s="26">
        <v>1.689130896072516E-2</v>
      </c>
      <c r="G48" s="26">
        <v>0.25955880329983316</v>
      </c>
      <c r="H48" s="26">
        <v>-0.2535166921468418</v>
      </c>
      <c r="I48" s="26">
        <v>0.13448783772054618</v>
      </c>
      <c r="J48" s="26">
        <v>-0.20448739889818199</v>
      </c>
      <c r="K48" s="26">
        <v>0.19051085408115931</v>
      </c>
      <c r="L48" s="26">
        <v>0.33201851873854943</v>
      </c>
      <c r="M48" s="26">
        <v>-9.1285838269488148E-2</v>
      </c>
      <c r="N48" s="26">
        <v>-0.11290579621905998</v>
      </c>
      <c r="O48" s="26">
        <v>6.6671135108350113E-2</v>
      </c>
      <c r="P48" s="26">
        <v>0.14010543189939595</v>
      </c>
      <c r="Q48" s="26">
        <v>-9.1655402788750492E-2</v>
      </c>
      <c r="R48" s="26">
        <v>0.15402757726162791</v>
      </c>
    </row>
    <row r="49" spans="1:18" x14ac:dyDescent="0.25">
      <c r="A49" s="13">
        <f t="shared" si="0"/>
        <v>48</v>
      </c>
      <c r="B49" s="26">
        <v>3.2719954693553195</v>
      </c>
      <c r="C49" s="26">
        <v>-0.19365868258369726</v>
      </c>
      <c r="D49" s="26">
        <v>0.51464369495084128</v>
      </c>
      <c r="E49" s="26">
        <v>-0.46810871203291982</v>
      </c>
      <c r="F49" s="26">
        <v>0.98776161815477936</v>
      </c>
      <c r="G49" s="26">
        <v>7.9584205305849073E-2</v>
      </c>
      <c r="H49" s="26">
        <v>0.14788693853451734</v>
      </c>
      <c r="I49" s="26">
        <v>9.6559540596177773E-3</v>
      </c>
      <c r="J49" s="26">
        <v>0.25218848219742152</v>
      </c>
      <c r="K49" s="26">
        <v>0.27585284646229263</v>
      </c>
      <c r="L49" s="26">
        <v>0.15263741905063005</v>
      </c>
      <c r="M49" s="26">
        <v>3.7235541289279958E-2</v>
      </c>
      <c r="N49" s="26">
        <v>-0.10732644374523168</v>
      </c>
      <c r="O49" s="26">
        <v>-0.17063222469043896</v>
      </c>
      <c r="P49" s="26">
        <v>0.11356925154857431</v>
      </c>
      <c r="Q49" s="26">
        <v>7.8255840417171318E-2</v>
      </c>
      <c r="R49" s="26">
        <v>-2.9337818814299085E-2</v>
      </c>
    </row>
    <row r="50" spans="1:18" x14ac:dyDescent="0.25">
      <c r="A50" s="13">
        <f t="shared" si="0"/>
        <v>49</v>
      </c>
      <c r="B50" s="26">
        <v>-2.5497729959809754</v>
      </c>
      <c r="C50" s="26">
        <v>2.1072439360406632</v>
      </c>
      <c r="D50" s="26">
        <v>0.20186962562839256</v>
      </c>
      <c r="E50" s="26">
        <v>0.14311049418686628</v>
      </c>
      <c r="F50" s="26">
        <v>0.1314147524654263</v>
      </c>
      <c r="G50" s="26">
        <v>-0.65369447150871485</v>
      </c>
      <c r="H50" s="26">
        <v>0.10816268425542951</v>
      </c>
      <c r="I50" s="26">
        <v>-0.39780035012074927</v>
      </c>
      <c r="J50" s="26">
        <v>0.23364830853264992</v>
      </c>
      <c r="K50" s="26">
        <v>-0.30507359594700223</v>
      </c>
      <c r="L50" s="26">
        <v>0.14445510115762408</v>
      </c>
      <c r="M50" s="26">
        <v>-2.4155853397308968E-2</v>
      </c>
      <c r="N50" s="26">
        <v>0.10111470354845105</v>
      </c>
      <c r="O50" s="26">
        <v>-0.32902740635229921</v>
      </c>
      <c r="P50" s="26">
        <v>8.0268820308124128E-2</v>
      </c>
      <c r="Q50" s="26">
        <v>0.15133827296385535</v>
      </c>
      <c r="R50" s="26">
        <v>-1.0092602007761922E-3</v>
      </c>
    </row>
    <row r="51" spans="1:18" x14ac:dyDescent="0.25">
      <c r="A51" s="13">
        <f t="shared" si="0"/>
        <v>50</v>
      </c>
      <c r="B51" s="26">
        <v>0.32155009021449471</v>
      </c>
      <c r="C51" s="26">
        <v>-0.40500076064643942</v>
      </c>
      <c r="D51" s="26">
        <v>-0.32962626162258091</v>
      </c>
      <c r="E51" s="26">
        <v>0.11734839849957349</v>
      </c>
      <c r="F51" s="26">
        <v>0.18756403037517116</v>
      </c>
      <c r="G51" s="26">
        <v>-1.0375056124897288</v>
      </c>
      <c r="H51" s="26">
        <v>0.29667826923574636</v>
      </c>
      <c r="I51" s="26">
        <v>-7.0217623091306178E-2</v>
      </c>
      <c r="J51" s="26">
        <v>0.24340871097234584</v>
      </c>
      <c r="K51" s="26">
        <v>-0.19568561743911811</v>
      </c>
      <c r="L51" s="26">
        <v>-7.1904856969711578E-3</v>
      </c>
      <c r="M51" s="26">
        <v>9.1190025255184937E-2</v>
      </c>
      <c r="N51" s="26">
        <v>2.1779600092202041E-2</v>
      </c>
      <c r="O51" s="26">
        <v>0.1538102401821666</v>
      </c>
      <c r="P51" s="26">
        <v>3.6191403327330528E-2</v>
      </c>
      <c r="Q51" s="26">
        <v>0.11145087870792392</v>
      </c>
      <c r="R51" s="26">
        <v>-0.20761054959772726</v>
      </c>
    </row>
    <row r="52" spans="1:18" x14ac:dyDescent="0.25">
      <c r="A52" s="13">
        <f t="shared" si="0"/>
        <v>51</v>
      </c>
      <c r="B52" s="26">
        <v>8.9523895523309189</v>
      </c>
      <c r="C52" s="26">
        <v>3.3674278442123686</v>
      </c>
      <c r="D52" s="26">
        <v>-0.24543681022301989</v>
      </c>
      <c r="E52" s="26">
        <v>-0.43317511369057893</v>
      </c>
      <c r="F52" s="26">
        <v>0.40373714151562323</v>
      </c>
      <c r="G52" s="26">
        <v>0.44321012397521953</v>
      </c>
      <c r="H52" s="26">
        <v>-1.2963669878054471</v>
      </c>
      <c r="I52" s="26">
        <v>4.007963483681154E-2</v>
      </c>
      <c r="J52" s="26">
        <v>4.6906790569455792E-2</v>
      </c>
      <c r="K52" s="26">
        <v>-0.60665117600583074</v>
      </c>
      <c r="L52" s="26">
        <v>9.1327060731844038E-3</v>
      </c>
      <c r="M52" s="26">
        <v>6.4358596305122792E-2</v>
      </c>
      <c r="N52" s="26">
        <v>-2.836777648105061E-2</v>
      </c>
      <c r="O52" s="26">
        <v>0.25983114883113356</v>
      </c>
      <c r="P52" s="26">
        <v>0.12619714499097126</v>
      </c>
      <c r="Q52" s="26">
        <v>8.6016934250375127E-2</v>
      </c>
      <c r="R52" s="26">
        <v>-7.5609376035441073E-2</v>
      </c>
    </row>
    <row r="53" spans="1:18" x14ac:dyDescent="0.25">
      <c r="A53" s="13">
        <f t="shared" si="0"/>
        <v>52</v>
      </c>
      <c r="B53" s="26">
        <v>-4.8199228670117034</v>
      </c>
      <c r="C53" s="26">
        <v>-0.69986993640497075</v>
      </c>
      <c r="D53" s="26">
        <v>0.61324950397052791</v>
      </c>
      <c r="E53" s="26">
        <v>-0.59914351799854682</v>
      </c>
      <c r="F53" s="26">
        <v>0.46641920836450601</v>
      </c>
      <c r="G53" s="26">
        <v>0.30689112419250414</v>
      </c>
      <c r="H53" s="26">
        <v>-0.54939417535526913</v>
      </c>
      <c r="I53" s="26">
        <v>0.36640274815714891</v>
      </c>
      <c r="J53" s="26">
        <v>0.20393737290640401</v>
      </c>
      <c r="K53" s="26">
        <v>-5.3675781010250542E-2</v>
      </c>
      <c r="L53" s="26">
        <v>0.29514230963182858</v>
      </c>
      <c r="M53" s="26">
        <v>7.606989661350784E-2</v>
      </c>
      <c r="N53" s="26">
        <v>-0.21958156475888355</v>
      </c>
      <c r="O53" s="26">
        <v>-8.2562547564822453E-2</v>
      </c>
      <c r="P53" s="26">
        <v>-5.9532454723630154E-2</v>
      </c>
      <c r="Q53" s="26">
        <v>-6.4850431275400647E-2</v>
      </c>
      <c r="R53" s="26">
        <v>-3.7979857785846109E-2</v>
      </c>
    </row>
    <row r="54" spans="1:18" x14ac:dyDescent="0.25">
      <c r="A54" s="13">
        <f t="shared" si="0"/>
        <v>53</v>
      </c>
      <c r="B54" s="26">
        <v>-3.261655965180478</v>
      </c>
      <c r="C54" s="26">
        <v>-1.6573522674520522</v>
      </c>
      <c r="D54" s="26">
        <v>0.39894433882553709</v>
      </c>
      <c r="E54" s="26">
        <v>-2.8301112254170258E-2</v>
      </c>
      <c r="F54" s="26">
        <v>0.26486919181294832</v>
      </c>
      <c r="G54" s="26">
        <v>0.15214813813670217</v>
      </c>
      <c r="H54" s="26">
        <v>-0.2727207015854754</v>
      </c>
      <c r="I54" s="26">
        <v>0.6181068292983577</v>
      </c>
      <c r="J54" s="26">
        <v>0.13919770337134324</v>
      </c>
      <c r="K54" s="26">
        <v>0.22416737551587795</v>
      </c>
      <c r="L54" s="26">
        <v>0.26992960751480466</v>
      </c>
      <c r="M54" s="26">
        <v>-0.22443445842621515</v>
      </c>
      <c r="N54" s="26">
        <v>-0.16267952418686857</v>
      </c>
      <c r="O54" s="26">
        <v>5.3760809846695838E-3</v>
      </c>
      <c r="P54" s="26">
        <v>-0.12393075485462006</v>
      </c>
      <c r="Q54" s="26">
        <v>0.17107158125694386</v>
      </c>
      <c r="R54" s="26">
        <v>-8.5919445679754E-2</v>
      </c>
    </row>
    <row r="55" spans="1:18" x14ac:dyDescent="0.25">
      <c r="A55" s="13">
        <f t="shared" si="0"/>
        <v>54</v>
      </c>
      <c r="B55" s="26">
        <v>1.4447043264761712</v>
      </c>
      <c r="C55" s="26">
        <v>-1.8194877045485138</v>
      </c>
      <c r="D55" s="26">
        <v>-0.89673945060513871</v>
      </c>
      <c r="E55" s="26">
        <v>0.77175343616804315</v>
      </c>
      <c r="F55" s="26">
        <v>-0.23047325473437816</v>
      </c>
      <c r="G55" s="26">
        <v>0.13659795663785226</v>
      </c>
      <c r="H55" s="26">
        <v>-9.2408383666776103E-2</v>
      </c>
      <c r="I55" s="26">
        <v>-0.40008407995005912</v>
      </c>
      <c r="J55" s="26">
        <v>0.13798374613976971</v>
      </c>
      <c r="K55" s="26">
        <v>2.6493571011884653E-4</v>
      </c>
      <c r="L55" s="26">
        <v>0.23856488522518948</v>
      </c>
      <c r="M55" s="26">
        <v>0.13410669048065166</v>
      </c>
      <c r="N55" s="26">
        <v>-8.0467931635064965E-2</v>
      </c>
      <c r="O55" s="26">
        <v>0.21297975367181934</v>
      </c>
      <c r="P55" s="26">
        <v>0.13590781082423359</v>
      </c>
      <c r="Q55" s="26">
        <v>0.12895693678382267</v>
      </c>
      <c r="R55" s="26">
        <v>-6.9588522029894836E-2</v>
      </c>
    </row>
    <row r="56" spans="1:18" x14ac:dyDescent="0.25">
      <c r="A56" s="13">
        <f t="shared" si="0"/>
        <v>55</v>
      </c>
      <c r="B56" s="26">
        <v>-3.3004248689376929</v>
      </c>
      <c r="C56" s="26">
        <v>-0.82679578558868005</v>
      </c>
      <c r="D56" s="26">
        <v>-0.57669908400391978</v>
      </c>
      <c r="E56" s="26">
        <v>2.8023861253528445E-2</v>
      </c>
      <c r="F56" s="26">
        <v>-0.82991538286824851</v>
      </c>
      <c r="G56" s="26">
        <v>-2.2809621592727994E-2</v>
      </c>
      <c r="H56" s="26">
        <v>-0.68689468899109296</v>
      </c>
      <c r="I56" s="26">
        <v>-3.2106273379751638E-2</v>
      </c>
      <c r="J56" s="26">
        <v>0.1665300659107018</v>
      </c>
      <c r="K56" s="26">
        <v>-0.1618211778697676</v>
      </c>
      <c r="L56" s="26">
        <v>3.8414847584364295E-2</v>
      </c>
      <c r="M56" s="26">
        <v>-9.65358965082459E-2</v>
      </c>
      <c r="N56" s="26">
        <v>-7.0372200132554061E-2</v>
      </c>
      <c r="O56" s="26">
        <v>-0.17234924186343642</v>
      </c>
      <c r="P56" s="26">
        <v>0.14696405568860901</v>
      </c>
      <c r="Q56" s="26">
        <v>2.2908625883556917E-2</v>
      </c>
      <c r="R56" s="26">
        <v>4.7974845566980999E-2</v>
      </c>
    </row>
    <row r="57" spans="1:18" x14ac:dyDescent="0.25">
      <c r="A57" s="13">
        <f t="shared" si="0"/>
        <v>56</v>
      </c>
      <c r="B57" s="26">
        <v>-0.61596373052676701</v>
      </c>
      <c r="C57" s="26">
        <v>-2.5187983783270331</v>
      </c>
      <c r="D57" s="26">
        <v>-1.220601045702717</v>
      </c>
      <c r="E57" s="26">
        <v>0.71859994935498284</v>
      </c>
      <c r="F57" s="26">
        <v>-0.32610689738670523</v>
      </c>
      <c r="G57" s="26">
        <v>0.94583115874849011</v>
      </c>
      <c r="H57" s="26">
        <v>9.9916948253133991E-2</v>
      </c>
      <c r="I57" s="26">
        <v>-4.8922690613224878E-2</v>
      </c>
      <c r="J57" s="26">
        <v>-0.45888716898387033</v>
      </c>
      <c r="K57" s="26">
        <v>-0.24502728994525758</v>
      </c>
      <c r="L57" s="26">
        <v>1.4943593379280494E-2</v>
      </c>
      <c r="M57" s="26">
        <v>-0.18228764904617761</v>
      </c>
      <c r="N57" s="26">
        <v>0.20590748070152559</v>
      </c>
      <c r="O57" s="26">
        <v>-0.23181092290942054</v>
      </c>
      <c r="P57" s="26">
        <v>4.8296405052228812E-2</v>
      </c>
      <c r="Q57" s="26">
        <v>1.0457960650757187E-2</v>
      </c>
      <c r="R57" s="26">
        <v>-0.10022669690190589</v>
      </c>
    </row>
    <row r="58" spans="1:18" x14ac:dyDescent="0.25">
      <c r="A58" s="13">
        <f t="shared" si="0"/>
        <v>57</v>
      </c>
      <c r="B58" s="26">
        <v>3.8894509250634064</v>
      </c>
      <c r="C58" s="26">
        <v>-3.4960091585337434</v>
      </c>
      <c r="D58" s="26">
        <v>-0.86525965165231666</v>
      </c>
      <c r="E58" s="26">
        <v>0.94372496803669614</v>
      </c>
      <c r="F58" s="26">
        <v>-0.59640146144700124</v>
      </c>
      <c r="G58" s="26">
        <v>0.39538842892718579</v>
      </c>
      <c r="H58" s="26">
        <v>-0.38745921424557689</v>
      </c>
      <c r="I58" s="26">
        <v>-0.32084906086707998</v>
      </c>
      <c r="J58" s="26">
        <v>0.33829671828142538</v>
      </c>
      <c r="K58" s="26">
        <v>0.28550473336113485</v>
      </c>
      <c r="L58" s="26">
        <v>0.26479558009627413</v>
      </c>
      <c r="M58" s="26">
        <v>-0.19939600628278725</v>
      </c>
      <c r="N58" s="26">
        <v>0.47624417056899093</v>
      </c>
      <c r="O58" s="26">
        <v>7.2182069638057442E-2</v>
      </c>
      <c r="P58" s="26">
        <v>1.6020837094639456E-2</v>
      </c>
      <c r="Q58" s="26">
        <v>0.13480613155770757</v>
      </c>
      <c r="R58" s="26">
        <v>3.8275606596669051E-2</v>
      </c>
    </row>
    <row r="59" spans="1:18" x14ac:dyDescent="0.25">
      <c r="A59" s="13">
        <f t="shared" si="0"/>
        <v>58</v>
      </c>
      <c r="B59" s="26">
        <v>-4.2243408618312666</v>
      </c>
      <c r="C59" s="26">
        <v>-0.88244594619001926</v>
      </c>
      <c r="D59" s="26">
        <v>1.7981426235104681E-3</v>
      </c>
      <c r="E59" s="26">
        <v>0.47189500839647547</v>
      </c>
      <c r="F59" s="26">
        <v>-0.19905845314170401</v>
      </c>
      <c r="G59" s="26">
        <v>0.2576946901877406</v>
      </c>
      <c r="H59" s="26">
        <v>-0.59603113839028099</v>
      </c>
      <c r="I59" s="26">
        <v>0.24568306012250252</v>
      </c>
      <c r="J59" s="26">
        <v>-0.228974896917987</v>
      </c>
      <c r="K59" s="26">
        <v>4.6586354933870255E-2</v>
      </c>
      <c r="L59" s="26">
        <v>-9.2554940813017711E-2</v>
      </c>
      <c r="M59" s="26">
        <v>-6.9390865150940909E-2</v>
      </c>
      <c r="N59" s="26">
        <v>-0.12878813047396392</v>
      </c>
      <c r="O59" s="26">
        <v>-3.4766160882421633E-2</v>
      </c>
      <c r="P59" s="26">
        <v>3.5555181982374645E-2</v>
      </c>
      <c r="Q59" s="26">
        <v>-5.5026610288103142E-2</v>
      </c>
      <c r="R59" s="26">
        <v>2.2343905498212965E-2</v>
      </c>
    </row>
    <row r="60" spans="1:18" x14ac:dyDescent="0.25">
      <c r="A60" s="13">
        <f t="shared" si="0"/>
        <v>59</v>
      </c>
      <c r="B60" s="26">
        <v>-0.80416236238115468</v>
      </c>
      <c r="C60" s="26">
        <v>0.9743618862527913</v>
      </c>
      <c r="D60" s="26">
        <v>-0.99001516784188559</v>
      </c>
      <c r="E60" s="26">
        <v>-1.1318260444676009</v>
      </c>
      <c r="F60" s="26">
        <v>-0.20980456774841821</v>
      </c>
      <c r="G60" s="26">
        <v>1.0769368792030509</v>
      </c>
      <c r="H60" s="26">
        <v>0.27889521339361939</v>
      </c>
      <c r="I60" s="26">
        <v>-3.3397857857999758E-2</v>
      </c>
      <c r="J60" s="26">
        <v>-0.61813568564788668</v>
      </c>
      <c r="K60" s="26">
        <v>-6.0486048709264245E-2</v>
      </c>
      <c r="L60" s="26">
        <v>-8.9956103276168112E-2</v>
      </c>
      <c r="M60" s="26">
        <v>3.2858980706618482E-2</v>
      </c>
      <c r="N60" s="26">
        <v>0.10078149902960791</v>
      </c>
      <c r="O60" s="26">
        <v>-0.11219839724967751</v>
      </c>
      <c r="P60" s="26">
        <v>-5.3921223143386175E-2</v>
      </c>
      <c r="Q60" s="26">
        <v>8.7813642901665226E-3</v>
      </c>
      <c r="R60" s="26">
        <v>6.6070033024028155E-2</v>
      </c>
    </row>
    <row r="61" spans="1:18" x14ac:dyDescent="0.25">
      <c r="A61" s="13">
        <f t="shared" si="0"/>
        <v>60</v>
      </c>
      <c r="B61" s="26">
        <v>4.6737841264902347</v>
      </c>
      <c r="C61" s="26">
        <v>1.0307436801070724</v>
      </c>
      <c r="D61" s="26">
        <v>-0.31572845430203783</v>
      </c>
      <c r="E61" s="26">
        <v>4.8250733643713128E-2</v>
      </c>
      <c r="F61" s="26">
        <v>-0.24247374819901379</v>
      </c>
      <c r="G61" s="26">
        <v>-5.0161924473723155E-2</v>
      </c>
      <c r="H61" s="26">
        <v>0.12667487725363225</v>
      </c>
      <c r="I61" s="26">
        <v>-7.6817397778123658E-2</v>
      </c>
      <c r="J61" s="26">
        <v>-0.34788681594319126</v>
      </c>
      <c r="K61" s="26">
        <v>0.40775313215463205</v>
      </c>
      <c r="L61" s="26">
        <v>0.10752239180894642</v>
      </c>
      <c r="M61" s="26">
        <v>0.18931795594166023</v>
      </c>
      <c r="N61" s="26">
        <v>-8.083245642833746E-2</v>
      </c>
      <c r="O61" s="26">
        <v>-0.18338534950949886</v>
      </c>
      <c r="P61" s="26">
        <v>0.22638689557472255</v>
      </c>
      <c r="Q61" s="26">
        <v>6.9534908828465608E-2</v>
      </c>
      <c r="R61" s="26">
        <v>5.3450138671776698E-2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topLeftCell="AG1" workbookViewId="0">
      <selection activeCell="AT18" sqref="AT18"/>
    </sheetView>
  </sheetViews>
  <sheetFormatPr defaultRowHeight="15" x14ac:dyDescent="0.25"/>
  <sheetData>
    <row r="1" spans="1:56" x14ac:dyDescent="0.25">
      <c r="A1" s="43" t="s">
        <v>4</v>
      </c>
      <c r="B1" s="43" t="s">
        <v>6</v>
      </c>
      <c r="C1" s="43" t="s">
        <v>127</v>
      </c>
      <c r="D1" s="43" t="s">
        <v>128</v>
      </c>
      <c r="E1" s="43" t="s">
        <v>12</v>
      </c>
      <c r="F1" s="43" t="s">
        <v>14</v>
      </c>
      <c r="G1" s="43" t="s">
        <v>16</v>
      </c>
      <c r="H1" s="43" t="s">
        <v>18</v>
      </c>
      <c r="I1" s="43" t="s">
        <v>3</v>
      </c>
      <c r="J1" s="43" t="s">
        <v>5</v>
      </c>
      <c r="K1" s="43" t="s">
        <v>7</v>
      </c>
      <c r="L1" s="43" t="s">
        <v>9</v>
      </c>
      <c r="M1" s="43" t="s">
        <v>11</v>
      </c>
      <c r="N1" s="43" t="s">
        <v>13</v>
      </c>
      <c r="O1" s="43" t="s">
        <v>15</v>
      </c>
      <c r="P1" s="43" t="s">
        <v>17</v>
      </c>
      <c r="Q1" s="43" t="s">
        <v>19</v>
      </c>
      <c r="R1" s="43"/>
      <c r="S1" s="42" t="s">
        <v>129</v>
      </c>
      <c r="T1" s="42"/>
      <c r="U1" s="42" t="s">
        <v>84</v>
      </c>
      <c r="V1" s="42" t="s">
        <v>85</v>
      </c>
      <c r="W1" s="42" t="s">
        <v>86</v>
      </c>
      <c r="X1" s="42" t="s">
        <v>87</v>
      </c>
      <c r="Y1" s="42" t="s">
        <v>88</v>
      </c>
      <c r="Z1" s="42" t="s">
        <v>89</v>
      </c>
      <c r="AA1" s="42" t="s">
        <v>90</v>
      </c>
      <c r="AB1" s="42" t="s">
        <v>91</v>
      </c>
      <c r="AC1" s="42" t="s">
        <v>92</v>
      </c>
      <c r="AD1" s="42" t="s">
        <v>93</v>
      </c>
      <c r="AE1" s="42" t="s">
        <v>94</v>
      </c>
      <c r="AF1" s="42" t="s">
        <v>95</v>
      </c>
      <c r="AG1" s="42" t="s">
        <v>96</v>
      </c>
      <c r="AH1" s="42" t="s">
        <v>97</v>
      </c>
      <c r="AI1" s="42" t="s">
        <v>98</v>
      </c>
      <c r="AJ1" s="42" t="s">
        <v>99</v>
      </c>
      <c r="AK1" s="42" t="s">
        <v>100</v>
      </c>
    </row>
    <row r="2" spans="1:56" x14ac:dyDescent="0.25">
      <c r="A2" s="43">
        <v>-0.79555167660056503</v>
      </c>
      <c r="B2" s="43">
        <v>-1.4059606988921596</v>
      </c>
      <c r="C2" s="43">
        <v>-1.2506059171937121</v>
      </c>
      <c r="D2" s="43">
        <v>0.99850767004709695</v>
      </c>
      <c r="E2" s="43">
        <v>-0.7481471437165006</v>
      </c>
      <c r="F2" s="43">
        <v>-1.0003007448594143</v>
      </c>
      <c r="G2" s="43">
        <v>0.97847014938874599</v>
      </c>
      <c r="H2" s="43">
        <v>1.0398891339228913</v>
      </c>
      <c r="I2" s="43">
        <v>0.96640181829394856</v>
      </c>
      <c r="J2" s="43">
        <v>-0.66063976428946847</v>
      </c>
      <c r="K2" s="43">
        <v>-1.094557116114393</v>
      </c>
      <c r="L2" s="43">
        <v>-0.88619837536519663</v>
      </c>
      <c r="M2" s="43">
        <v>0.31324357379888385</v>
      </c>
      <c r="N2" s="43">
        <v>0.29452086340917871</v>
      </c>
      <c r="O2" s="43">
        <v>-0.10786889883346396</v>
      </c>
      <c r="P2" s="43">
        <v>0.66114793159173857</v>
      </c>
      <c r="Q2" s="43">
        <v>3.1545812351407876</v>
      </c>
      <c r="R2" s="43"/>
      <c r="S2" s="42">
        <v>11.419510513805257</v>
      </c>
      <c r="T2" s="42"/>
      <c r="U2" s="42">
        <v>0.28042764976221068</v>
      </c>
      <c r="V2" s="42">
        <v>-9.1001783767480568E-2</v>
      </c>
      <c r="W2" s="42">
        <v>-1.9535307128214843E-2</v>
      </c>
      <c r="X2" s="42">
        <v>-1.8275908250630395E-2</v>
      </c>
      <c r="Y2" s="42">
        <v>-5.0994094222002864E-2</v>
      </c>
      <c r="Z2" s="42">
        <v>0.21333210355400889</v>
      </c>
      <c r="AA2" s="42">
        <v>-8.4255002276327137E-2</v>
      </c>
      <c r="AB2" s="42">
        <v>-0.62134132040606393</v>
      </c>
      <c r="AC2" s="42">
        <v>9.9104372436123689E-2</v>
      </c>
      <c r="AD2" s="42">
        <v>0.41348305315081868</v>
      </c>
      <c r="AE2" s="42">
        <v>-2.0962089513538184E-2</v>
      </c>
      <c r="AF2" s="42">
        <v>-7.8384535492488597E-2</v>
      </c>
      <c r="AG2" s="42">
        <v>0.36567911335633141</v>
      </c>
      <c r="AH2" s="42">
        <v>-0.3118573017257355</v>
      </c>
      <c r="AI2" s="42">
        <v>0.11961923883358212</v>
      </c>
      <c r="AJ2" s="42">
        <v>-0.12765522038283311</v>
      </c>
      <c r="AK2" s="42">
        <v>-0.14877560617686289</v>
      </c>
      <c r="AM2" s="43"/>
      <c r="AN2" s="43">
        <f t="array" ref="AN2:BD61">MMULT(A2:Q61,U2:AK18)</f>
        <v>-3.9307708597818989</v>
      </c>
      <c r="AO2" s="43">
        <v>1.1873776831480418</v>
      </c>
      <c r="AP2" s="43">
        <v>0.97029259245704735</v>
      </c>
      <c r="AQ2" s="43">
        <v>2.0766833213246336</v>
      </c>
      <c r="AR2" s="43">
        <v>6.8356852169803667E-2</v>
      </c>
      <c r="AS2" s="43">
        <v>0.10306011588995515</v>
      </c>
      <c r="AT2" s="43">
        <v>-0.13938352023203843</v>
      </c>
      <c r="AU2" s="43">
        <v>-0.62723157052422085</v>
      </c>
      <c r="AV2" s="43">
        <v>-0.22866430201383253</v>
      </c>
      <c r="AW2" s="43">
        <v>9.3190790602689588E-2</v>
      </c>
      <c r="AX2" s="43">
        <v>0.20818613251005777</v>
      </c>
      <c r="AY2" s="43">
        <v>0.12533660622790513</v>
      </c>
      <c r="AZ2" s="43">
        <v>0.11242859638328395</v>
      </c>
      <c r="BA2" s="43">
        <v>5.3951517475031643E-2</v>
      </c>
      <c r="BB2" s="43">
        <v>-4.1857267155015185E-2</v>
      </c>
      <c r="BC2" s="43">
        <v>-5.7190777545090832E-2</v>
      </c>
      <c r="BD2" s="43">
        <v>-0.15778058016293892</v>
      </c>
    </row>
    <row r="3" spans="1:56" x14ac:dyDescent="0.25">
      <c r="A3" s="43">
        <v>-0.47964763559438434</v>
      </c>
      <c r="B3" s="43">
        <v>-0.86398070943276506</v>
      </c>
      <c r="C3" s="43">
        <v>-0.69567202770216563</v>
      </c>
      <c r="D3" s="43">
        <v>0.64400784699892522</v>
      </c>
      <c r="E3" s="43">
        <v>-0.18401462162468793</v>
      </c>
      <c r="F3" s="43">
        <v>-0.30845013518657727</v>
      </c>
      <c r="G3" s="43">
        <v>0.3577336408076669</v>
      </c>
      <c r="H3" s="43">
        <v>0.56210011222132672</v>
      </c>
      <c r="I3" s="43">
        <v>0.24741249500148113</v>
      </c>
      <c r="J3" s="43">
        <v>-0.55013292868713137</v>
      </c>
      <c r="K3" s="43">
        <v>-0.27170193882448052</v>
      </c>
      <c r="L3" s="43">
        <v>-0.68215657261818508</v>
      </c>
      <c r="M3" s="43">
        <v>-0.65965407353805672</v>
      </c>
      <c r="N3" s="43">
        <v>0.49200191496694701</v>
      </c>
      <c r="O3" s="43">
        <v>-8.9025958735674524E-2</v>
      </c>
      <c r="P3" s="43">
        <v>-1.293723333565742E-2</v>
      </c>
      <c r="Q3" s="43">
        <v>2.4041333709601616</v>
      </c>
      <c r="R3" s="43"/>
      <c r="S3" s="42">
        <v>3.2467745976678546</v>
      </c>
      <c r="T3" s="42"/>
      <c r="U3" s="42">
        <v>0.28099954850941988</v>
      </c>
      <c r="V3" s="42">
        <v>-0.10462065656878683</v>
      </c>
      <c r="W3" s="42">
        <v>-0.10730384702803705</v>
      </c>
      <c r="X3" s="42">
        <v>-6.3392542991736175E-2</v>
      </c>
      <c r="Y3" s="42">
        <v>-3.9669339636344498E-3</v>
      </c>
      <c r="Z3" s="42">
        <v>0.38622060966872473</v>
      </c>
      <c r="AA3" s="42">
        <v>-5.1446274137799793E-2</v>
      </c>
      <c r="AB3" s="42">
        <v>-4.6268081264982365E-2</v>
      </c>
      <c r="AC3" s="42">
        <v>-0.31694283478871438</v>
      </c>
      <c r="AD3" s="42">
        <v>-0.3539358786968495</v>
      </c>
      <c r="AE3" s="42">
        <v>-7.6230907006322776E-2</v>
      </c>
      <c r="AF3" s="42">
        <v>0.20878463598262026</v>
      </c>
      <c r="AG3" s="42">
        <v>-4.4520570023107664E-2</v>
      </c>
      <c r="AH3" s="42">
        <v>-8.0519911307156189E-2</v>
      </c>
      <c r="AI3" s="42">
        <v>0.43232131622350972</v>
      </c>
      <c r="AJ3" s="42">
        <v>0.51583476664525474</v>
      </c>
      <c r="AK3" s="42">
        <v>6.3349705023612674E-2</v>
      </c>
      <c r="AM3" s="43"/>
      <c r="AN3" s="43">
        <v>-2.0710200001709511</v>
      </c>
      <c r="AO3" s="43">
        <v>0.708013198305814</v>
      </c>
      <c r="AP3" s="43">
        <v>1.407609218311014</v>
      </c>
      <c r="AQ3" s="43">
        <v>1.5297793205829553</v>
      </c>
      <c r="AR3" s="43">
        <v>-0.37472360013599343</v>
      </c>
      <c r="AS3" s="43">
        <v>0.4335036920847527</v>
      </c>
      <c r="AT3" s="43">
        <v>0.29567240317768118</v>
      </c>
      <c r="AU3" s="43">
        <v>-0.20136044991877561</v>
      </c>
      <c r="AV3" s="43">
        <v>0.36682727173656376</v>
      </c>
      <c r="AW3" s="43">
        <v>-4.6338439140302279E-2</v>
      </c>
      <c r="AX3" s="43">
        <v>-0.28537346590043899</v>
      </c>
      <c r="AY3" s="43">
        <v>9.4893232825363341E-2</v>
      </c>
      <c r="AZ3" s="43">
        <v>1.0181284595754306E-2</v>
      </c>
      <c r="BA3" s="43">
        <v>7.0996044118728105E-2</v>
      </c>
      <c r="BB3" s="43">
        <v>-6.7542463155001717E-2</v>
      </c>
      <c r="BC3" s="43">
        <v>-4.5030759836412734E-2</v>
      </c>
      <c r="BD3" s="43">
        <v>-9.5649277748223474E-2</v>
      </c>
    </row>
    <row r="4" spans="1:56" x14ac:dyDescent="0.25">
      <c r="A4" s="43">
        <v>0.46806448742415752</v>
      </c>
      <c r="B4" s="43">
        <v>0.18809916259326331</v>
      </c>
      <c r="C4" s="43">
        <v>0.17747551123506863</v>
      </c>
      <c r="D4" s="43">
        <v>-0.33086635065721637</v>
      </c>
      <c r="E4" s="43">
        <v>-0.18401462162468793</v>
      </c>
      <c r="F4" s="43">
        <v>-0.39493138356248336</v>
      </c>
      <c r="G4" s="43">
        <v>-1.1751074527193563</v>
      </c>
      <c r="H4" s="43">
        <v>-1.0892045512553272</v>
      </c>
      <c r="I4" s="43">
        <v>-1.0563551678542309</v>
      </c>
      <c r="J4" s="43">
        <v>0.70868652009396282</v>
      </c>
      <c r="K4" s="43">
        <v>1.0160844927399781</v>
      </c>
      <c r="L4" s="43">
        <v>0.44180189082286825</v>
      </c>
      <c r="M4" s="43">
        <v>0.39284432815721038</v>
      </c>
      <c r="N4" s="43">
        <v>1.7654184912753248</v>
      </c>
      <c r="O4" s="43">
        <v>-1.2948897579092615</v>
      </c>
      <c r="P4" s="43">
        <v>-0.7585154444766814</v>
      </c>
      <c r="Q4" s="43">
        <v>1.858353697001615</v>
      </c>
      <c r="R4" s="43"/>
      <c r="S4" s="42">
        <v>0.75612548156225812</v>
      </c>
      <c r="T4" s="42"/>
      <c r="U4" s="42">
        <v>0.28127185237499264</v>
      </c>
      <c r="V4" s="42">
        <v>-0.11229851489509404</v>
      </c>
      <c r="W4" s="42">
        <v>-9.8965039120189877E-2</v>
      </c>
      <c r="X4" s="42">
        <v>-3.8864218437987708E-2</v>
      </c>
      <c r="Y4" s="42">
        <v>-5.3451146517663195E-2</v>
      </c>
      <c r="Z4" s="42">
        <v>0.31971395591702656</v>
      </c>
      <c r="AA4" s="42">
        <v>-5.5684437131110348E-2</v>
      </c>
      <c r="AB4" s="42">
        <v>-0.16202471434759053</v>
      </c>
      <c r="AC4" s="42">
        <v>-0.28148273100051269</v>
      </c>
      <c r="AD4" s="42">
        <v>-0.3557283476721364</v>
      </c>
      <c r="AE4" s="42">
        <v>-0.11419312908708787</v>
      </c>
      <c r="AF4" s="42">
        <v>-0.17177536676308031</v>
      </c>
      <c r="AG4" s="42">
        <v>7.2927940972483587E-3</v>
      </c>
      <c r="AH4" s="42">
        <v>0.19351477723297031</v>
      </c>
      <c r="AI4" s="42">
        <v>-0.62536784089419006</v>
      </c>
      <c r="AJ4" s="42">
        <v>-0.28078462394027209</v>
      </c>
      <c r="AK4" s="42">
        <v>8.2436345353778584E-2</v>
      </c>
      <c r="AM4" s="43"/>
      <c r="AN4" s="43">
        <v>1.6919834350729894</v>
      </c>
      <c r="AO4" s="43">
        <v>2.4714052788068019</v>
      </c>
      <c r="AP4" s="43">
        <v>1.5455980783592325</v>
      </c>
      <c r="AQ4" s="43">
        <v>1.0746094376620832</v>
      </c>
      <c r="AR4" s="43">
        <v>1.1213003511429096</v>
      </c>
      <c r="AS4" s="43">
        <v>0.78425611081888591</v>
      </c>
      <c r="AT4" s="43">
        <v>0.40563798838903431</v>
      </c>
      <c r="AU4" s="43">
        <v>-0.36650676896325624</v>
      </c>
      <c r="AV4" s="43">
        <v>0.30710135113063913</v>
      </c>
      <c r="AW4" s="43">
        <v>8.0997254097614713E-2</v>
      </c>
      <c r="AX4" s="43">
        <v>-0.26561925426273303</v>
      </c>
      <c r="AY4" s="43">
        <v>0.17368430000574658</v>
      </c>
      <c r="AZ4" s="43">
        <v>-0.24205320633054886</v>
      </c>
      <c r="BA4" s="43">
        <v>-8.3736482338395549E-2</v>
      </c>
      <c r="BB4" s="43">
        <v>-0.13170879829894044</v>
      </c>
      <c r="BC4" s="43">
        <v>3.0314038701649532E-2</v>
      </c>
      <c r="BD4" s="43">
        <v>6.190716215084352E-2</v>
      </c>
    </row>
    <row r="5" spans="1:56" x14ac:dyDescent="0.25">
      <c r="A5" s="43">
        <v>-0.827142080701183</v>
      </c>
      <c r="B5" s="43">
        <v>-0.64081208652770638</v>
      </c>
      <c r="C5" s="43">
        <v>-0.59089414451953315</v>
      </c>
      <c r="D5" s="43">
        <v>0.55538299647899247</v>
      </c>
      <c r="E5" s="43">
        <v>-0.586966395487861</v>
      </c>
      <c r="F5" s="43">
        <v>-0.74085679217650002</v>
      </c>
      <c r="G5" s="43">
        <v>1.0713701096216111</v>
      </c>
      <c r="H5" s="43">
        <v>0.59143747317196005</v>
      </c>
      <c r="I5" s="43">
        <v>0.85615609369942458</v>
      </c>
      <c r="J5" s="43">
        <v>-0.92009132279411987</v>
      </c>
      <c r="K5" s="43">
        <v>-0.79936225284868179</v>
      </c>
      <c r="L5" s="43">
        <v>-0.20144825349075826</v>
      </c>
      <c r="M5" s="43">
        <v>0.56088971162463785</v>
      </c>
      <c r="N5" s="43">
        <v>-0.28430579815922091</v>
      </c>
      <c r="O5" s="43">
        <v>-9.8446979412128308E-2</v>
      </c>
      <c r="P5" s="43">
        <v>1.2535254334563508</v>
      </c>
      <c r="Q5" s="43">
        <v>-0.49532358472728494</v>
      </c>
      <c r="R5" s="43"/>
      <c r="S5" s="42">
        <v>0.50865666295251855</v>
      </c>
      <c r="T5" s="42"/>
      <c r="U5" s="42">
        <v>-0.2820821851399154</v>
      </c>
      <c r="V5" s="42">
        <v>-4.9146171625739594E-2</v>
      </c>
      <c r="W5" s="42">
        <v>-6.477111174501715E-3</v>
      </c>
      <c r="X5" s="42">
        <v>-3.3276058196016214E-2</v>
      </c>
      <c r="Y5" s="42">
        <v>-0.12449353495831735</v>
      </c>
      <c r="Z5" s="42">
        <v>0.5035406809236872</v>
      </c>
      <c r="AA5" s="42">
        <v>5.9587324812388875E-2</v>
      </c>
      <c r="AB5" s="42">
        <v>0.13347417129199093</v>
      </c>
      <c r="AC5" s="42">
        <v>-0.29652235221952128</v>
      </c>
      <c r="AD5" s="42">
        <v>0.52238361409678991</v>
      </c>
      <c r="AE5" s="42">
        <v>-7.37253116800618E-2</v>
      </c>
      <c r="AF5" s="42">
        <v>-2.0840178886731998E-2</v>
      </c>
      <c r="AG5" s="42">
        <v>-0.4775058096001969</v>
      </c>
      <c r="AH5" s="42">
        <v>-4.0151570597499353E-2</v>
      </c>
      <c r="AI5" s="42">
        <v>-5.8565252636203866E-2</v>
      </c>
      <c r="AJ5" s="42">
        <v>-2.6613284232751135E-2</v>
      </c>
      <c r="AK5" s="42">
        <v>-0.1612612834276928</v>
      </c>
      <c r="AM5" s="43"/>
      <c r="AN5" s="43">
        <v>-2.3841809116644925</v>
      </c>
      <c r="AO5" s="43">
        <v>-0.2168351433474397</v>
      </c>
      <c r="AP5" s="43">
        <v>-1.4851526690770167</v>
      </c>
      <c r="AQ5" s="43">
        <v>-0.11945439816759612</v>
      </c>
      <c r="AR5" s="43">
        <v>0.49552024252699828</v>
      </c>
      <c r="AS5" s="43">
        <v>-0.40600102041163944</v>
      </c>
      <c r="AT5" s="43">
        <v>-7.6426369945132563E-2</v>
      </c>
      <c r="AU5" s="43">
        <v>-2.1916271330932602E-2</v>
      </c>
      <c r="AV5" s="43">
        <v>-0.14094617218095556</v>
      </c>
      <c r="AW5" s="43">
        <v>0.10175992730620091</v>
      </c>
      <c r="AX5" s="43">
        <v>1.7642599647412563E-2</v>
      </c>
      <c r="AY5" s="43">
        <v>0.28382382144446705</v>
      </c>
      <c r="AZ5" s="43">
        <v>-7.9097011422461977E-2</v>
      </c>
      <c r="BA5" s="43">
        <v>0.35213160199558002</v>
      </c>
      <c r="BB5" s="43">
        <v>-4.6013172871435297E-2</v>
      </c>
      <c r="BC5" s="43">
        <v>-4.2285092396671803E-2</v>
      </c>
      <c r="BD5" s="43">
        <v>-0.10552325729707948</v>
      </c>
    </row>
    <row r="6" spans="1:56" x14ac:dyDescent="0.25">
      <c r="A6" s="43">
        <v>-0.63759965609747471</v>
      </c>
      <c r="B6" s="43">
        <v>-0.83209939105450692</v>
      </c>
      <c r="C6" s="43">
        <v>-0.55596892595745206</v>
      </c>
      <c r="D6" s="43">
        <v>0.20088317343082079</v>
      </c>
      <c r="E6" s="43">
        <v>-0.66755667369965832</v>
      </c>
      <c r="F6" s="43">
        <v>-0.56789408786949169</v>
      </c>
      <c r="G6" s="43">
        <v>0.29861526402434857</v>
      </c>
      <c r="H6" s="43">
        <v>0.47408602936361932</v>
      </c>
      <c r="I6" s="43">
        <v>0.24261935171909918</v>
      </c>
      <c r="J6" s="43">
        <v>-0.74231892889805196</v>
      </c>
      <c r="K6" s="43">
        <v>-0.4008497238823891</v>
      </c>
      <c r="L6" s="43">
        <v>-0.42623988074727515</v>
      </c>
      <c r="M6" s="43">
        <v>0.87044717031183327</v>
      </c>
      <c r="N6" s="43">
        <v>0.36261697151618305</v>
      </c>
      <c r="O6" s="43">
        <v>-1.0782116540943196</v>
      </c>
      <c r="P6" s="43">
        <v>0.14537127001281341</v>
      </c>
      <c r="Q6" s="43">
        <v>-4.3349182358305913E-2</v>
      </c>
      <c r="R6" s="43"/>
      <c r="S6" s="42">
        <v>0.30065551557893666</v>
      </c>
      <c r="T6" s="42"/>
      <c r="U6" s="42">
        <v>0.26966662147955345</v>
      </c>
      <c r="V6" s="42">
        <v>-4.6669837741918629E-2</v>
      </c>
      <c r="W6" s="42">
        <v>-0.12425823544534438</v>
      </c>
      <c r="X6" s="42">
        <v>0.29723972668424992</v>
      </c>
      <c r="Y6" s="42">
        <v>-0.50926766349521879</v>
      </c>
      <c r="Z6" s="42">
        <v>-9.9028341909293494E-2</v>
      </c>
      <c r="AA6" s="42">
        <v>-3.985405037725951E-2</v>
      </c>
      <c r="AB6" s="42">
        <v>0.30461241015570278</v>
      </c>
      <c r="AC6" s="42">
        <v>-1.839657152910542E-2</v>
      </c>
      <c r="AD6" s="42">
        <v>0.1558896667383837</v>
      </c>
      <c r="AE6" s="42">
        <v>-2.8712438417028415E-2</v>
      </c>
      <c r="AF6" s="42">
        <v>0.56573057982299069</v>
      </c>
      <c r="AG6" s="42">
        <v>0.1442076573989641</v>
      </c>
      <c r="AH6" s="42">
        <v>-0.18863412095697915</v>
      </c>
      <c r="AI6" s="42">
        <v>-0.23616084656844036</v>
      </c>
      <c r="AJ6" s="42">
        <v>-7.9301970708618458E-3</v>
      </c>
      <c r="AK6" s="42">
        <v>-6.63440640545145E-3</v>
      </c>
      <c r="AM6" s="43"/>
      <c r="AN6" s="43">
        <v>-1.545265275550227</v>
      </c>
      <c r="AO6" s="43">
        <v>1.3351211701830066</v>
      </c>
      <c r="AP6" s="43">
        <v>-0.74526159487315125</v>
      </c>
      <c r="AQ6" s="43">
        <v>-0.16680806891065228</v>
      </c>
      <c r="AR6" s="43">
        <v>0.44102529167258608</v>
      </c>
      <c r="AS6" s="43">
        <v>-0.38698974789959351</v>
      </c>
      <c r="AT6" s="43">
        <v>0.22671419271272197</v>
      </c>
      <c r="AU6" s="43">
        <v>8.3566495088021511E-2</v>
      </c>
      <c r="AV6" s="43">
        <v>4.222982841460108E-2</v>
      </c>
      <c r="AW6" s="43">
        <v>0.24906349376126724</v>
      </c>
      <c r="AX6" s="43">
        <v>-0.39666772101623837</v>
      </c>
      <c r="AY6" s="43">
        <v>-0.20844319268858907</v>
      </c>
      <c r="AZ6" s="43">
        <v>0.17734952979663199</v>
      </c>
      <c r="BA6" s="43">
        <v>0.26940145382645869</v>
      </c>
      <c r="BB6" s="43">
        <v>-0.13970407839215565</v>
      </c>
      <c r="BC6" s="43">
        <v>3.0727833425214904E-2</v>
      </c>
      <c r="BD6" s="43">
        <v>0.10975068220556515</v>
      </c>
    </row>
    <row r="7" spans="1:56" x14ac:dyDescent="0.25">
      <c r="A7" s="43">
        <v>0.46806448742415752</v>
      </c>
      <c r="B7" s="43">
        <v>0.21998048097152154</v>
      </c>
      <c r="C7" s="43">
        <v>0.15807178631661023</v>
      </c>
      <c r="D7" s="43">
        <v>-0.6853661737053881</v>
      </c>
      <c r="E7" s="43">
        <v>-0.18401462162468793</v>
      </c>
      <c r="F7" s="43">
        <v>0.21043797686963425</v>
      </c>
      <c r="G7" s="43">
        <v>-0.49103037287541756</v>
      </c>
      <c r="H7" s="43">
        <v>-0.63656246760907087</v>
      </c>
      <c r="I7" s="43">
        <v>-0.63934164314706687</v>
      </c>
      <c r="J7" s="43">
        <v>5.0448895527637844E-2</v>
      </c>
      <c r="K7" s="43">
        <v>0.92383617499678872</v>
      </c>
      <c r="L7" s="43">
        <v>0.70117732690943091</v>
      </c>
      <c r="M7" s="43">
        <v>1.3568964167480402</v>
      </c>
      <c r="N7" s="43">
        <v>0.77800998525256071</v>
      </c>
      <c r="O7" s="43">
        <v>-0.98400413414361076</v>
      </c>
      <c r="P7" s="43">
        <v>0.56412029554788257</v>
      </c>
      <c r="Q7" s="43">
        <v>-1.1178541357412983</v>
      </c>
      <c r="R7" s="43"/>
      <c r="S7" s="42">
        <v>0.18304695011749517</v>
      </c>
      <c r="T7" s="42"/>
      <c r="U7" s="42">
        <v>0.27031498585072328</v>
      </c>
      <c r="V7" s="42">
        <v>-5.2555087818295536E-2</v>
      </c>
      <c r="W7" s="42">
        <v>-0.17496609814001382</v>
      </c>
      <c r="X7" s="42">
        <v>0.23851591923101564</v>
      </c>
      <c r="Y7" s="42">
        <v>-0.53008838629411859</v>
      </c>
      <c r="Z7" s="42">
        <v>-7.3500908161152706E-2</v>
      </c>
      <c r="AA7" s="42">
        <v>-5.564185603071678E-2</v>
      </c>
      <c r="AB7" s="42">
        <v>3.752773033054576E-2</v>
      </c>
      <c r="AC7" s="42">
        <v>0.21505844779903421</v>
      </c>
      <c r="AD7" s="42">
        <v>-6.0814084233794814E-2</v>
      </c>
      <c r="AE7" s="42">
        <v>9.7996480676437944E-3</v>
      </c>
      <c r="AF7" s="42">
        <v>-0.53935249165938326</v>
      </c>
      <c r="AG7" s="42">
        <v>-0.29946125974475746</v>
      </c>
      <c r="AH7" s="42">
        <v>0.16578105901489995</v>
      </c>
      <c r="AI7" s="42">
        <v>0.28113357991346044</v>
      </c>
      <c r="AJ7" s="42">
        <v>-3.0894417910325916E-2</v>
      </c>
      <c r="AK7" s="42">
        <v>-8.7565814516291848E-2</v>
      </c>
      <c r="AM7" s="43"/>
      <c r="AN7" s="43">
        <v>1.7338561817701699</v>
      </c>
      <c r="AO7" s="43">
        <v>1.0333594368726045</v>
      </c>
      <c r="AP7" s="43">
        <v>-1.4875761976001383</v>
      </c>
      <c r="AQ7" s="43">
        <v>-0.18609265889129378</v>
      </c>
      <c r="AR7" s="43">
        <v>1.1794290892001142</v>
      </c>
      <c r="AS7" s="43">
        <v>-0.17565670690172713</v>
      </c>
      <c r="AT7" s="43">
        <v>0.44727565930312674</v>
      </c>
      <c r="AU7" s="43">
        <v>-9.1588384836988057E-4</v>
      </c>
      <c r="AV7" s="43">
        <v>0.28806708046057888</v>
      </c>
      <c r="AW7" s="43">
        <v>0.30365296306892797</v>
      </c>
      <c r="AX7" s="43">
        <v>6.2254544724875412E-2</v>
      </c>
      <c r="AY7" s="43">
        <v>-0.1922142744729875</v>
      </c>
      <c r="AZ7" s="43">
        <v>2.8920496106511477E-2</v>
      </c>
      <c r="BA7" s="43">
        <v>0.12593771692212058</v>
      </c>
      <c r="BB7" s="43">
        <v>0.18820229945153935</v>
      </c>
      <c r="BC7" s="43">
        <v>-0.11771209942036566</v>
      </c>
      <c r="BD7" s="43">
        <v>-9.7254912243895861E-3</v>
      </c>
    </row>
    <row r="8" spans="1:56" x14ac:dyDescent="0.25">
      <c r="A8" s="43">
        <v>-0.98509410120427332</v>
      </c>
      <c r="B8" s="43">
        <v>-1.5334856695338182</v>
      </c>
      <c r="C8" s="43">
        <v>-1.3398608204415774</v>
      </c>
      <c r="D8" s="43">
        <v>0.64400784699892522</v>
      </c>
      <c r="E8" s="43">
        <v>-1.0705084475628315</v>
      </c>
      <c r="F8" s="43">
        <v>-1.0003007448594143</v>
      </c>
      <c r="G8" s="43">
        <v>0.83489821471598258</v>
      </c>
      <c r="H8" s="43">
        <v>0.59562909556783428</v>
      </c>
      <c r="I8" s="43">
        <v>1.1868909820556008</v>
      </c>
      <c r="J8" s="43">
        <v>-0.91528667300505617</v>
      </c>
      <c r="K8" s="43">
        <v>-1.24584430038826</v>
      </c>
      <c r="L8" s="43">
        <v>-1.0349065454643234</v>
      </c>
      <c r="M8" s="43">
        <v>0.94120320969062077</v>
      </c>
      <c r="N8" s="43">
        <v>0.46476178264250351</v>
      </c>
      <c r="O8" s="43">
        <v>-0.79558729675243101</v>
      </c>
      <c r="P8" s="43">
        <v>1.04925652296383</v>
      </c>
      <c r="Q8" s="43">
        <v>2.1227147113121974</v>
      </c>
      <c r="R8" s="43"/>
      <c r="S8" s="42">
        <v>0.14927254798589384</v>
      </c>
      <c r="T8" s="42"/>
      <c r="U8" s="42">
        <v>-0.28665555938283888</v>
      </c>
      <c r="V8" s="42">
        <v>-3.8787062113398586E-2</v>
      </c>
      <c r="W8" s="42">
        <v>-0.18377866577233462</v>
      </c>
      <c r="X8" s="42">
        <v>-7.8862542652923806E-2</v>
      </c>
      <c r="Y8" s="42">
        <v>-0.1564035474599082</v>
      </c>
      <c r="Z8" s="42">
        <v>-8.7598112283126695E-2</v>
      </c>
      <c r="AA8" s="42">
        <v>9.633477580437097E-2</v>
      </c>
      <c r="AB8" s="42">
        <v>-0.19272934365378491</v>
      </c>
      <c r="AC8" s="42">
        <v>-7.5704451719344326E-2</v>
      </c>
      <c r="AD8" s="42">
        <v>-0.32758133581297855</v>
      </c>
      <c r="AE8" s="42">
        <v>2.0659033506853539E-2</v>
      </c>
      <c r="AF8" s="42">
        <v>0.20627750166835906</v>
      </c>
      <c r="AG8" s="42">
        <v>2.4211670385481977E-2</v>
      </c>
      <c r="AH8" s="42">
        <v>6.2808593886820127E-2</v>
      </c>
      <c r="AI8" s="42">
        <v>5.9453672282836927E-2</v>
      </c>
      <c r="AJ8" s="42">
        <v>-0.13626295250623513</v>
      </c>
      <c r="AK8" s="42">
        <v>-0.78429485069521243</v>
      </c>
      <c r="AM8" s="43"/>
      <c r="AN8" s="43">
        <v>-3.8441260644749877</v>
      </c>
      <c r="AO8" s="43">
        <v>1.6569183937321319</v>
      </c>
      <c r="AP8" s="43">
        <v>-0.17181784904503372</v>
      </c>
      <c r="AQ8" s="43">
        <v>1.5405214373987426</v>
      </c>
      <c r="AR8" s="43">
        <v>0.62800217413507187</v>
      </c>
      <c r="AS8" s="43">
        <v>-0.38615601611638628</v>
      </c>
      <c r="AT8" s="43">
        <v>-0.36619174117667741</v>
      </c>
      <c r="AU8" s="43">
        <v>-0.52770196873809616</v>
      </c>
      <c r="AV8" s="43">
        <v>5.5482855336894454E-2</v>
      </c>
      <c r="AW8" s="43">
        <v>8.2524937512073737E-2</v>
      </c>
      <c r="AX8" s="43">
        <v>-0.14871630311690948</v>
      </c>
      <c r="AY8" s="43">
        <v>-3.8931731065875712E-2</v>
      </c>
      <c r="AZ8" s="43">
        <v>-6.3708310713915223E-2</v>
      </c>
      <c r="BA8" s="43">
        <v>-1.8782316650573491E-2</v>
      </c>
      <c r="BB8" s="43">
        <v>-1.4239506335213033E-2</v>
      </c>
      <c r="BC8" s="43">
        <v>-0.10403831628558667</v>
      </c>
      <c r="BD8" s="43">
        <v>0.10603682577677577</v>
      </c>
    </row>
    <row r="9" spans="1:56" x14ac:dyDescent="0.25">
      <c r="A9" s="43">
        <v>-0.44805723149376631</v>
      </c>
      <c r="B9" s="43">
        <v>-0.67269340490596463</v>
      </c>
      <c r="C9" s="43">
        <v>-0.66850755790222249</v>
      </c>
      <c r="D9" s="43">
        <v>0.28950802395075353</v>
      </c>
      <c r="E9" s="43">
        <v>0.54129864788986071</v>
      </c>
      <c r="F9" s="43">
        <v>0.3834004753510733</v>
      </c>
      <c r="G9" s="43">
        <v>0.74199906017466744</v>
      </c>
      <c r="H9" s="43">
        <v>0.49923336641421767</v>
      </c>
      <c r="I9" s="43">
        <v>1.0574735979273173</v>
      </c>
      <c r="J9" s="43">
        <v>-1.0642309375433223</v>
      </c>
      <c r="K9" s="43">
        <v>-0.93589007232496335</v>
      </c>
      <c r="L9" s="43">
        <v>-0.7029067263611587</v>
      </c>
      <c r="M9" s="43">
        <v>1.2507623576798612</v>
      </c>
      <c r="N9" s="43">
        <v>0.38985580454705676</v>
      </c>
      <c r="O9" s="43">
        <v>-0.59775033742967942</v>
      </c>
      <c r="P9" s="43">
        <v>0.63561431714183603</v>
      </c>
      <c r="Q9" s="43">
        <v>0.17837340239787466</v>
      </c>
      <c r="R9" s="43"/>
      <c r="S9" s="42">
        <v>0.12207702082340012</v>
      </c>
      <c r="T9" s="42"/>
      <c r="U9" s="42">
        <v>-0.28633225573567456</v>
      </c>
      <c r="V9" s="42">
        <v>-2.0538734299075618E-2</v>
      </c>
      <c r="W9" s="42">
        <v>-5.2987081230214034E-2</v>
      </c>
      <c r="X9" s="42">
        <v>-1.0342757032578196E-2</v>
      </c>
      <c r="Y9" s="42">
        <v>-0.26113664261580599</v>
      </c>
      <c r="Z9" s="42">
        <v>0.25159686428869316</v>
      </c>
      <c r="AA9" s="42">
        <v>7.7592297793766377E-2</v>
      </c>
      <c r="AB9" s="42">
        <v>0.19851698219371672</v>
      </c>
      <c r="AC9" s="42">
        <v>-0.15273521549879698</v>
      </c>
      <c r="AD9" s="42">
        <v>9.6506851071210029E-2</v>
      </c>
      <c r="AE9" s="42">
        <v>0.19844728350112761</v>
      </c>
      <c r="AF9" s="42">
        <v>-0.15961723447160742</v>
      </c>
      <c r="AG9" s="42">
        <v>0.66183796309918241</v>
      </c>
      <c r="AH9" s="42">
        <v>0.41761198562980772</v>
      </c>
      <c r="AI9" s="42">
        <v>0.12801495424223996</v>
      </c>
      <c r="AJ9" s="42">
        <v>4.4034464676306756E-2</v>
      </c>
      <c r="AK9" s="42">
        <v>9.7456577146961154E-2</v>
      </c>
      <c r="AM9" s="43"/>
      <c r="AN9" s="43">
        <v>-1.7287390982011528</v>
      </c>
      <c r="AO9" s="43">
        <v>1.0193819456004281</v>
      </c>
      <c r="AP9" s="43">
        <v>-1.6556584554317588</v>
      </c>
      <c r="AQ9" s="43">
        <v>0.71766443698644322</v>
      </c>
      <c r="AR9" s="43">
        <v>-0.91742466003780376</v>
      </c>
      <c r="AS9" s="43">
        <v>-0.47527972060144275</v>
      </c>
      <c r="AT9" s="43">
        <v>-0.25924001802726299</v>
      </c>
      <c r="AU9" s="43">
        <v>-7.4210410270987362E-2</v>
      </c>
      <c r="AV9" s="43">
        <v>0.15415341486883305</v>
      </c>
      <c r="AW9" s="43">
        <v>0.11673576740333336</v>
      </c>
      <c r="AX9" s="43">
        <v>-4.8972193127373269E-2</v>
      </c>
      <c r="AY9" s="43">
        <v>0.14730923583693134</v>
      </c>
      <c r="AZ9" s="43">
        <v>-2.6691284198755789E-2</v>
      </c>
      <c r="BA9" s="43">
        <v>-0.21473793758214782</v>
      </c>
      <c r="BB9" s="43">
        <v>9.4264312817992062E-3</v>
      </c>
      <c r="BC9" s="43">
        <v>-4.8315903989026292E-2</v>
      </c>
      <c r="BD9" s="43">
        <v>0.13849153015723273</v>
      </c>
    </row>
    <row r="10" spans="1:56" x14ac:dyDescent="0.25">
      <c r="A10" s="43">
        <v>0.72078772022910198</v>
      </c>
      <c r="B10" s="43">
        <v>0.69819843941714843</v>
      </c>
      <c r="C10" s="43">
        <v>0.8604710087254992</v>
      </c>
      <c r="D10" s="43">
        <v>-1.2171156977934252</v>
      </c>
      <c r="E10" s="43">
        <v>1.5083827520398017</v>
      </c>
      <c r="F10" s="43">
        <v>1.9400646048293251</v>
      </c>
      <c r="G10" s="43">
        <v>-1.2975661989203755</v>
      </c>
      <c r="H10" s="43">
        <v>-1.2945692790925694</v>
      </c>
      <c r="I10" s="43">
        <v>-1.1905663797427324</v>
      </c>
      <c r="J10" s="43">
        <v>0.61259306210491959</v>
      </c>
      <c r="K10" s="43">
        <v>1.3629383644967776</v>
      </c>
      <c r="L10" s="43">
        <v>0.67351067520222296</v>
      </c>
      <c r="M10" s="43">
        <v>1.507251522952012</v>
      </c>
      <c r="N10" s="43">
        <v>1.2683096280931137</v>
      </c>
      <c r="O10" s="43">
        <v>-1.2383654256878136</v>
      </c>
      <c r="P10" s="43">
        <v>-0.10996438117868026</v>
      </c>
      <c r="Q10" s="43">
        <v>-0.68293575501362336</v>
      </c>
      <c r="R10" s="43"/>
      <c r="S10" s="42">
        <v>8.2906606948946207E-2</v>
      </c>
      <c r="T10" s="42"/>
      <c r="U10" s="42">
        <v>-0.28711540189955193</v>
      </c>
      <c r="V10" s="42">
        <v>-2.5284257947598025E-4</v>
      </c>
      <c r="W10" s="42">
        <v>-0.14228034699559</v>
      </c>
      <c r="X10" s="42">
        <v>-6.9684942864694968E-2</v>
      </c>
      <c r="Y10" s="42">
        <v>-0.19243713842693111</v>
      </c>
      <c r="Z10" s="42">
        <v>-3.6940543913161995E-3</v>
      </c>
      <c r="AA10" s="42">
        <v>-0.29232420151817606</v>
      </c>
      <c r="AB10" s="42">
        <v>-0.18927510693884056</v>
      </c>
      <c r="AC10" s="42">
        <v>-0.11284901955915111</v>
      </c>
      <c r="AD10" s="42">
        <v>-0.14865971117770629</v>
      </c>
      <c r="AE10" s="42">
        <v>1.5710554968081276E-2</v>
      </c>
      <c r="AF10" s="42">
        <v>0.24051033295948554</v>
      </c>
      <c r="AG10" s="42">
        <v>-0.12833334243577924</v>
      </c>
      <c r="AH10" s="42">
        <v>-5.9524620328568867E-2</v>
      </c>
      <c r="AI10" s="42">
        <v>0.34126915737587815</v>
      </c>
      <c r="AJ10" s="42">
        <v>-0.55402154505422541</v>
      </c>
      <c r="AK10" s="42">
        <v>0.44474374685745222</v>
      </c>
      <c r="AM10" s="43"/>
      <c r="AN10" s="43">
        <v>4.1069122801248001</v>
      </c>
      <c r="AO10" s="43">
        <v>1.6058918349603297</v>
      </c>
      <c r="AP10" s="43">
        <v>-1.2567391054872656</v>
      </c>
      <c r="AQ10" s="43">
        <v>0.79024924645320982</v>
      </c>
      <c r="AR10" s="43">
        <v>-0.26830822066087867</v>
      </c>
      <c r="AS10" s="43">
        <v>-0.14250689055739069</v>
      </c>
      <c r="AT10" s="43">
        <v>0.25514502037430753</v>
      </c>
      <c r="AU10" s="43">
        <v>0.49905412828568996</v>
      </c>
      <c r="AV10" s="43">
        <v>0.5381492221440014</v>
      </c>
      <c r="AW10" s="43">
        <v>2.7675055744571672E-2</v>
      </c>
      <c r="AX10" s="43">
        <v>-4.5901648202446153E-2</v>
      </c>
      <c r="AY10" s="43">
        <v>-0.36966718658505882</v>
      </c>
      <c r="AZ10" s="43">
        <v>-0.27622745889620376</v>
      </c>
      <c r="BA10" s="43">
        <v>-0.20630714267447103</v>
      </c>
      <c r="BB10" s="43">
        <v>-2.6812771700669522E-2</v>
      </c>
      <c r="BC10" s="43">
        <v>-0.10027931735810505</v>
      </c>
      <c r="BD10" s="43">
        <v>9.551328810961586E-2</v>
      </c>
    </row>
    <row r="11" spans="1:56" x14ac:dyDescent="0.25">
      <c r="A11" s="43">
        <v>-0.63759965609747471</v>
      </c>
      <c r="B11" s="43">
        <v>-0.73645543591973228</v>
      </c>
      <c r="C11" s="43">
        <v>-0.93239226386737084</v>
      </c>
      <c r="D11" s="43">
        <v>0.90988282041341284</v>
      </c>
      <c r="E11" s="43">
        <v>-0.586966395487861</v>
      </c>
      <c r="F11" s="43">
        <v>-0.39493138356248336</v>
      </c>
      <c r="G11" s="43">
        <v>0.30283806319482409</v>
      </c>
      <c r="H11" s="43">
        <v>0.76746523905385988</v>
      </c>
      <c r="I11" s="43">
        <v>0.19468631890437529</v>
      </c>
      <c r="J11" s="43">
        <v>-9.8495369010627928E-2</v>
      </c>
      <c r="K11" s="43">
        <v>-0.16469390426412522</v>
      </c>
      <c r="L11" s="43">
        <v>-0.60953185967644807</v>
      </c>
      <c r="M11" s="43">
        <v>-3.1693592110846679E-2</v>
      </c>
      <c r="N11" s="43">
        <v>-0.61117244281453742</v>
      </c>
      <c r="O11" s="43">
        <v>-6.0764690427750949E-2</v>
      </c>
      <c r="P11" s="43">
        <v>-0.78404954508473645</v>
      </c>
      <c r="Q11" s="43">
        <v>0.97146010205692224</v>
      </c>
      <c r="R11" s="43"/>
      <c r="S11" s="42">
        <v>5.4596060710700466E-2</v>
      </c>
      <c r="T11" s="42"/>
      <c r="U11" s="42">
        <v>0.26886565968120352</v>
      </c>
      <c r="V11" s="42">
        <v>5.9215662158046432E-2</v>
      </c>
      <c r="W11" s="42">
        <v>0.30953069072982192</v>
      </c>
      <c r="X11" s="42">
        <v>-1.6735798962639454E-2</v>
      </c>
      <c r="Y11" s="42">
        <v>0.18915468453945056</v>
      </c>
      <c r="Z11" s="42">
        <v>1.6261115445056006E-2</v>
      </c>
      <c r="AA11" s="42">
        <v>-0.61409480249981152</v>
      </c>
      <c r="AB11" s="42">
        <v>0.3324451903750647</v>
      </c>
      <c r="AC11" s="42">
        <v>-0.22195070216752383</v>
      </c>
      <c r="AD11" s="42">
        <v>3.5258981823651295E-2</v>
      </c>
      <c r="AE11" s="42">
        <v>0.27391596164307197</v>
      </c>
      <c r="AF11" s="42">
        <v>-5.3889760931018077E-2</v>
      </c>
      <c r="AG11" s="42">
        <v>5.2985336217715756E-2</v>
      </c>
      <c r="AH11" s="42">
        <v>2.2141864339767274E-2</v>
      </c>
      <c r="AI11" s="42">
        <v>0.138617179099639</v>
      </c>
      <c r="AJ11" s="42">
        <v>-0.23368626241245583</v>
      </c>
      <c r="AK11" s="42">
        <v>-0.31444905366196679</v>
      </c>
      <c r="AM11" s="43"/>
      <c r="AN11" s="43">
        <v>-1.88850226697146</v>
      </c>
      <c r="AO11" s="43">
        <v>0.44734321830293183</v>
      </c>
      <c r="AP11" s="43">
        <v>1.088028440820604</v>
      </c>
      <c r="AQ11" s="43">
        <v>2.862715408119898E-2</v>
      </c>
      <c r="AR11" s="43">
        <v>-0.32203099222291381</v>
      </c>
      <c r="AS11" s="43">
        <v>-0.25648041171515018</v>
      </c>
      <c r="AT11" s="43">
        <v>0.36305831603906091</v>
      </c>
      <c r="AU11" s="43">
        <v>0.32798846459800812</v>
      </c>
      <c r="AV11" s="43">
        <v>-0.61528076281414568</v>
      </c>
      <c r="AW11" s="43">
        <v>0.43333109228253386</v>
      </c>
      <c r="AX11" s="43">
        <v>-8.1761857656699397E-2</v>
      </c>
      <c r="AY11" s="43">
        <v>-0.42052014818536487</v>
      </c>
      <c r="AZ11" s="43">
        <v>5.0190066209382465E-3</v>
      </c>
      <c r="BA11" s="43">
        <v>-7.4101424980506592E-2</v>
      </c>
      <c r="BB11" s="43">
        <v>0.26963470368353759</v>
      </c>
      <c r="BC11" s="43">
        <v>3.4890318197723071E-2</v>
      </c>
      <c r="BD11" s="43">
        <v>-0.14473923736523792</v>
      </c>
    </row>
    <row r="12" spans="1:56" x14ac:dyDescent="0.25">
      <c r="A12" s="43">
        <v>-0.47964763559438434</v>
      </c>
      <c r="B12" s="43">
        <v>-0.48140610037916409</v>
      </c>
      <c r="C12" s="43">
        <v>-0.52104296619012758</v>
      </c>
      <c r="D12" s="43">
        <v>0.82125754715254207</v>
      </c>
      <c r="E12" s="43">
        <v>-0.42578564725922136</v>
      </c>
      <c r="F12" s="43">
        <v>-0.13548743087956897</v>
      </c>
      <c r="G12" s="43">
        <v>0.65332270311474683</v>
      </c>
      <c r="H12" s="43">
        <v>0.56629093495016858</v>
      </c>
      <c r="I12" s="43">
        <v>0.41996976866210739</v>
      </c>
      <c r="J12" s="43">
        <v>-0.78556112293475455</v>
      </c>
      <c r="K12" s="43">
        <v>-9.827535459666864E-2</v>
      </c>
      <c r="L12" s="43">
        <v>-0.35015609366474976</v>
      </c>
      <c r="M12" s="43">
        <v>-0.95152210226617251</v>
      </c>
      <c r="N12" s="43">
        <v>-0.47497697836660258</v>
      </c>
      <c r="O12" s="43">
        <v>0.72116302493168705</v>
      </c>
      <c r="P12" s="43">
        <v>4.3236814255882126E-2</v>
      </c>
      <c r="Q12" s="43">
        <v>0.16131778838615304</v>
      </c>
      <c r="R12" s="43"/>
      <c r="S12" s="42">
        <v>4.922513720886277E-2</v>
      </c>
      <c r="T12" s="42"/>
      <c r="U12" s="42">
        <v>0.28056493933964227</v>
      </c>
      <c r="V12" s="42">
        <v>-2.4346416352023982E-2</v>
      </c>
      <c r="W12" s="42">
        <v>5.3444410173607543E-2</v>
      </c>
      <c r="X12" s="42">
        <v>9.677334522590747E-2</v>
      </c>
      <c r="Y12" s="42">
        <v>0.20387993947040631</v>
      </c>
      <c r="Z12" s="42">
        <v>0.13491600267381729</v>
      </c>
      <c r="AA12" s="42">
        <v>0.63793416379493006</v>
      </c>
      <c r="AB12" s="42">
        <v>0.28077999469215126</v>
      </c>
      <c r="AC12" s="42">
        <v>-6.5538863277369727E-2</v>
      </c>
      <c r="AD12" s="42">
        <v>-6.8270155681833061E-2</v>
      </c>
      <c r="AE12" s="42">
        <v>-4.3517880783896283E-2</v>
      </c>
      <c r="AF12" s="42">
        <v>-1.2069312363462825E-3</v>
      </c>
      <c r="AG12" s="42">
        <v>6.3358338731807795E-2</v>
      </c>
      <c r="AH12" s="42">
        <v>-0.12350583557622621</v>
      </c>
      <c r="AI12" s="42">
        <v>0.29455093582189734</v>
      </c>
      <c r="AJ12" s="42">
        <v>-0.4946807665304136</v>
      </c>
      <c r="AK12" s="42">
        <v>-3.6245231173051062E-2</v>
      </c>
      <c r="AM12" s="43"/>
      <c r="AN12" s="43">
        <v>-1.7677832079685973</v>
      </c>
      <c r="AO12" s="43">
        <v>-0.97691479806054604</v>
      </c>
      <c r="AP12" s="43">
        <v>0.39030426731884338</v>
      </c>
      <c r="AQ12" s="43">
        <v>-0.1780058652880169</v>
      </c>
      <c r="AR12" s="43">
        <v>-0.42872559773666241</v>
      </c>
      <c r="AS12" s="43">
        <v>0.14257633130420314</v>
      </c>
      <c r="AT12" s="43">
        <v>0.5382631724638024</v>
      </c>
      <c r="AU12" s="43">
        <v>9.1939087080966E-2</v>
      </c>
      <c r="AV12" s="43">
        <v>0.21334323047691564</v>
      </c>
      <c r="AW12" s="43">
        <v>6.3668347883679269E-2</v>
      </c>
      <c r="AX12" s="43">
        <v>-0.12202815886415896</v>
      </c>
      <c r="AY12" s="43">
        <v>-3.2522201600073922E-2</v>
      </c>
      <c r="AZ12" s="43">
        <v>-0.23837219086322661</v>
      </c>
      <c r="BA12" s="43">
        <v>0.11888283369160436</v>
      </c>
      <c r="BB12" s="43">
        <v>0.1696747865413395</v>
      </c>
      <c r="BC12" s="43">
        <v>-0.11644823726096543</v>
      </c>
      <c r="BD12" s="43">
        <v>-0.12274109618884793</v>
      </c>
    </row>
    <row r="13" spans="1:56" x14ac:dyDescent="0.25">
      <c r="A13" s="43">
        <v>1.9212230760525884</v>
      </c>
      <c r="B13" s="43">
        <v>1.750277705700428</v>
      </c>
      <c r="C13" s="43">
        <v>2.1527293353073595</v>
      </c>
      <c r="D13" s="43">
        <v>-1.6602403713615297</v>
      </c>
      <c r="E13" s="43">
        <v>1.991924803308869</v>
      </c>
      <c r="F13" s="43">
        <v>2.4589525110599673</v>
      </c>
      <c r="G13" s="43">
        <v>-1.6142688525449751</v>
      </c>
      <c r="H13" s="43">
        <v>-1.8729448535148177</v>
      </c>
      <c r="I13" s="43">
        <v>-1.6603059664673627</v>
      </c>
      <c r="J13" s="43">
        <v>1.6792269680782104</v>
      </c>
      <c r="K13" s="43">
        <v>1.359248347656584</v>
      </c>
      <c r="L13" s="43">
        <v>1.8458862740185926</v>
      </c>
      <c r="M13" s="43">
        <v>-0.50929643603437236</v>
      </c>
      <c r="N13" s="43">
        <v>-0.72693699527968569</v>
      </c>
      <c r="O13" s="43">
        <v>0.30664616430422964</v>
      </c>
      <c r="P13" s="43">
        <v>-0.80447585162073143</v>
      </c>
      <c r="Q13" s="43">
        <v>-0.94729819005827343</v>
      </c>
      <c r="R13" s="43"/>
      <c r="S13" s="42">
        <v>3.3224540759807325E-2</v>
      </c>
      <c r="T13" s="42"/>
      <c r="U13" s="42">
        <v>0.28635565193835455</v>
      </c>
      <c r="V13" s="42">
        <v>-7.1101047650016513E-2</v>
      </c>
      <c r="W13" s="42">
        <v>1.7515743504377713E-2</v>
      </c>
      <c r="X13" s="42">
        <v>9.3872332956135068E-4</v>
      </c>
      <c r="Y13" s="42">
        <v>9.3649823313525754E-2</v>
      </c>
      <c r="Z13" s="42">
        <v>-0.16387731269598615</v>
      </c>
      <c r="AA13" s="42">
        <v>0.15231956879203917</v>
      </c>
      <c r="AB13" s="42">
        <v>-0.29297750670999678</v>
      </c>
      <c r="AC13" s="42">
        <v>-9.8310078590446742E-2</v>
      </c>
      <c r="AD13" s="42">
        <v>0.25891341908709331</v>
      </c>
      <c r="AE13" s="42">
        <v>0.29217416095291321</v>
      </c>
      <c r="AF13" s="42">
        <v>0.3328169870616296</v>
      </c>
      <c r="AG13" s="42">
        <v>-0.21403414901484361</v>
      </c>
      <c r="AH13" s="42">
        <v>0.66524189679893941</v>
      </c>
      <c r="AI13" s="42">
        <v>7.3740830739232682E-2</v>
      </c>
      <c r="AJ13" s="42">
        <v>-9.3909153564558593E-3</v>
      </c>
      <c r="AK13" s="42">
        <v>3.5454910862474924E-2</v>
      </c>
      <c r="AM13" s="43"/>
      <c r="AN13" s="43">
        <v>6.326974460312849</v>
      </c>
      <c r="AO13" s="43">
        <v>-1.3984010891421441</v>
      </c>
      <c r="AP13" s="43">
        <v>0.43098187099132523</v>
      </c>
      <c r="AQ13" s="43">
        <v>0.20711326788127693</v>
      </c>
      <c r="AR13" s="43">
        <v>-0.91237253124261408</v>
      </c>
      <c r="AS13" s="43">
        <v>-0.27100542731953708</v>
      </c>
      <c r="AT13" s="43">
        <v>-0.25420844717688318</v>
      </c>
      <c r="AU13" s="43">
        <v>-0.28743788799139203</v>
      </c>
      <c r="AV13" s="43">
        <v>-0.16268228463828618</v>
      </c>
      <c r="AW13" s="43">
        <v>-0.14030992013041435</v>
      </c>
      <c r="AX13" s="43">
        <v>1.7298607783417554E-2</v>
      </c>
      <c r="AY13" s="43">
        <v>-0.31728286437541681</v>
      </c>
      <c r="AZ13" s="43">
        <v>-0.28977401619602078</v>
      </c>
      <c r="BA13" s="43">
        <v>-6.7278630608352905E-3</v>
      </c>
      <c r="BB13" s="43">
        <v>-0.15695807551224727</v>
      </c>
      <c r="BC13" s="43">
        <v>-2.7125459731554356E-2</v>
      </c>
      <c r="BD13" s="43">
        <v>-8.0623053778606166E-2</v>
      </c>
    </row>
    <row r="14" spans="1:56" x14ac:dyDescent="0.25">
      <c r="A14" s="43">
        <v>5.7389234116122692E-2</v>
      </c>
      <c r="B14" s="43">
        <v>0.1243365258367469</v>
      </c>
      <c r="C14" s="43">
        <v>0.2473274307697205</v>
      </c>
      <c r="D14" s="43">
        <v>0.28950802395075353</v>
      </c>
      <c r="E14" s="43">
        <v>0.86366014434713922</v>
      </c>
      <c r="F14" s="43">
        <v>0.72932588310027646</v>
      </c>
      <c r="G14" s="43">
        <v>0.47174638666650087</v>
      </c>
      <c r="H14" s="43">
        <v>0.56210011222132672</v>
      </c>
      <c r="I14" s="43">
        <v>0.42476314010376764</v>
      </c>
      <c r="J14" s="43">
        <v>-0.56935175750587519</v>
      </c>
      <c r="K14" s="43">
        <v>-0.36395025656766999</v>
      </c>
      <c r="L14" s="43">
        <v>-0.11498955484514696</v>
      </c>
      <c r="M14" s="43">
        <v>-3.169275011317764E-2</v>
      </c>
      <c r="N14" s="43">
        <v>0.70991257785198669</v>
      </c>
      <c r="O14" s="43">
        <v>-0.3057040625506165</v>
      </c>
      <c r="P14" s="43">
        <v>-1.5551613706756628</v>
      </c>
      <c r="Q14" s="43">
        <v>-0.34182386535313697</v>
      </c>
      <c r="R14" s="43"/>
      <c r="S14" s="42">
        <v>2.7757954045510999E-2</v>
      </c>
      <c r="T14" s="42"/>
      <c r="U14" s="42">
        <v>4.020172148401225E-2</v>
      </c>
      <c r="V14" s="42">
        <v>0.48332801776479617</v>
      </c>
      <c r="W14" s="42">
        <v>-0.48917882426556419</v>
      </c>
      <c r="X14" s="42">
        <v>0.10257268545026954</v>
      </c>
      <c r="Y14" s="42">
        <v>8.3097843722365325E-2</v>
      </c>
      <c r="Z14" s="42">
        <v>-0.18754854674298616</v>
      </c>
      <c r="AA14" s="42">
        <v>9.3283936229258874E-2</v>
      </c>
      <c r="AB14" s="42">
        <v>-6.1400281102986579E-2</v>
      </c>
      <c r="AC14" s="42">
        <v>-0.42209048173009289</v>
      </c>
      <c r="AD14" s="42">
        <v>6.4352252036539798E-2</v>
      </c>
      <c r="AE14" s="42">
        <v>0.42274924107934775</v>
      </c>
      <c r="AF14" s="42">
        <v>-0.17356921946318576</v>
      </c>
      <c r="AG14" s="42">
        <v>-1.2539487162945662E-2</v>
      </c>
      <c r="AH14" s="42">
        <v>-0.24337294718569477</v>
      </c>
      <c r="AI14" s="42">
        <v>-6.6901184704884306E-2</v>
      </c>
      <c r="AJ14" s="42">
        <v>6.1411048301735792E-2</v>
      </c>
      <c r="AK14" s="42">
        <v>4.0369260733335612E-2</v>
      </c>
      <c r="AM14" s="43"/>
      <c r="AN14" s="43">
        <v>6.6299060547907351E-2</v>
      </c>
      <c r="AO14" s="43">
        <v>0.82034374966716472</v>
      </c>
      <c r="AP14" s="43">
        <v>-0.12907770207397054</v>
      </c>
      <c r="AQ14" s="43">
        <v>-0.79212568802578731</v>
      </c>
      <c r="AR14" s="43">
        <v>-2.0284324033571686</v>
      </c>
      <c r="AS14" s="43">
        <v>0.33310503664592889</v>
      </c>
      <c r="AT14" s="43">
        <v>0.21332573695242418</v>
      </c>
      <c r="AU14" s="43">
        <v>-7.141419940794029E-2</v>
      </c>
      <c r="AV14" s="43">
        <v>0.13460394627449368</v>
      </c>
      <c r="AW14" s="43">
        <v>-0.11565914788480842</v>
      </c>
      <c r="AX14" s="43">
        <v>-0.12607005846932423</v>
      </c>
      <c r="AY14" s="43">
        <v>0.28270511217176253</v>
      </c>
      <c r="AZ14" s="43">
        <v>1.7324243085167612E-2</v>
      </c>
      <c r="BA14" s="43">
        <v>0.1731061705535735</v>
      </c>
      <c r="BB14" s="43">
        <v>-8.6437895259776534E-2</v>
      </c>
      <c r="BC14" s="43">
        <v>-2.8562663277882781E-2</v>
      </c>
      <c r="BD14" s="43">
        <v>-2.618468760465114E-2</v>
      </c>
    </row>
    <row r="15" spans="1:56" x14ac:dyDescent="0.25">
      <c r="A15" s="43">
        <v>0.18375085051859494</v>
      </c>
      <c r="B15" s="43">
        <v>0.15621784421500512</v>
      </c>
      <c r="C15" s="43">
        <v>0.12314582654928567</v>
      </c>
      <c r="D15" s="43">
        <v>2.3633473277204005E-2</v>
      </c>
      <c r="E15" s="43">
        <v>0.70247920431345556</v>
      </c>
      <c r="F15" s="43">
        <v>0.55636338548365005</v>
      </c>
      <c r="G15" s="43">
        <v>0.37462443295471093</v>
      </c>
      <c r="H15" s="43">
        <v>-8.3333031575098027E-2</v>
      </c>
      <c r="I15" s="43">
        <v>0.31931147334604426</v>
      </c>
      <c r="J15" s="43">
        <v>-0.60298442230196092</v>
      </c>
      <c r="K15" s="43">
        <v>-0.13148445305161324</v>
      </c>
      <c r="L15" s="43">
        <v>0.16167696084360134</v>
      </c>
      <c r="M15" s="43">
        <v>0.89698131878825749</v>
      </c>
      <c r="N15" s="43">
        <v>-4.5965522584965619E-2</v>
      </c>
      <c r="O15" s="43">
        <v>-0.38107223361473741</v>
      </c>
      <c r="P15" s="43">
        <v>0.2066511639797832</v>
      </c>
      <c r="Q15" s="43">
        <v>-0.41857311530140057</v>
      </c>
      <c r="R15" s="43"/>
      <c r="S15" s="42">
        <v>2.6528993948397223E-2</v>
      </c>
      <c r="T15" s="42"/>
      <c r="U15" s="42">
        <v>4.741766990889916E-2</v>
      </c>
      <c r="V15" s="42">
        <v>0.52335331663562068</v>
      </c>
      <c r="W15" s="42">
        <v>-8.1942816009152306E-2</v>
      </c>
      <c r="X15" s="42">
        <v>-2.2650251316762838E-2</v>
      </c>
      <c r="Y15" s="42">
        <v>2.1547578101840149E-2</v>
      </c>
      <c r="Z15" s="42">
        <v>0.50559237306989446</v>
      </c>
      <c r="AA15" s="42">
        <v>-3.7292111283109754E-2</v>
      </c>
      <c r="AB15" s="42">
        <v>2.304338042300258E-2</v>
      </c>
      <c r="AC15" s="42">
        <v>0.56908100757179503</v>
      </c>
      <c r="AD15" s="42">
        <v>-0.12148127742207426</v>
      </c>
      <c r="AE15" s="42">
        <v>0.25332748327733223</v>
      </c>
      <c r="AF15" s="42">
        <v>0.19574361747690269</v>
      </c>
      <c r="AG15" s="42">
        <v>-7.1679349180115662E-2</v>
      </c>
      <c r="AH15" s="42">
        <v>8.3905352758365609E-2</v>
      </c>
      <c r="AI15" s="42">
        <v>-5.2090130965412436E-2</v>
      </c>
      <c r="AJ15" s="42">
        <v>-4.0643369024990363E-2</v>
      </c>
      <c r="AK15" s="42">
        <v>-3.1160756942450425E-2</v>
      </c>
      <c r="AM15" s="43"/>
      <c r="AN15" s="43">
        <v>0.2547775278893466</v>
      </c>
      <c r="AO15" s="43">
        <v>0.27295620610619348</v>
      </c>
      <c r="AP15" s="43">
        <v>-1.3249382405279135</v>
      </c>
      <c r="AQ15" s="43">
        <v>0.18182865378711555</v>
      </c>
      <c r="AR15" s="43">
        <v>-0.67912940825358348</v>
      </c>
      <c r="AS15" s="43">
        <v>-0.30040496765331215</v>
      </c>
      <c r="AT15" s="43">
        <v>0.13146124926218464</v>
      </c>
      <c r="AU15" s="43">
        <v>-0.25467839374340351</v>
      </c>
      <c r="AV15" s="43">
        <v>-0.23536961668174941</v>
      </c>
      <c r="AW15" s="43">
        <v>0.10707926426827785</v>
      </c>
      <c r="AX15" s="43">
        <v>-8.5917915952610099E-2</v>
      </c>
      <c r="AY15" s="43">
        <v>0.19682235774845364</v>
      </c>
      <c r="AZ15" s="43">
        <v>-0.13120059726929451</v>
      </c>
      <c r="BA15" s="43">
        <v>-0.10181702158386638</v>
      </c>
      <c r="BB15" s="43">
        <v>1.5220116545867567E-3</v>
      </c>
      <c r="BC15" s="43">
        <v>-1.2595367525353646E-2</v>
      </c>
      <c r="BD15" s="43">
        <v>-2.6783338564732233E-2</v>
      </c>
    </row>
    <row r="16" spans="1:56" x14ac:dyDescent="0.25">
      <c r="A16" s="43">
        <v>1.6684998432476439</v>
      </c>
      <c r="B16" s="43">
        <v>1.3995844150250853</v>
      </c>
      <c r="C16" s="43">
        <v>1.2097298768354749</v>
      </c>
      <c r="D16" s="43">
        <v>-1.3057407592407031</v>
      </c>
      <c r="E16" s="43">
        <v>1.7501539694793797</v>
      </c>
      <c r="F16" s="43">
        <v>1.1617325400901992</v>
      </c>
      <c r="G16" s="43">
        <v>-1.6396046374974957</v>
      </c>
      <c r="H16" s="43">
        <v>-1.797504440020635</v>
      </c>
      <c r="I16" s="43">
        <v>-1.5021285799310911</v>
      </c>
      <c r="J16" s="43">
        <v>1.549500615630591</v>
      </c>
      <c r="K16" s="43">
        <v>1.2190305098641359</v>
      </c>
      <c r="L16" s="43">
        <v>1.6487616283944189</v>
      </c>
      <c r="M16" s="43">
        <v>-0.35009492554881644</v>
      </c>
      <c r="N16" s="43">
        <v>-0.37964203722872569</v>
      </c>
      <c r="O16" s="43">
        <v>-0.39991337810692607</v>
      </c>
      <c r="P16" s="43">
        <v>-0.95767704807663456</v>
      </c>
      <c r="Q16" s="43">
        <v>-0.64882452528461609</v>
      </c>
      <c r="R16" s="43"/>
      <c r="S16" s="42">
        <v>1.7899032040706964E-2</v>
      </c>
      <c r="T16" s="42"/>
      <c r="U16" s="42">
        <v>-8.9044374458291456E-2</v>
      </c>
      <c r="V16" s="42">
        <v>-0.5133505644597347</v>
      </c>
      <c r="W16" s="42">
        <v>0.14776409695778406</v>
      </c>
      <c r="X16" s="42">
        <v>-2.9519327689616608E-2</v>
      </c>
      <c r="Y16" s="42">
        <v>-8.4125820209994956E-2</v>
      </c>
      <c r="Z16" s="42">
        <v>8.4115837379663203E-2</v>
      </c>
      <c r="AA16" s="42">
        <v>0.12647889800750325</v>
      </c>
      <c r="AB16" s="42">
        <v>-2.0829288928674344E-2</v>
      </c>
      <c r="AC16" s="42">
        <v>0.11655983995986578</v>
      </c>
      <c r="AD16" s="42">
        <v>-0.14604761794495338</v>
      </c>
      <c r="AE16" s="42">
        <v>0.72625346613421671</v>
      </c>
      <c r="AF16" s="42">
        <v>-2.6945929105947675E-2</v>
      </c>
      <c r="AG16" s="42">
        <v>-0.10606168504741977</v>
      </c>
      <c r="AH16" s="42">
        <v>-0.28156959724963337</v>
      </c>
      <c r="AI16" s="42">
        <v>-0.11899521258038104</v>
      </c>
      <c r="AJ16" s="42">
        <v>4.588380215195375E-2</v>
      </c>
      <c r="AK16" s="42">
        <v>7.3289108556822302E-2</v>
      </c>
      <c r="AM16" s="43"/>
      <c r="AN16" s="43">
        <v>5.2356755749462547</v>
      </c>
      <c r="AO16" s="43">
        <v>-0.42031703693150846</v>
      </c>
      <c r="AP16" s="43">
        <v>0.76587400050891974</v>
      </c>
      <c r="AQ16" s="43">
        <v>1.9041386198039578E-2</v>
      </c>
      <c r="AR16" s="43">
        <v>-0.20079765097828103</v>
      </c>
      <c r="AS16" s="43">
        <v>-0.34069350581381275</v>
      </c>
      <c r="AT16" s="43">
        <v>-0.18189206965726026</v>
      </c>
      <c r="AU16" s="43">
        <v>-0.15199300836942314</v>
      </c>
      <c r="AV16" s="43">
        <v>-0.18872789293195225</v>
      </c>
      <c r="AW16" s="43">
        <v>0.40691855599854532</v>
      </c>
      <c r="AX16" s="43">
        <v>-0.29232531448171978</v>
      </c>
      <c r="AY16" s="43">
        <v>0.36586003407693518</v>
      </c>
      <c r="AZ16" s="43">
        <v>-9.5630179310541699E-2</v>
      </c>
      <c r="BA16" s="43">
        <v>-0.18760319713922874</v>
      </c>
      <c r="BB16" s="43">
        <v>-3.529428446724419E-2</v>
      </c>
      <c r="BC16" s="43">
        <v>0.122783008601696</v>
      </c>
      <c r="BD16" s="43">
        <v>4.2460217426772339E-3</v>
      </c>
    </row>
    <row r="17" spans="1:56" x14ac:dyDescent="0.25">
      <c r="A17" s="43">
        <v>-0.73237086839932886</v>
      </c>
      <c r="B17" s="43">
        <v>-0.89586142206827457</v>
      </c>
      <c r="C17" s="43">
        <v>-1.1613510139458481</v>
      </c>
      <c r="D17" s="43">
        <v>1.0871325205670297</v>
      </c>
      <c r="E17" s="43">
        <v>-1.0705084475628315</v>
      </c>
      <c r="F17" s="43">
        <v>-1.2597446975423288</v>
      </c>
      <c r="G17" s="43">
        <v>1.0502569211498674</v>
      </c>
      <c r="H17" s="43">
        <v>1.2284889698342503</v>
      </c>
      <c r="I17" s="43">
        <v>1.2300313288651537</v>
      </c>
      <c r="J17" s="43">
        <v>-0.88645842929647511</v>
      </c>
      <c r="K17" s="43">
        <v>-1.0871770816960198</v>
      </c>
      <c r="L17" s="43">
        <v>-0.9484481767438474</v>
      </c>
      <c r="M17" s="43">
        <v>-1.2080129533025628</v>
      </c>
      <c r="N17" s="43">
        <v>-1.0265654565509139</v>
      </c>
      <c r="O17" s="43">
        <v>1.6444015699026666</v>
      </c>
      <c r="P17" s="43">
        <v>1.3505525812993737</v>
      </c>
      <c r="Q17" s="43">
        <v>-0.30771222799454834</v>
      </c>
      <c r="R17" s="43"/>
      <c r="S17" s="42">
        <v>1.3325135148156409E-2</v>
      </c>
      <c r="T17" s="42"/>
      <c r="U17" s="42">
        <v>-0.11704205384308664</v>
      </c>
      <c r="V17" s="42">
        <v>-0.36403825687069513</v>
      </c>
      <c r="W17" s="42">
        <v>-0.5028272255056947</v>
      </c>
      <c r="X17" s="42">
        <v>0.53907633853540893</v>
      </c>
      <c r="Y17" s="42">
        <v>0.45462278017662966</v>
      </c>
      <c r="Z17" s="42">
        <v>0.11852485183028591</v>
      </c>
      <c r="AA17" s="42">
        <v>-0.20449005821966892</v>
      </c>
      <c r="AB17" s="42">
        <v>7.7142393300021012E-2</v>
      </c>
      <c r="AC17" s="42">
        <v>0.16057886847129002</v>
      </c>
      <c r="AD17" s="42">
        <v>4.3820461277522905E-2</v>
      </c>
      <c r="AE17" s="42">
        <v>-3.7686627098370014E-2</v>
      </c>
      <c r="AF17" s="42">
        <v>2.5308003431466178E-2</v>
      </c>
      <c r="AG17" s="42">
        <v>3.5556127330011213E-2</v>
      </c>
      <c r="AH17" s="42">
        <v>9.1630830080789344E-2</v>
      </c>
      <c r="AI17" s="42">
        <v>1.7397809811025743E-2</v>
      </c>
      <c r="AJ17" s="42">
        <v>-2.6857828607943158E-2</v>
      </c>
      <c r="AK17" s="42">
        <v>-3.7290555037331551E-2</v>
      </c>
      <c r="AM17" s="43"/>
      <c r="AN17" s="43">
        <v>-3.8865514536496932</v>
      </c>
      <c r="AO17" s="43">
        <v>-2.1943859055073385</v>
      </c>
      <c r="AP17" s="43">
        <v>-0.12712873515784442</v>
      </c>
      <c r="AQ17" s="43">
        <v>-0.45603264741558774</v>
      </c>
      <c r="AR17" s="43">
        <v>0.34668314190330007</v>
      </c>
      <c r="AS17" s="43">
        <v>6.1232294307816716E-2</v>
      </c>
      <c r="AT17" s="43">
        <v>-0.26612308918576444</v>
      </c>
      <c r="AU17" s="43">
        <v>0.14784534190472179</v>
      </c>
      <c r="AV17" s="43">
        <v>0.30711942564314126</v>
      </c>
      <c r="AW17" s="43">
        <v>0.20623667606791177</v>
      </c>
      <c r="AX17" s="43">
        <v>0.33441861519819505</v>
      </c>
      <c r="AY17" s="43">
        <v>0.16816839590335222</v>
      </c>
      <c r="AZ17" s="43">
        <v>0.202182917253658</v>
      </c>
      <c r="BA17" s="43">
        <v>-0.11578945651009773</v>
      </c>
      <c r="BB17" s="43">
        <v>0.1737026000710499</v>
      </c>
      <c r="BC17" s="43">
        <v>-4.7545735162403908E-2</v>
      </c>
      <c r="BD17" s="43">
        <v>7.6228546547928891E-2</v>
      </c>
    </row>
    <row r="18" spans="1:56" x14ac:dyDescent="0.25">
      <c r="A18" s="43">
        <v>-5.7915740851134309E-3</v>
      </c>
      <c r="B18" s="43">
        <v>-0.29011879585236355</v>
      </c>
      <c r="C18" s="43">
        <v>-2.8199510146502092E-2</v>
      </c>
      <c r="D18" s="43">
        <v>0.82125754715254207</v>
      </c>
      <c r="E18" s="43">
        <v>0.29952743045028252</v>
      </c>
      <c r="F18" s="43">
        <v>0.21043797686963425</v>
      </c>
      <c r="G18" s="43">
        <v>0.44641039986882203</v>
      </c>
      <c r="H18" s="43">
        <v>0.63334930315315108</v>
      </c>
      <c r="I18" s="43">
        <v>0.38162325057142527</v>
      </c>
      <c r="J18" s="43">
        <v>-0.66544452842931134</v>
      </c>
      <c r="K18" s="43">
        <v>-0.43405917509490072</v>
      </c>
      <c r="L18" s="43">
        <v>0.10288590368060385</v>
      </c>
      <c r="M18" s="43">
        <v>-0.34125021056927585</v>
      </c>
      <c r="N18" s="43">
        <v>-0.25706696512834837</v>
      </c>
      <c r="O18" s="43">
        <v>0.8718957739645643</v>
      </c>
      <c r="P18" s="43">
        <v>0.43134638100830003</v>
      </c>
      <c r="Q18" s="43">
        <v>-0.23948936261251497</v>
      </c>
      <c r="R18" s="43"/>
      <c r="S18" s="42">
        <v>8.4172486953041237E-3</v>
      </c>
      <c r="T18" s="42"/>
      <c r="U18" s="42">
        <v>-0.18120409981935925</v>
      </c>
      <c r="V18" s="42">
        <v>0.21486860474687031</v>
      </c>
      <c r="W18" s="42">
        <v>0.5057041672237218</v>
      </c>
      <c r="X18" s="42">
        <v>0.72419000414689061</v>
      </c>
      <c r="Y18" s="42">
        <v>-4.1822155005281463E-2</v>
      </c>
      <c r="Z18" s="42">
        <v>7.8176242626624426E-2</v>
      </c>
      <c r="AA18" s="42">
        <v>5.4633789664766091E-2</v>
      </c>
      <c r="AB18" s="42">
        <v>-0.27435802716838675</v>
      </c>
      <c r="AC18" s="42">
        <v>-0.17198018184708647</v>
      </c>
      <c r="AD18" s="42">
        <v>-0.15007293257941093</v>
      </c>
      <c r="AE18" s="42">
        <v>1.5904549134067799E-2</v>
      </c>
      <c r="AF18" s="42">
        <v>4.1395936170826961E-3</v>
      </c>
      <c r="AG18" s="42">
        <v>-1.5259659246180071E-2</v>
      </c>
      <c r="AH18" s="42">
        <v>-2.9165852858365408E-3</v>
      </c>
      <c r="AI18" s="42">
        <v>3.8820668169965472E-3</v>
      </c>
      <c r="AJ18" s="42">
        <v>4.4160261025826986E-2</v>
      </c>
      <c r="AK18" s="42">
        <v>1.0731855264484141E-2</v>
      </c>
      <c r="AM18" s="43"/>
      <c r="AN18" s="43">
        <v>-0.98583839802795781</v>
      </c>
      <c r="AO18" s="43">
        <v>-1.0534719559939947</v>
      </c>
      <c r="AP18" s="43">
        <v>-0.46376322779317292</v>
      </c>
      <c r="AQ18" s="43">
        <v>3.6542877840376048E-2</v>
      </c>
      <c r="AR18" s="43">
        <v>-0.77788955374630009</v>
      </c>
      <c r="AS18" s="43">
        <v>0.3184705368687748</v>
      </c>
      <c r="AT18" s="43">
        <v>0.1570198863364225</v>
      </c>
      <c r="AU18" s="43">
        <v>-7.9586170170552084E-2</v>
      </c>
      <c r="AV18" s="43">
        <v>9.7799951089031029E-2</v>
      </c>
      <c r="AW18" s="43">
        <v>0.40096395519821348</v>
      </c>
      <c r="AX18" s="43">
        <v>0.36971760115440033</v>
      </c>
      <c r="AY18" s="43">
        <v>0.13230642518475705</v>
      </c>
      <c r="AZ18" s="43">
        <v>-0.15593728619102157</v>
      </c>
      <c r="BA18" s="43">
        <v>0.19846113330015408</v>
      </c>
      <c r="BB18" s="43">
        <v>-0.20376336396896261</v>
      </c>
      <c r="BC18" s="43">
        <v>-3.95003182823584E-2</v>
      </c>
      <c r="BD18" s="43">
        <v>-2.3253810425644825E-2</v>
      </c>
    </row>
    <row r="19" spans="1:56" x14ac:dyDescent="0.25">
      <c r="A19" s="43">
        <v>1.2894149940402271</v>
      </c>
      <c r="B19" s="43">
        <v>0.95324777495771662</v>
      </c>
      <c r="C19" s="43">
        <v>1.4503301167791267</v>
      </c>
      <c r="D19" s="43">
        <v>-1.1284908472734925</v>
      </c>
      <c r="E19" s="43">
        <v>0.78306948171934998</v>
      </c>
      <c r="F19" s="43">
        <v>0.64284463385955692</v>
      </c>
      <c r="G19" s="43">
        <v>-1.1497718687674532</v>
      </c>
      <c r="H19" s="43">
        <v>-0.78325207203507796</v>
      </c>
      <c r="I19" s="43">
        <v>-1.1953597521430452</v>
      </c>
      <c r="J19" s="43">
        <v>1.0113802726353172</v>
      </c>
      <c r="K19" s="43">
        <v>1.3555583300784042</v>
      </c>
      <c r="L19" s="43">
        <v>1.1473021664402803</v>
      </c>
      <c r="M19" s="43">
        <v>-0.12898209243291633</v>
      </c>
      <c r="N19" s="43">
        <v>-0.35921177625466888</v>
      </c>
      <c r="O19" s="43">
        <v>-0.13613106588626941</v>
      </c>
      <c r="P19" s="43">
        <v>-0.37551269845867946</v>
      </c>
      <c r="Q19" s="43">
        <v>-0.61471329555560961</v>
      </c>
      <c r="R19" s="43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M19" s="43"/>
      <c r="AN19" s="43">
        <v>3.7637440689518642</v>
      </c>
      <c r="AO19" s="43">
        <v>-0.56434414577882697</v>
      </c>
      <c r="AP19" s="43">
        <v>0.30537012687988419</v>
      </c>
      <c r="AQ19" s="43">
        <v>-6.7988600622952367E-2</v>
      </c>
      <c r="AR19" s="43">
        <v>0.29138235179821342</v>
      </c>
      <c r="AS19" s="43">
        <v>7.1838561458276079E-2</v>
      </c>
      <c r="AT19" s="43">
        <v>0.25101317621723213</v>
      </c>
      <c r="AU19" s="43">
        <v>-0.15300088186001676</v>
      </c>
      <c r="AV19" s="43">
        <v>-0.32908341652521012</v>
      </c>
      <c r="AW19" s="43">
        <v>2.3252387871335045E-2</v>
      </c>
      <c r="AX19" s="43">
        <v>-8.3028203709330339E-2</v>
      </c>
      <c r="AY19" s="43">
        <v>-0.1616246660755617</v>
      </c>
      <c r="AZ19" s="43">
        <v>0.43785377138997311</v>
      </c>
      <c r="BA19" s="43">
        <v>0.10297585509856652</v>
      </c>
      <c r="BB19" s="43">
        <v>-0.19662337943869976</v>
      </c>
      <c r="BC19" s="43">
        <v>-0.22603021652658301</v>
      </c>
      <c r="BD19" s="43">
        <v>7.9341103631270532E-2</v>
      </c>
    </row>
    <row r="20" spans="1:56" x14ac:dyDescent="0.25">
      <c r="A20" s="43">
        <v>-1.3641789504116901</v>
      </c>
      <c r="B20" s="43">
        <v>-1.3740796833852758</v>
      </c>
      <c r="C20" s="43">
        <v>-1.3825482701762861</v>
      </c>
      <c r="D20" s="43">
        <v>0.55538299647899247</v>
      </c>
      <c r="E20" s="43">
        <v>-1.3928699432142071</v>
      </c>
      <c r="F20" s="43">
        <v>-1.0003007448594143</v>
      </c>
      <c r="G20" s="43">
        <v>0.75466745599701168</v>
      </c>
      <c r="H20" s="43">
        <v>1.1530485555018419</v>
      </c>
      <c r="I20" s="43">
        <v>0.68359882099744995</v>
      </c>
      <c r="J20" s="43">
        <v>-0.46845399278010624</v>
      </c>
      <c r="K20" s="43">
        <v>-1.3048831676569241</v>
      </c>
      <c r="L20" s="43">
        <v>-1.1075317536395963</v>
      </c>
      <c r="M20" s="43">
        <v>2.0113885135830594</v>
      </c>
      <c r="N20" s="43">
        <v>2.235289820720233</v>
      </c>
      <c r="O20" s="43">
        <v>-1.7565099281975518</v>
      </c>
      <c r="P20" s="43">
        <v>-2.1271125660042802</v>
      </c>
      <c r="Q20" s="43">
        <v>1.0823222071358334</v>
      </c>
      <c r="R20" s="43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M20" s="43"/>
      <c r="AN20" s="43">
        <v>-3.1160703992752574</v>
      </c>
      <c r="AO20" s="43">
        <v>4.5937082038053614</v>
      </c>
      <c r="AP20" s="43">
        <v>0.31448590865254933</v>
      </c>
      <c r="AQ20" s="43">
        <v>-0.89920457346794935</v>
      </c>
      <c r="AR20" s="43">
        <v>-0.33891494496836921</v>
      </c>
      <c r="AS20" s="43">
        <v>-0.11566529063896333</v>
      </c>
      <c r="AT20" s="43">
        <v>3.1978124306993275E-2</v>
      </c>
      <c r="AU20" s="43">
        <v>7.4963363964495322E-3</v>
      </c>
      <c r="AV20" s="43">
        <v>1.3906252900617116E-2</v>
      </c>
      <c r="AW20" s="43">
        <v>-4.5057517283248444E-2</v>
      </c>
      <c r="AX20" s="43">
        <v>0.37877097511934871</v>
      </c>
      <c r="AY20" s="43">
        <v>-0.32185891172385916</v>
      </c>
      <c r="AZ20" s="43">
        <v>0.11766311331691204</v>
      </c>
      <c r="BA20" s="43">
        <v>0.23993530448033132</v>
      </c>
      <c r="BB20" s="43">
        <v>-5.7411920158527793E-2</v>
      </c>
      <c r="BC20" s="43">
        <v>0.27230012509316409</v>
      </c>
      <c r="BD20" s="43">
        <v>-3.719361388210625E-2</v>
      </c>
    </row>
    <row r="21" spans="1:56" x14ac:dyDescent="0.25">
      <c r="A21" s="43">
        <v>-0.22692440278943987</v>
      </c>
      <c r="B21" s="43">
        <v>0.21998048097152154</v>
      </c>
      <c r="C21" s="43">
        <v>-4.9157814495970967E-3</v>
      </c>
      <c r="D21" s="43">
        <v>-0.33086635065721637</v>
      </c>
      <c r="E21" s="43">
        <v>-0.18401462162468793</v>
      </c>
      <c r="F21" s="43">
        <v>-0.30845013518657727</v>
      </c>
      <c r="G21" s="43">
        <v>-0.18277251105567718</v>
      </c>
      <c r="H21" s="43">
        <v>-0.14200935281043015</v>
      </c>
      <c r="I21" s="43">
        <v>-0.43802459619638356</v>
      </c>
      <c r="J21" s="43">
        <v>0.36755602568228618</v>
      </c>
      <c r="K21" s="43">
        <v>0.6544709041660135</v>
      </c>
      <c r="L21" s="43">
        <v>0.33113561461083701</v>
      </c>
      <c r="M21" s="43">
        <v>1.8787228373381668</v>
      </c>
      <c r="N21" s="43">
        <v>1.6700822508438782</v>
      </c>
      <c r="O21" s="43">
        <v>-1.2854687353486465</v>
      </c>
      <c r="P21" s="43">
        <v>-1.4172803913012477</v>
      </c>
      <c r="Q21" s="43">
        <v>0.57918055510210598</v>
      </c>
      <c r="R21" s="43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M21" s="43"/>
      <c r="AN21" s="43">
        <v>0.88332621353178131</v>
      </c>
      <c r="AO21" s="43">
        <v>3.1140216162848215</v>
      </c>
      <c r="AP21" s="43">
        <v>7.798828186755663E-2</v>
      </c>
      <c r="AQ21" s="43">
        <v>-0.17472390673865185</v>
      </c>
      <c r="AR21" s="43">
        <v>0.3249973271405312</v>
      </c>
      <c r="AS21" s="43">
        <v>0.19237385476285418</v>
      </c>
      <c r="AT21" s="43">
        <v>0.62636132273047262</v>
      </c>
      <c r="AU21" s="43">
        <v>3.7641609836908119E-4</v>
      </c>
      <c r="AV21" s="43">
        <v>-0.44734225428958047</v>
      </c>
      <c r="AW21" s="43">
        <v>-0.2306770876618342</v>
      </c>
      <c r="AX21" s="43">
        <v>0.49166592535263548</v>
      </c>
      <c r="AY21" s="43">
        <v>0.10492894392321445</v>
      </c>
      <c r="AZ21" s="43">
        <v>1.2719074294168279E-2</v>
      </c>
      <c r="BA21" s="43">
        <v>6.5138068859969381E-2</v>
      </c>
      <c r="BB21" s="43">
        <v>5.463511891894797E-2</v>
      </c>
      <c r="BC21" s="43">
        <v>6.4342506062222457E-2</v>
      </c>
      <c r="BD21" s="43">
        <v>-7.5324272096799053E-2</v>
      </c>
    </row>
    <row r="22" spans="1:56" x14ac:dyDescent="0.25">
      <c r="A22" s="43">
        <v>0.97351095303404644</v>
      </c>
      <c r="B22" s="43">
        <v>0.82572310718743247</v>
      </c>
      <c r="C22" s="43">
        <v>0.83718653882334804</v>
      </c>
      <c r="D22" s="43">
        <v>-1.3943656088743863</v>
      </c>
      <c r="E22" s="43">
        <v>1.1054309781766285</v>
      </c>
      <c r="F22" s="43">
        <v>0.72932588310027646</v>
      </c>
      <c r="G22" s="43">
        <v>-1.3144563863764864</v>
      </c>
      <c r="H22" s="43">
        <v>-1.2149380420313192</v>
      </c>
      <c r="I22" s="43">
        <v>-1.315191306025123</v>
      </c>
      <c r="J22" s="43">
        <v>1.4245799450118435</v>
      </c>
      <c r="K22" s="43">
        <v>1.528985266325797</v>
      </c>
      <c r="L22" s="43">
        <v>1.240678022900396</v>
      </c>
      <c r="M22" s="43">
        <v>0.7289342495565907</v>
      </c>
      <c r="N22" s="43">
        <v>0.93463246380257059</v>
      </c>
      <c r="O22" s="43">
        <v>-0.90863596119533019</v>
      </c>
      <c r="P22" s="43">
        <v>-0.96278386778970981</v>
      </c>
      <c r="Q22" s="43">
        <v>-0.3247678437118332</v>
      </c>
      <c r="R22" s="43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M22" s="43"/>
      <c r="AN22" s="43">
        <v>4.2247016709468568</v>
      </c>
      <c r="AO22" s="43">
        <v>1.3334161593499636</v>
      </c>
      <c r="AP22" s="43">
        <v>0.34350932100806231</v>
      </c>
      <c r="AQ22" s="43">
        <v>0.1056379207955131</v>
      </c>
      <c r="AR22" s="43">
        <v>0.33271208723368523</v>
      </c>
      <c r="AS22" s="43">
        <v>-0.11058486832713468</v>
      </c>
      <c r="AT22" s="43">
        <v>0.21162021558677782</v>
      </c>
      <c r="AU22" s="43">
        <v>0.21028573874896661</v>
      </c>
      <c r="AV22" s="43">
        <v>6.3762984878743739E-2</v>
      </c>
      <c r="AW22" s="43">
        <v>6.0596919647366999E-2</v>
      </c>
      <c r="AX22" s="43">
        <v>0.21264953590356941</v>
      </c>
      <c r="AY22" s="43">
        <v>0.20932280176656773</v>
      </c>
      <c r="AZ22" s="43">
        <v>0.1627949057644088</v>
      </c>
      <c r="BA22" s="43">
        <v>-1.3705046585617803E-2</v>
      </c>
      <c r="BB22" s="43">
        <v>2.4989389087709174E-2</v>
      </c>
      <c r="BC22" s="43">
        <v>-0.19765171676592541</v>
      </c>
      <c r="BD22" s="43">
        <v>-3.5518076795135876E-2</v>
      </c>
    </row>
    <row r="23" spans="1:56" x14ac:dyDescent="0.25">
      <c r="A23" s="43">
        <v>-0.60600925199685662</v>
      </c>
      <c r="B23" s="43">
        <v>-1.0233866955813073</v>
      </c>
      <c r="C23" s="43">
        <v>-0.98672120734791036</v>
      </c>
      <c r="D23" s="43">
        <v>0.64400784699892522</v>
      </c>
      <c r="E23" s="43">
        <v>-1.7152314388655827</v>
      </c>
      <c r="F23" s="43">
        <v>-1.4327074018493371</v>
      </c>
      <c r="G23" s="43">
        <v>1.4851947169580013</v>
      </c>
      <c r="H23" s="43">
        <v>0.56209931255429435</v>
      </c>
      <c r="I23" s="43">
        <v>1.5607662162626774</v>
      </c>
      <c r="J23" s="43">
        <v>-1.0978637166901879</v>
      </c>
      <c r="K23" s="43">
        <v>-1.3454723005302422</v>
      </c>
      <c r="L23" s="43">
        <v>-1.0902400134954742</v>
      </c>
      <c r="M23" s="43">
        <v>1.2242273672057677</v>
      </c>
      <c r="N23" s="43">
        <v>0.75077115222168822</v>
      </c>
      <c r="O23" s="43">
        <v>-0.52238306511044041</v>
      </c>
      <c r="P23" s="43">
        <v>-1.2487589787851956</v>
      </c>
      <c r="Q23" s="43">
        <v>-0.53796323205374497</v>
      </c>
      <c r="R23" s="43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M23" s="43"/>
      <c r="AN23" s="43">
        <v>-3.4112394445857803</v>
      </c>
      <c r="AO23" s="43">
        <v>1.9642281193013647</v>
      </c>
      <c r="AP23" s="43">
        <v>-0.65840206617596331</v>
      </c>
      <c r="AQ23" s="43">
        <v>-2.0420238251464746</v>
      </c>
      <c r="AR23" s="43">
        <v>-6.3645050118227436E-3</v>
      </c>
      <c r="AS23" s="43">
        <v>-0.33973634734467845</v>
      </c>
      <c r="AT23" s="43">
        <v>-2.8548313558822879E-2</v>
      </c>
      <c r="AU23" s="43">
        <v>-0.79566508628718058</v>
      </c>
      <c r="AV23" s="43">
        <v>-0.11924679031537215</v>
      </c>
      <c r="AW23" s="43">
        <v>-0.18474343922579287</v>
      </c>
      <c r="AX23" s="43">
        <v>0.16401758320707835</v>
      </c>
      <c r="AY23" s="43">
        <v>-3.0420222595401334E-3</v>
      </c>
      <c r="AZ23" s="43">
        <v>-6.1408405303062269E-2</v>
      </c>
      <c r="BA23" s="43">
        <v>-0.40838495948355136</v>
      </c>
      <c r="BB23" s="43">
        <v>4.8060970717920898E-2</v>
      </c>
      <c r="BC23" s="43">
        <v>-0.2122258714336977</v>
      </c>
      <c r="BD23" s="43">
        <v>-5.5070681427177338E-2</v>
      </c>
    </row>
    <row r="24" spans="1:56" x14ac:dyDescent="0.25">
      <c r="A24" s="43">
        <v>2.5798830015504631E-2</v>
      </c>
      <c r="B24" s="43">
        <v>0.18809916259326331</v>
      </c>
      <c r="C24" s="43">
        <v>0.20852072601870314</v>
      </c>
      <c r="D24" s="43">
        <v>2.3633473277204005E-2</v>
      </c>
      <c r="E24" s="43">
        <v>-0.66755667369965832</v>
      </c>
      <c r="F24" s="43">
        <v>-0.56789408786949169</v>
      </c>
      <c r="G24" s="43">
        <v>0.3323968483184373</v>
      </c>
      <c r="H24" s="43">
        <v>-0.10428914606333875</v>
      </c>
      <c r="I24" s="43">
        <v>0.17072037337453602</v>
      </c>
      <c r="J24" s="43">
        <v>-0.52610933476761379</v>
      </c>
      <c r="K24" s="43">
        <v>-0.33074080535515832</v>
      </c>
      <c r="L24" s="43">
        <v>3.0260530888596506E-2</v>
      </c>
      <c r="M24" s="43">
        <v>-1.6060158848654293</v>
      </c>
      <c r="N24" s="43">
        <v>-1.8641600560804856</v>
      </c>
      <c r="O24" s="43">
        <v>1.9081829852626044</v>
      </c>
      <c r="P24" s="43">
        <v>1.4475797301637374</v>
      </c>
      <c r="Q24" s="43">
        <v>-1.1434379643884636</v>
      </c>
      <c r="R24" s="43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M24" s="43"/>
      <c r="AN24" s="43">
        <v>-0.84657710847647882</v>
      </c>
      <c r="AO24" s="43">
        <v>-3.5257283414400846</v>
      </c>
      <c r="AP24" s="43">
        <v>-0.20478970691349152</v>
      </c>
      <c r="AQ24" s="43">
        <v>-0.64191575016758884</v>
      </c>
      <c r="AR24" s="43">
        <v>0.77490031157321537</v>
      </c>
      <c r="AS24" s="43">
        <v>-0.24816278262488381</v>
      </c>
      <c r="AT24" s="43">
        <v>-7.0565352987600749E-2</v>
      </c>
      <c r="AU24" s="43">
        <v>-0.2324458953468625</v>
      </c>
      <c r="AV24" s="43">
        <v>0.142901289417428</v>
      </c>
      <c r="AW24" s="43">
        <v>-0.24027731740433639</v>
      </c>
      <c r="AX24" s="43">
        <v>3.0454550317840327E-3</v>
      </c>
      <c r="AY24" s="43">
        <v>-1.0987028659308061E-2</v>
      </c>
      <c r="AZ24" s="43">
        <v>-5.2806824747797333E-2</v>
      </c>
      <c r="BA24" s="43">
        <v>-0.10237824673220025</v>
      </c>
      <c r="BB24" s="43">
        <v>-0.15459753816488278</v>
      </c>
      <c r="BC24" s="43">
        <v>0.17451792428335394</v>
      </c>
      <c r="BD24" s="43">
        <v>0.12602625750697946</v>
      </c>
    </row>
    <row r="25" spans="1:56" x14ac:dyDescent="0.25">
      <c r="A25" s="43">
        <v>1.9212230760525884</v>
      </c>
      <c r="B25" s="43">
        <v>1.4633470517816016</v>
      </c>
      <c r="C25" s="43">
        <v>1.8112312159595232</v>
      </c>
      <c r="D25" s="43">
        <v>-1.5716155208415969</v>
      </c>
      <c r="E25" s="43">
        <v>0.94425042175303375</v>
      </c>
      <c r="F25" s="43">
        <v>1.6806204463208414</v>
      </c>
      <c r="G25" s="43">
        <v>-1.7789541758455594</v>
      </c>
      <c r="H25" s="43">
        <v>-1.8519893383577388</v>
      </c>
      <c r="I25" s="43">
        <v>-1.5260948676998483</v>
      </c>
      <c r="J25" s="43">
        <v>1.4678219093860558</v>
      </c>
      <c r="K25" s="43">
        <v>1.3666276780357962</v>
      </c>
      <c r="L25" s="43">
        <v>1.7386787406388813</v>
      </c>
      <c r="M25" s="43">
        <v>0.10097461366485529</v>
      </c>
      <c r="N25" s="43">
        <v>0.90058505871488115</v>
      </c>
      <c r="O25" s="43">
        <v>-0.36222929351694633</v>
      </c>
      <c r="P25" s="43">
        <v>-1.1976922380862236</v>
      </c>
      <c r="Q25" s="43">
        <v>-1.2457718565374936</v>
      </c>
      <c r="R25" s="43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M25" s="43"/>
      <c r="AN25" s="43">
        <v>5.8109554842980096</v>
      </c>
      <c r="AO25" s="43">
        <v>0.32537073324133853</v>
      </c>
      <c r="AP25" s="43">
        <v>0.22054609116606172</v>
      </c>
      <c r="AQ25" s="43">
        <v>-0.63650692651665552</v>
      </c>
      <c r="AR25" s="43">
        <v>-3.6179640289896814E-2</v>
      </c>
      <c r="AS25" s="43">
        <v>0.33111239244240409</v>
      </c>
      <c r="AT25" s="43">
        <v>-8.9621381890986326E-2</v>
      </c>
      <c r="AU25" s="43">
        <v>-0.51612788953567845</v>
      </c>
      <c r="AV25" s="43">
        <v>0.47991784640747981</v>
      </c>
      <c r="AW25" s="43">
        <v>-1.9854551836092277E-2</v>
      </c>
      <c r="AX25" s="43">
        <v>0.20198805374145948</v>
      </c>
      <c r="AY25" s="43">
        <v>-0.3031259013914141</v>
      </c>
      <c r="AZ25" s="43">
        <v>-0.29773788200495122</v>
      </c>
      <c r="BA25" s="43">
        <v>7.0043472416265323E-2</v>
      </c>
      <c r="BB25" s="43">
        <v>-9.4383610133986481E-2</v>
      </c>
      <c r="BC25" s="43">
        <v>-0.11546568891024739</v>
      </c>
      <c r="BD25" s="43">
        <v>0.12352377811966171</v>
      </c>
    </row>
    <row r="26" spans="1:56" x14ac:dyDescent="0.25">
      <c r="A26" s="43">
        <v>-0.79555167660056503</v>
      </c>
      <c r="B26" s="43">
        <v>-0.89586142206827457</v>
      </c>
      <c r="C26" s="43">
        <v>-0.8741825754031386</v>
      </c>
      <c r="D26" s="43">
        <v>1.0871325205670297</v>
      </c>
      <c r="E26" s="43">
        <v>-0.90932789113923662</v>
      </c>
      <c r="F26" s="43">
        <v>-1.1732634491664227</v>
      </c>
      <c r="G26" s="43">
        <v>0.66176789860992147</v>
      </c>
      <c r="H26" s="43">
        <v>1.0063593509093514</v>
      </c>
      <c r="I26" s="43">
        <v>0.71715150941060979</v>
      </c>
      <c r="J26" s="43">
        <v>-0.2954861343223224</v>
      </c>
      <c r="K26" s="43">
        <v>-0.87685102941550219</v>
      </c>
      <c r="L26" s="43">
        <v>-1.311573391078207</v>
      </c>
      <c r="M26" s="43">
        <v>-1.8359738557286065</v>
      </c>
      <c r="N26" s="43">
        <v>-0.57031386844483467</v>
      </c>
      <c r="O26" s="43">
        <v>0.80594952232178074</v>
      </c>
      <c r="P26" s="43">
        <v>3.3022687650240079E-2</v>
      </c>
      <c r="Q26" s="43">
        <v>-0.43562913694270433</v>
      </c>
      <c r="R26" s="43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M26" s="43"/>
      <c r="AN26" s="43">
        <v>-3.0720798949761137</v>
      </c>
      <c r="AO26" s="43">
        <v>-1.3396637545726342</v>
      </c>
      <c r="AP26" s="43">
        <v>0.89817702026360347</v>
      </c>
      <c r="AQ26" s="43">
        <v>-1.1715854112656006</v>
      </c>
      <c r="AR26" s="43">
        <v>-2.0692001807964232E-2</v>
      </c>
      <c r="AS26" s="43">
        <v>0.30654354515489735</v>
      </c>
      <c r="AT26" s="43">
        <v>-0.39601612299543987</v>
      </c>
      <c r="AU26" s="43">
        <v>0.68267026380962781</v>
      </c>
      <c r="AV26" s="43">
        <v>0.48502360951038553</v>
      </c>
      <c r="AW26" s="43">
        <v>0.18043431901593432</v>
      </c>
      <c r="AX26" s="43">
        <v>-0.42556534189986112</v>
      </c>
      <c r="AY26" s="43">
        <v>3.4366367358109037E-2</v>
      </c>
      <c r="AZ26" s="43">
        <v>0.22948256810576942</v>
      </c>
      <c r="BA26" s="43">
        <v>-9.0834786016474808E-2</v>
      </c>
      <c r="BB26" s="43">
        <v>-4.206409655708615E-2</v>
      </c>
      <c r="BC26" s="43">
        <v>-0.10133890649779329</v>
      </c>
      <c r="BD26" s="43">
        <v>-0.10398565461953015</v>
      </c>
    </row>
    <row r="27" spans="1:56" x14ac:dyDescent="0.25">
      <c r="A27" s="43">
        <v>-0.44805723149376631</v>
      </c>
      <c r="B27" s="43">
        <v>-0.35388143260888</v>
      </c>
      <c r="C27" s="43">
        <v>-0.18730633680967404</v>
      </c>
      <c r="D27" s="43">
        <v>0.90988282041341284</v>
      </c>
      <c r="E27" s="43">
        <v>-1.2316891949855675</v>
      </c>
      <c r="F27" s="43">
        <v>-1.2597446975423288</v>
      </c>
      <c r="G27" s="43">
        <v>0.63220790494898182</v>
      </c>
      <c r="H27" s="43">
        <v>0.71717136378146851</v>
      </c>
      <c r="I27" s="43">
        <v>0.41517639626179503</v>
      </c>
      <c r="J27" s="43">
        <v>-0.67024929353008522</v>
      </c>
      <c r="K27" s="43">
        <v>-0.36764044904866044</v>
      </c>
      <c r="L27" s="43">
        <v>-0.3536148371887361</v>
      </c>
      <c r="M27" s="43">
        <v>-1.2345466790112505</v>
      </c>
      <c r="N27" s="43">
        <v>-1.2376655998007258</v>
      </c>
      <c r="O27" s="43">
        <v>1.6632418156499751</v>
      </c>
      <c r="P27" s="43">
        <v>0.88584314862025537</v>
      </c>
      <c r="Q27" s="43">
        <v>-0.34182345772355482</v>
      </c>
      <c r="R27" s="43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M27" s="43"/>
      <c r="AN27" s="43">
        <v>-2.3956611537520591</v>
      </c>
      <c r="AO27" s="43">
        <v>-2.3613308328810105</v>
      </c>
      <c r="AP27" s="43">
        <v>0.31907753974427544</v>
      </c>
      <c r="AQ27" s="43">
        <v>-0.68755416904065014</v>
      </c>
      <c r="AR27" s="43">
        <v>0.7629607305483459</v>
      </c>
      <c r="AS27" s="43">
        <v>0.32551590040465755</v>
      </c>
      <c r="AT27" s="43">
        <v>0.29971058317451316</v>
      </c>
      <c r="AU27" s="43">
        <v>-8.1646656575104198E-2</v>
      </c>
      <c r="AV27" s="43">
        <v>-0.18255063953065523</v>
      </c>
      <c r="AW27" s="43">
        <v>-5.0573731627612389E-3</v>
      </c>
      <c r="AX27" s="43">
        <v>0.23836612802826973</v>
      </c>
      <c r="AY27" s="43">
        <v>-6.0043241223859074E-2</v>
      </c>
      <c r="AZ27" s="43">
        <v>3.375415969169572E-2</v>
      </c>
      <c r="BA27" s="43">
        <v>3.9219114450924554E-2</v>
      </c>
      <c r="BB27" s="43">
        <v>-0.19897906555362732</v>
      </c>
      <c r="BC27" s="43">
        <v>2.0864551897100056E-2</v>
      </c>
      <c r="BD27" s="43">
        <v>4.472831998125288E-2</v>
      </c>
    </row>
    <row r="28" spans="1:56" x14ac:dyDescent="0.25">
      <c r="A28" s="43">
        <v>2.0475846924550605</v>
      </c>
      <c r="B28" s="43">
        <v>1.9096836918489704</v>
      </c>
      <c r="C28" s="43">
        <v>2.1954160438368233</v>
      </c>
      <c r="D28" s="43">
        <v>-2.1919901063769114</v>
      </c>
      <c r="E28" s="43">
        <v>1.991924803308869</v>
      </c>
      <c r="F28" s="43">
        <v>1.4211766994634956</v>
      </c>
      <c r="G28" s="43">
        <v>-2.2518965552743335</v>
      </c>
      <c r="H28" s="43">
        <v>-2.3130130691381297</v>
      </c>
      <c r="I28" s="43">
        <v>-2.0341806293175906</v>
      </c>
      <c r="J28" s="43">
        <v>3.0917947584718064</v>
      </c>
      <c r="K28" s="43">
        <v>1.680272098580083</v>
      </c>
      <c r="L28" s="43">
        <v>2.0706772407331728</v>
      </c>
      <c r="M28" s="43">
        <v>-0.48276397509108865</v>
      </c>
      <c r="N28" s="43">
        <v>-0.54307503541396218</v>
      </c>
      <c r="O28" s="43">
        <v>-0.3057049612954984</v>
      </c>
      <c r="P28" s="43">
        <v>-0.83000946607063397</v>
      </c>
      <c r="Q28" s="43">
        <v>-1.2884108932723617</v>
      </c>
      <c r="R28" s="43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M28" s="43"/>
      <c r="AN28" s="43">
        <v>7.3681505793472759</v>
      </c>
      <c r="AO28" s="43">
        <v>-0.89758475894870515</v>
      </c>
      <c r="AP28" s="43">
        <v>0.96603456774928065</v>
      </c>
      <c r="AQ28" s="43">
        <v>-0.19242655269266451</v>
      </c>
      <c r="AR28" s="43">
        <v>0.39520938534049954</v>
      </c>
      <c r="AS28" s="43">
        <v>-0.37757446529238486</v>
      </c>
      <c r="AT28" s="43">
        <v>-0.95931807051676443</v>
      </c>
      <c r="AU28" s="43">
        <v>0.21698974417174327</v>
      </c>
      <c r="AV28" s="43">
        <v>-0.40056466232811022</v>
      </c>
      <c r="AW28" s="43">
        <v>5.2621278674823441E-2</v>
      </c>
      <c r="AX28" s="43">
        <v>-3.2478229343970252E-2</v>
      </c>
      <c r="AY28" s="43">
        <v>0.16249410855798718</v>
      </c>
      <c r="AZ28" s="43">
        <v>0.1584287270766199</v>
      </c>
      <c r="BA28" s="43">
        <v>-8.1760658154905783E-2</v>
      </c>
      <c r="BB28" s="43">
        <v>-0.21538493202557984</v>
      </c>
      <c r="BC28" s="43">
        <v>-0.19149141672526571</v>
      </c>
      <c r="BD28" s="43">
        <v>-0.11835052988725482</v>
      </c>
    </row>
    <row r="29" spans="1:56" x14ac:dyDescent="0.25">
      <c r="A29" s="43">
        <v>-1.0482749094055095</v>
      </c>
      <c r="B29" s="43">
        <v>-0.16259412808207949</v>
      </c>
      <c r="C29" s="43">
        <v>-0.14849962817800066</v>
      </c>
      <c r="D29" s="43">
        <v>-6.4991799983666845E-2</v>
      </c>
      <c r="E29" s="43">
        <v>0.29952743045028252</v>
      </c>
      <c r="F29" s="43">
        <v>0.12395672849372734</v>
      </c>
      <c r="G29" s="43">
        <v>-6.0314168544973838E-2</v>
      </c>
      <c r="H29" s="43">
        <v>6.3355774860328409E-2</v>
      </c>
      <c r="I29" s="43">
        <v>-8.3322620555322233E-2</v>
      </c>
      <c r="J29" s="43">
        <v>0.13693282523699526</v>
      </c>
      <c r="K29" s="43">
        <v>0.33713681806312656</v>
      </c>
      <c r="L29" s="43">
        <v>-0.40548972700430153</v>
      </c>
      <c r="M29" s="43">
        <v>1.1976949062624842</v>
      </c>
      <c r="N29" s="43">
        <v>5.6180587834924585E-2</v>
      </c>
      <c r="O29" s="43">
        <v>-0.71079990061745879</v>
      </c>
      <c r="P29" s="43">
        <v>0.79902915302388888</v>
      </c>
      <c r="Q29" s="43">
        <v>1.1505446665938472</v>
      </c>
      <c r="R29" s="43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M29" s="43"/>
      <c r="AN29" s="43">
        <v>-0.39834448473504364</v>
      </c>
      <c r="AO29" s="43">
        <v>1.0710830713214017</v>
      </c>
      <c r="AP29" s="43">
        <v>-0.44844093591815704</v>
      </c>
      <c r="AQ29" s="43">
        <v>1.6023689216740826</v>
      </c>
      <c r="AR29" s="43">
        <v>0.39313942952293518</v>
      </c>
      <c r="AS29" s="43">
        <v>-0.34107115176288405</v>
      </c>
      <c r="AT29" s="43">
        <v>9.4123769865351731E-2</v>
      </c>
      <c r="AU29" s="43">
        <v>0.75763171220003134</v>
      </c>
      <c r="AV29" s="43">
        <v>-0.60444694226948548</v>
      </c>
      <c r="AW29" s="43">
        <v>-0.3663741247568395</v>
      </c>
      <c r="AX29" s="43">
        <v>-4.4364843568994103E-2</v>
      </c>
      <c r="AY29" s="43">
        <v>-0.16040246172944897</v>
      </c>
      <c r="AZ29" s="43">
        <v>-0.10630340047050947</v>
      </c>
      <c r="BA29" s="43">
        <v>-1.9573059764300547E-2</v>
      </c>
      <c r="BB29" s="43">
        <v>-5.0532677230521794E-2</v>
      </c>
      <c r="BC29" s="43">
        <v>1.7373980839560016E-2</v>
      </c>
      <c r="BD29" s="43">
        <v>5.4878269304011629E-2</v>
      </c>
    </row>
    <row r="30" spans="1:56" x14ac:dyDescent="0.25">
      <c r="A30" s="43">
        <v>0.34170287102168523</v>
      </c>
      <c r="B30" s="43">
        <v>1.2720597472548012</v>
      </c>
      <c r="C30" s="43">
        <v>1.0971905036854597</v>
      </c>
      <c r="D30" s="43">
        <v>-1.2171156977934252</v>
      </c>
      <c r="E30" s="43">
        <v>1.9113345259029746</v>
      </c>
      <c r="F30" s="43">
        <v>1.3346950377068256</v>
      </c>
      <c r="G30" s="43">
        <v>-1.3524611718422852</v>
      </c>
      <c r="H30" s="43">
        <v>-0.9006031168481291</v>
      </c>
      <c r="I30" s="43">
        <v>-1.2864317599356923</v>
      </c>
      <c r="J30" s="43">
        <v>1.1411057083548393</v>
      </c>
      <c r="K30" s="43">
        <v>1.5585036439013875</v>
      </c>
      <c r="L30" s="43">
        <v>1.0470108017913349</v>
      </c>
      <c r="M30" s="43">
        <v>0.79084641595350669</v>
      </c>
      <c r="N30" s="43">
        <v>0.22642280636181913</v>
      </c>
      <c r="O30" s="43">
        <v>-0.4375956670913051</v>
      </c>
      <c r="P30" s="43">
        <v>-2.7235928881670498E-3</v>
      </c>
      <c r="Q30" s="43">
        <v>-1.0069926395484166</v>
      </c>
      <c r="R30" s="43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M30" s="43"/>
      <c r="AN30" s="43">
        <v>4.3045027219751129</v>
      </c>
      <c r="AO30" s="43">
        <v>0.1495397524522212</v>
      </c>
      <c r="AP30" s="43">
        <v>-0.75870105326103121</v>
      </c>
      <c r="AQ30" s="43">
        <v>0.49395722220516591</v>
      </c>
      <c r="AR30" s="43">
        <v>-0.13628234124984234</v>
      </c>
      <c r="AS30" s="43">
        <v>-0.18108705499196731</v>
      </c>
      <c r="AT30" s="43">
        <v>0.20607273779917448</v>
      </c>
      <c r="AU30" s="43">
        <v>1.0983140838748311</v>
      </c>
      <c r="AV30" s="43">
        <v>-0.22181496295060874</v>
      </c>
      <c r="AW30" s="43">
        <v>-0.1276665179495981</v>
      </c>
      <c r="AX30" s="43">
        <v>0.20025881522347408</v>
      </c>
      <c r="AY30" s="43">
        <v>0.19219178666129122</v>
      </c>
      <c r="AZ30" s="43">
        <v>4.0380222606011956E-2</v>
      </c>
      <c r="BA30" s="43">
        <v>1.0178657518634466E-2</v>
      </c>
      <c r="BB30" s="43">
        <v>-5.7072661067035152E-2</v>
      </c>
      <c r="BC30" s="43">
        <v>6.525627813394011E-2</v>
      </c>
      <c r="BD30" s="43">
        <v>0.19164928684822177</v>
      </c>
    </row>
    <row r="31" spans="1:56" x14ac:dyDescent="0.25">
      <c r="A31" s="43">
        <v>0.56283569972601166</v>
      </c>
      <c r="B31" s="43">
        <v>0.63443580266063204</v>
      </c>
      <c r="C31" s="43">
        <v>0.72464791075923363</v>
      </c>
      <c r="D31" s="43">
        <v>0.37813287358443759</v>
      </c>
      <c r="E31" s="43">
        <v>-0.34519536985332755</v>
      </c>
      <c r="F31" s="43">
        <v>0.21043797686963425</v>
      </c>
      <c r="G31" s="43">
        <v>8.3257766127789554E-2</v>
      </c>
      <c r="H31" s="43">
        <v>-0.19230282908753038</v>
      </c>
      <c r="I31" s="43">
        <v>-7.3736563108489597E-2</v>
      </c>
      <c r="J31" s="43">
        <v>-0.47325829951683196</v>
      </c>
      <c r="K31" s="43">
        <v>2.7182413621046207E-2</v>
      </c>
      <c r="L31" s="43">
        <v>0.34496893977277399</v>
      </c>
      <c r="M31" s="43">
        <v>-0.15551539537386591</v>
      </c>
      <c r="N31" s="43">
        <v>-0.8018442726687034</v>
      </c>
      <c r="O31" s="43">
        <v>-0.1361301671413892</v>
      </c>
      <c r="P31" s="43">
        <v>0.56922760346179102</v>
      </c>
      <c r="Q31" s="43">
        <v>-1.3651609567742262</v>
      </c>
      <c r="R31" s="43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M31" s="43"/>
      <c r="AN31" s="43">
        <v>0.57719793274578979</v>
      </c>
      <c r="AO31" s="43">
        <v>-1.1904601230049578</v>
      </c>
      <c r="AP31" s="43">
        <v>-1.1357013933715492</v>
      </c>
      <c r="AQ31" s="43">
        <v>-0.80777735196655731</v>
      </c>
      <c r="AR31" s="43">
        <v>0.24406312824122051</v>
      </c>
      <c r="AS31" s="43">
        <v>0.2629947086079103</v>
      </c>
      <c r="AT31" s="43">
        <v>8.6525943961352117E-2</v>
      </c>
      <c r="AU31" s="43">
        <v>-0.42193261280897693</v>
      </c>
      <c r="AV31" s="43">
        <v>-0.38941367078177946</v>
      </c>
      <c r="AW31" s="43">
        <v>0.25432053077913858</v>
      </c>
      <c r="AX31" s="43">
        <v>-0.63734404118496013</v>
      </c>
      <c r="AY31" s="43">
        <v>-0.29992512756240675</v>
      </c>
      <c r="AZ31" s="43">
        <v>-0.20854987767657296</v>
      </c>
      <c r="BA31" s="43">
        <v>0.20844256683444204</v>
      </c>
      <c r="BB31" s="43">
        <v>2.9583066857884581E-3</v>
      </c>
      <c r="BC31" s="43">
        <v>9.4283441943371196E-2</v>
      </c>
      <c r="BD31" s="43">
        <v>-4.4841577272385087E-2</v>
      </c>
    </row>
    <row r="32" spans="1:56" x14ac:dyDescent="0.25">
      <c r="A32" s="43">
        <v>-0.98509410120427332</v>
      </c>
      <c r="B32" s="43">
        <v>-0.41764346362264765</v>
      </c>
      <c r="C32" s="43">
        <v>-0.60253637947060878</v>
      </c>
      <c r="D32" s="43">
        <v>1.2643822207206465</v>
      </c>
      <c r="E32" s="43">
        <v>-1.3122796650024096</v>
      </c>
      <c r="F32" s="43">
        <v>-1.2597446975423288</v>
      </c>
      <c r="G32" s="43">
        <v>1.0333661298473638</v>
      </c>
      <c r="H32" s="43">
        <v>0.96025709719460883</v>
      </c>
      <c r="I32" s="43">
        <v>1.1197851469934197</v>
      </c>
      <c r="J32" s="43">
        <v>-0.74231915759961042</v>
      </c>
      <c r="K32" s="43">
        <v>-0.98385906397585754</v>
      </c>
      <c r="L32" s="43">
        <v>-0.92078136041990544</v>
      </c>
      <c r="M32" s="43">
        <v>-1.3849038955161004</v>
      </c>
      <c r="N32" s="43">
        <v>-1.2785241741704285</v>
      </c>
      <c r="O32" s="43">
        <v>1.2393066286965466</v>
      </c>
      <c r="P32" s="43">
        <v>1.0645774703038871</v>
      </c>
      <c r="Q32" s="43">
        <v>0.38304118669593545</v>
      </c>
      <c r="R32" s="43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M32" s="43"/>
      <c r="AN32" s="43">
        <v>-3.6667814984497529</v>
      </c>
      <c r="AO32" s="43">
        <v>-2.0282329488896549</v>
      </c>
      <c r="AP32" s="43">
        <v>0.4241412844340624</v>
      </c>
      <c r="AQ32" s="43">
        <v>-0.21621332459249676</v>
      </c>
      <c r="AR32" s="43">
        <v>0.4287374975510293</v>
      </c>
      <c r="AS32" s="43">
        <v>0.32183881823034866</v>
      </c>
      <c r="AT32" s="43">
        <v>-0.2510788918482203</v>
      </c>
      <c r="AU32" s="43">
        <v>-1.6169159934951507E-2</v>
      </c>
      <c r="AV32" s="43">
        <v>-0.34235266048451085</v>
      </c>
      <c r="AW32" s="43">
        <v>-0.24798092065530555</v>
      </c>
      <c r="AX32" s="43">
        <v>-0.18996559966507159</v>
      </c>
      <c r="AY32" s="43">
        <v>5.3412378428210443E-2</v>
      </c>
      <c r="AZ32" s="43">
        <v>-0.13994139470973507</v>
      </c>
      <c r="BA32" s="43">
        <v>8.122071412213358E-2</v>
      </c>
      <c r="BB32" s="43">
        <v>9.7823962220383601E-2</v>
      </c>
      <c r="BC32" s="43">
        <v>5.718159358331501E-2</v>
      </c>
      <c r="BD32" s="43">
        <v>4.2294934780206232E-2</v>
      </c>
    </row>
    <row r="33" spans="1:56" x14ac:dyDescent="0.25">
      <c r="A33" s="43">
        <v>0.15216044641797688</v>
      </c>
      <c r="B33" s="43">
        <v>0.60255448428237379</v>
      </c>
      <c r="C33" s="43">
        <v>0.32494010294716497</v>
      </c>
      <c r="D33" s="43">
        <v>0.11225832291088808</v>
      </c>
      <c r="E33" s="43">
        <v>-2.2834066006996046E-2</v>
      </c>
      <c r="F33" s="43">
        <v>-0.13548743087956897</v>
      </c>
      <c r="G33" s="43">
        <v>0.17615692066910471</v>
      </c>
      <c r="H33" s="43">
        <v>-7.8934169097221781E-3</v>
      </c>
      <c r="I33" s="43">
        <v>0.12758094111940324</v>
      </c>
      <c r="J33" s="43">
        <v>-0.40599296992465989</v>
      </c>
      <c r="K33" s="43">
        <v>0.23750881792114459</v>
      </c>
      <c r="L33" s="43">
        <v>0.7080938248736659</v>
      </c>
      <c r="M33" s="43">
        <v>-1.1637914833990348</v>
      </c>
      <c r="N33" s="43">
        <v>-1.4079084679744058</v>
      </c>
      <c r="O33" s="43">
        <v>1.2769898164258058</v>
      </c>
      <c r="P33" s="43">
        <v>1.4833269840397896</v>
      </c>
      <c r="Q33" s="43">
        <v>-1.0411040722394331</v>
      </c>
      <c r="R33" s="43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M33" s="43"/>
      <c r="AN33" s="43">
        <v>9.2100941995020447E-2</v>
      </c>
      <c r="AO33" s="43">
        <v>-2.9161386391462401</v>
      </c>
      <c r="AP33" s="43">
        <v>-0.62363405684182938</v>
      </c>
      <c r="AQ33" s="43">
        <v>-0.168212960472781</v>
      </c>
      <c r="AR33" s="43">
        <v>0.51327664235962089</v>
      </c>
      <c r="AS33" s="43">
        <v>3.7603112632334915E-2</v>
      </c>
      <c r="AT33" s="43">
        <v>0.18622469814709197</v>
      </c>
      <c r="AU33" s="43">
        <v>-9.5053142189224116E-2</v>
      </c>
      <c r="AV33" s="43">
        <v>-9.4864072363413432E-2</v>
      </c>
      <c r="AW33" s="43">
        <v>3.6354725708341862E-3</v>
      </c>
      <c r="AX33" s="43">
        <v>5.4738913661053074E-4</v>
      </c>
      <c r="AY33" s="43">
        <v>0.36664789038170836</v>
      </c>
      <c r="AZ33" s="43">
        <v>-0.11178995405850919</v>
      </c>
      <c r="BA33" s="43">
        <v>0.32165125667700001</v>
      </c>
      <c r="BB33" s="43">
        <v>0.17612429069861155</v>
      </c>
      <c r="BC33" s="43">
        <v>3.5767331977494494E-2</v>
      </c>
      <c r="BD33" s="43">
        <v>0.12219941069330076</v>
      </c>
    </row>
    <row r="34" spans="1:56" x14ac:dyDescent="0.25">
      <c r="A34" s="43">
        <v>0.84714933663157421</v>
      </c>
      <c r="B34" s="43">
        <v>0.3475051487418056</v>
      </c>
      <c r="C34" s="43">
        <v>0.6974834370786358</v>
      </c>
      <c r="D34" s="43">
        <v>-0.6853661737053881</v>
      </c>
      <c r="E34" s="43">
        <v>0.38011770785617699</v>
      </c>
      <c r="F34" s="43">
        <v>0.21043797686963425</v>
      </c>
      <c r="G34" s="43">
        <v>-0.51636635967309641</v>
      </c>
      <c r="H34" s="43">
        <v>-0.61560675211612048</v>
      </c>
      <c r="I34" s="43">
        <v>-0.83586509049681146</v>
      </c>
      <c r="J34" s="43">
        <v>0.29068162521354557</v>
      </c>
      <c r="K34" s="43">
        <v>0.68399068981992595</v>
      </c>
      <c r="L34" s="43">
        <v>0.80146902148351096</v>
      </c>
      <c r="M34" s="43">
        <v>-0.39431681822008097</v>
      </c>
      <c r="N34" s="43">
        <v>-0.82227258606434928</v>
      </c>
      <c r="O34" s="43">
        <v>0.79653029725092772</v>
      </c>
      <c r="P34" s="43">
        <v>-0.48786079364175949</v>
      </c>
      <c r="Q34" s="43">
        <v>-0.12862806938164306</v>
      </c>
      <c r="R34" s="43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M34" s="43"/>
      <c r="AN34" s="43">
        <v>1.9025940827055674</v>
      </c>
      <c r="AO34" s="43">
        <v>-1.0902936804530174</v>
      </c>
      <c r="AP34" s="43">
        <v>0.74276596528674943</v>
      </c>
      <c r="AQ34" s="43">
        <v>-0.11269761528136962</v>
      </c>
      <c r="AR34" s="43">
        <v>3.6288789564139869E-2</v>
      </c>
      <c r="AS34" s="43">
        <v>-0.34384501689501218</v>
      </c>
      <c r="AT34" s="43">
        <v>0.5183170440703061</v>
      </c>
      <c r="AU34" s="43">
        <v>-0.44752900770668735</v>
      </c>
      <c r="AV34" s="43">
        <v>-0.20659498933346018</v>
      </c>
      <c r="AW34" s="43">
        <v>2.8782245037704584E-2</v>
      </c>
      <c r="AX34" s="43">
        <v>0.27566207115768199</v>
      </c>
      <c r="AY34" s="43">
        <v>-8.3724169010585589E-2</v>
      </c>
      <c r="AZ34" s="43">
        <v>0.15701600264114282</v>
      </c>
      <c r="BA34" s="43">
        <v>-0.19276141118960816</v>
      </c>
      <c r="BB34" s="43">
        <v>-0.30353852439366291</v>
      </c>
      <c r="BC34" s="43">
        <v>2.9697735949592345E-2</v>
      </c>
      <c r="BD34" s="43">
        <v>1.3407541690598112E-2</v>
      </c>
    </row>
    <row r="35" spans="1:56" x14ac:dyDescent="0.25">
      <c r="A35" s="43">
        <v>-1.2694077381098359</v>
      </c>
      <c r="B35" s="43">
        <v>-1.3421983650070175</v>
      </c>
      <c r="C35" s="43">
        <v>-1.2583674071610962</v>
      </c>
      <c r="D35" s="43">
        <v>1.2643822207206465</v>
      </c>
      <c r="E35" s="43">
        <v>-1.0705084475628315</v>
      </c>
      <c r="F35" s="43">
        <v>-1.086781994100134</v>
      </c>
      <c r="G35" s="43">
        <v>0.80956222791830368</v>
      </c>
      <c r="H35" s="43">
        <v>1.3500320368766914</v>
      </c>
      <c r="I35" s="43">
        <v>1.3067239068106553</v>
      </c>
      <c r="J35" s="43">
        <v>-0.48767259289729165</v>
      </c>
      <c r="K35" s="43">
        <v>-1.6259076233575711</v>
      </c>
      <c r="L35" s="43">
        <v>-1.4948652053906459</v>
      </c>
      <c r="M35" s="43">
        <v>3.0218574286069316E-2</v>
      </c>
      <c r="N35" s="43">
        <v>0.73034154089441683</v>
      </c>
      <c r="O35" s="43">
        <v>-0.39049235743047062</v>
      </c>
      <c r="P35" s="43">
        <v>-0.39593997935365932</v>
      </c>
      <c r="Q35" s="43">
        <v>2.080076283463359</v>
      </c>
      <c r="R35" s="43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M35" s="43"/>
      <c r="AN35" s="43">
        <v>-4.2953086706782351</v>
      </c>
      <c r="AO35" s="43">
        <v>1.6880964443746853</v>
      </c>
      <c r="AP35" s="43">
        <v>1.0567343773989348</v>
      </c>
      <c r="AQ35" s="43">
        <v>0.50926477840183759</v>
      </c>
      <c r="AR35" s="43">
        <v>-0.4090744123216255</v>
      </c>
      <c r="AS35" s="43">
        <v>0.35907923132777286</v>
      </c>
      <c r="AT35" s="43">
        <v>-0.61933349541125904</v>
      </c>
      <c r="AU35" s="43">
        <v>-3.7548083216509376E-2</v>
      </c>
      <c r="AV35" s="43">
        <v>-5.2286935316867678E-2</v>
      </c>
      <c r="AW35" s="43">
        <v>-2.4149469970600634E-2</v>
      </c>
      <c r="AX35" s="43">
        <v>-3.2730362730052996E-2</v>
      </c>
      <c r="AY35" s="43">
        <v>-6.7042517896772083E-2</v>
      </c>
      <c r="AZ35" s="43">
        <v>3.3078817921910142E-2</v>
      </c>
      <c r="BA35" s="43">
        <v>8.5382537874457404E-2</v>
      </c>
      <c r="BB35" s="43">
        <v>-5.4188365298138974E-2</v>
      </c>
      <c r="BC35" s="43">
        <v>4.5672547600857559E-2</v>
      </c>
      <c r="BD35" s="43">
        <v>0.12246660421367456</v>
      </c>
    </row>
    <row r="36" spans="1:56" x14ac:dyDescent="0.25">
      <c r="A36" s="43">
        <v>-0.60600925199685662</v>
      </c>
      <c r="B36" s="43">
        <v>-0.57704944977118988</v>
      </c>
      <c r="C36" s="43">
        <v>-0.44342955280743684</v>
      </c>
      <c r="D36" s="43">
        <v>0.11225832291088808</v>
      </c>
      <c r="E36" s="43">
        <v>-2.2834066006996046E-2</v>
      </c>
      <c r="F36" s="43">
        <v>-0.22196868012028848</v>
      </c>
      <c r="G36" s="43">
        <v>0.49708237346417905</v>
      </c>
      <c r="H36" s="43">
        <v>0.33997009262468586</v>
      </c>
      <c r="I36" s="43">
        <v>0.19468631890437529</v>
      </c>
      <c r="J36" s="43">
        <v>-0.79517042251288161</v>
      </c>
      <c r="K36" s="43">
        <v>-0.38239999022502952</v>
      </c>
      <c r="L36" s="43">
        <v>-0.61644802771554774</v>
      </c>
      <c r="M36" s="43">
        <v>-1.4004162151767072E-2</v>
      </c>
      <c r="N36" s="43">
        <v>-0.24344657414273391</v>
      </c>
      <c r="O36" s="43">
        <v>6.1706792181364087E-2</v>
      </c>
      <c r="P36" s="43">
        <v>0.2985719782678834</v>
      </c>
      <c r="Q36" s="43">
        <v>6.7512110872566006E-2</v>
      </c>
      <c r="R36" s="43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M36" s="43"/>
      <c r="AN36" s="43">
        <v>-1.4127607053484301</v>
      </c>
      <c r="AO36" s="43">
        <v>-0.10776842611459683</v>
      </c>
      <c r="AP36" s="43">
        <v>-0.33591377992921079</v>
      </c>
      <c r="AQ36" s="43">
        <v>0.13296349693749282</v>
      </c>
      <c r="AR36" s="43">
        <v>-0.19656946940449352</v>
      </c>
      <c r="AS36" s="43">
        <v>-0.41564683351323983</v>
      </c>
      <c r="AT36" s="43">
        <v>0.25141951909670102</v>
      </c>
      <c r="AU36" s="43">
        <v>0.21697971841641076</v>
      </c>
      <c r="AV36" s="43">
        <v>0.22857118532579795</v>
      </c>
      <c r="AW36" s="43">
        <v>-0.11790629718828874</v>
      </c>
      <c r="AX36" s="43">
        <v>-0.23590745422067491</v>
      </c>
      <c r="AY36" s="43">
        <v>1.8500758634672214E-3</v>
      </c>
      <c r="AZ36" s="43">
        <v>0.10872868910291487</v>
      </c>
      <c r="BA36" s="43">
        <v>-0.11344453643982318</v>
      </c>
      <c r="BB36" s="43">
        <v>-0.22531038543015749</v>
      </c>
      <c r="BC36" s="43">
        <v>0.13523697361247919</v>
      </c>
      <c r="BD36" s="43">
        <v>-8.4287481498478509E-3</v>
      </c>
    </row>
    <row r="37" spans="1:56" x14ac:dyDescent="0.25">
      <c r="A37" s="43">
        <v>0.15216044641797688</v>
      </c>
      <c r="B37" s="43">
        <v>9.2455207458488675E-2</v>
      </c>
      <c r="C37" s="43">
        <v>0.13866880648405269</v>
      </c>
      <c r="D37" s="43">
        <v>2.3633473277204005E-2</v>
      </c>
      <c r="E37" s="43">
        <v>-0.34519536985332755</v>
      </c>
      <c r="F37" s="43">
        <v>-4.9006181638849428E-2</v>
      </c>
      <c r="G37" s="43">
        <v>0.64487710646287744</v>
      </c>
      <c r="H37" s="43">
        <v>0.25195680943401011</v>
      </c>
      <c r="I37" s="43">
        <v>0.24261889444188964</v>
      </c>
      <c r="J37" s="43">
        <v>-0.91528667300505617</v>
      </c>
      <c r="K37" s="43">
        <v>3.4562096019839388E-2</v>
      </c>
      <c r="L37" s="43">
        <v>-0.21182316574551061</v>
      </c>
      <c r="M37" s="43">
        <v>-1.0753451702945973</v>
      </c>
      <c r="N37" s="43">
        <v>-1.0129444159185153</v>
      </c>
      <c r="O37" s="43">
        <v>1.3523561918843243</v>
      </c>
      <c r="P37" s="43">
        <v>1.8765438576847751</v>
      </c>
      <c r="Q37" s="43">
        <v>-0.39298989554026398</v>
      </c>
      <c r="R37" s="43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M37" s="43"/>
      <c r="AN37" s="43">
        <v>-0.9891625194813134</v>
      </c>
      <c r="AO37" s="43">
        <v>-2.6034767126462031</v>
      </c>
      <c r="AP37" s="43">
        <v>-0.76030404310646316</v>
      </c>
      <c r="AQ37" s="43">
        <v>0.41870517926875978</v>
      </c>
      <c r="AR37" s="43">
        <v>0.42862945628067184</v>
      </c>
      <c r="AS37" s="43">
        <v>0.18767902963181496</v>
      </c>
      <c r="AT37" s="43">
        <v>0.25850281323659319</v>
      </c>
      <c r="AU37" s="43">
        <v>-0.31073690384392888</v>
      </c>
      <c r="AV37" s="43">
        <v>0.44656861857690527</v>
      </c>
      <c r="AW37" s="43">
        <v>-0.37254689556444076</v>
      </c>
      <c r="AX37" s="43">
        <v>-7.1379970471378132E-2</v>
      </c>
      <c r="AY37" s="43">
        <v>-5.8054638641608661E-2</v>
      </c>
      <c r="AZ37" s="43">
        <v>0.17178781503319376</v>
      </c>
      <c r="BA37" s="43">
        <v>-3.7154632620568166E-2</v>
      </c>
      <c r="BB37" s="43">
        <v>5.3796131610591096E-2</v>
      </c>
      <c r="BC37" s="43">
        <v>-5.0030038578546973E-2</v>
      </c>
      <c r="BD37" s="43">
        <v>-8.3775366291272566E-2</v>
      </c>
    </row>
    <row r="38" spans="1:56" x14ac:dyDescent="0.25">
      <c r="A38" s="43">
        <v>-1.1114557176067457</v>
      </c>
      <c r="B38" s="43">
        <v>-1.2465547127436174</v>
      </c>
      <c r="C38" s="43">
        <v>-0.97895971738052623</v>
      </c>
      <c r="D38" s="43">
        <v>0.90988282041341284</v>
      </c>
      <c r="E38" s="43">
        <v>-1.1510989175796735</v>
      </c>
      <c r="F38" s="43">
        <v>-1.1732634491664227</v>
      </c>
      <c r="G38" s="43">
        <v>0.88134859767819052</v>
      </c>
      <c r="H38" s="43">
        <v>0.90158157478808365</v>
      </c>
      <c r="I38" s="43">
        <v>1.0862333721760264</v>
      </c>
      <c r="J38" s="43">
        <v>-0.72310055844335641</v>
      </c>
      <c r="K38" s="43">
        <v>-1.1093166565527757</v>
      </c>
      <c r="L38" s="43">
        <v>-0.84815664747816832</v>
      </c>
      <c r="M38" s="43">
        <v>9.2130740682983742E-2</v>
      </c>
      <c r="N38" s="43">
        <v>0.49881178631733242</v>
      </c>
      <c r="O38" s="43">
        <v>-0.4375956670913051</v>
      </c>
      <c r="P38" s="43">
        <v>-1.299826693843154</v>
      </c>
      <c r="Q38" s="43">
        <v>0.80943155745573936</v>
      </c>
      <c r="R38" s="43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M38" s="43"/>
      <c r="AN38" s="43">
        <v>-3.3209560250156183</v>
      </c>
      <c r="AO38" s="43">
        <v>1.5810100005698227</v>
      </c>
      <c r="AP38" s="43">
        <v>0.84483516041498596</v>
      </c>
      <c r="AQ38" s="43">
        <v>-0.86891531166574698</v>
      </c>
      <c r="AR38" s="43">
        <v>-0.3854290635771434</v>
      </c>
      <c r="AS38" s="43">
        <v>-0.14263809634615221</v>
      </c>
      <c r="AT38" s="43">
        <v>6.6853467720502976E-2</v>
      </c>
      <c r="AU38" s="43">
        <v>-0.17358570123870115</v>
      </c>
      <c r="AV38" s="43">
        <v>-0.10483524437854932</v>
      </c>
      <c r="AW38" s="43">
        <v>-4.6453896280436863E-3</v>
      </c>
      <c r="AX38" s="43">
        <v>-8.9461487549856319E-2</v>
      </c>
      <c r="AY38" s="43">
        <v>7.8713926822248009E-2</v>
      </c>
      <c r="AZ38" s="43">
        <v>-0.10469274804177492</v>
      </c>
      <c r="BA38" s="43">
        <v>0.1887997029629418</v>
      </c>
      <c r="BB38" s="43">
        <v>-0.12150233244835618</v>
      </c>
      <c r="BC38" s="43">
        <v>-0.1256243470646525</v>
      </c>
      <c r="BD38" s="43">
        <v>9.9833175542586666E-2</v>
      </c>
    </row>
    <row r="39" spans="1:56" x14ac:dyDescent="0.25">
      <c r="A39" s="43">
        <v>-0.22692440278943987</v>
      </c>
      <c r="B39" s="43">
        <v>-3.1881419335371875E-3</v>
      </c>
      <c r="C39" s="43">
        <v>-9.805142968115256E-2</v>
      </c>
      <c r="D39" s="43">
        <v>0.28950802395075353</v>
      </c>
      <c r="E39" s="43">
        <v>-0.34519536985332755</v>
      </c>
      <c r="F39" s="43">
        <v>-0.30845013518657727</v>
      </c>
      <c r="G39" s="43">
        <v>0.31972966018887833</v>
      </c>
      <c r="H39" s="43">
        <v>0.21423660268691869</v>
      </c>
      <c r="I39" s="43">
        <v>0.41038302482013439</v>
      </c>
      <c r="J39" s="43">
        <v>-0.23302579853248306</v>
      </c>
      <c r="K39" s="43">
        <v>-2.3370200132854986E-3</v>
      </c>
      <c r="L39" s="43">
        <v>-0.71328180323264556</v>
      </c>
      <c r="M39" s="43">
        <v>1.3657419754941509</v>
      </c>
      <c r="N39" s="43">
        <v>1.2410714447090265</v>
      </c>
      <c r="O39" s="43">
        <v>-1.2666275908564562</v>
      </c>
      <c r="P39" s="43">
        <v>0.75306874587983874</v>
      </c>
      <c r="Q39" s="43">
        <v>-2.6293974270603204E-2</v>
      </c>
      <c r="R39" s="43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M39" s="43"/>
      <c r="AN39" s="43">
        <v>-0.74546146848288175</v>
      </c>
      <c r="AO39" s="43">
        <v>1.7502042692855819</v>
      </c>
      <c r="AP39" s="43">
        <v>-1.4526940555457963</v>
      </c>
      <c r="AQ39" s="43">
        <v>0.30561338977961505</v>
      </c>
      <c r="AR39" s="43">
        <v>0.61405854617833611</v>
      </c>
      <c r="AS39" s="43">
        <v>0.61079996187049712</v>
      </c>
      <c r="AT39" s="43">
        <v>-0.20117741151858859</v>
      </c>
      <c r="AU39" s="43">
        <v>0.14946342446655925</v>
      </c>
      <c r="AV39" s="43">
        <v>-1.3335952574518788E-2</v>
      </c>
      <c r="AW39" s="43">
        <v>-0.12039047669318481</v>
      </c>
      <c r="AX39" s="43">
        <v>-0.27174930403075642</v>
      </c>
      <c r="AY39" s="43">
        <v>-3.6404990943450767E-2</v>
      </c>
      <c r="AZ39" s="43">
        <v>0.11326277056982262</v>
      </c>
      <c r="BA39" s="43">
        <v>-0.14237499532589268</v>
      </c>
      <c r="BB39" s="43">
        <v>0.11924909274290467</v>
      </c>
      <c r="BC39" s="43">
        <v>-0.18584252383827374</v>
      </c>
      <c r="BD39" s="43">
        <v>-9.5942180071846836E-2</v>
      </c>
    </row>
    <row r="40" spans="1:56" x14ac:dyDescent="0.25">
      <c r="A40" s="43">
        <v>0.27852206282044911</v>
      </c>
      <c r="B40" s="43">
        <v>0.66631712103889018</v>
      </c>
      <c r="C40" s="43">
        <v>0.50733139563183072</v>
      </c>
      <c r="D40" s="43">
        <v>-0.24224150013728366</v>
      </c>
      <c r="E40" s="43">
        <v>0.70247920431345556</v>
      </c>
      <c r="F40" s="43">
        <v>0.46988172372698023</v>
      </c>
      <c r="G40" s="43">
        <v>-0.66838389099772921</v>
      </c>
      <c r="H40" s="43">
        <v>-0.32641876498823835</v>
      </c>
      <c r="I40" s="43">
        <v>-0.87421115131028404</v>
      </c>
      <c r="J40" s="43">
        <v>0.2234165252838633</v>
      </c>
      <c r="K40" s="43">
        <v>1.0788133768488359</v>
      </c>
      <c r="L40" s="43">
        <v>0.10980207171970288</v>
      </c>
      <c r="M40" s="43">
        <v>1.0827152884481943</v>
      </c>
      <c r="N40" s="43">
        <v>2.1740016350232603</v>
      </c>
      <c r="O40" s="43">
        <v>-1.2572065701800024</v>
      </c>
      <c r="P40" s="43">
        <v>-1.0853446300826353</v>
      </c>
      <c r="Q40" s="43">
        <v>-0.4697403666717116</v>
      </c>
      <c r="R40" s="43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M40" s="43"/>
      <c r="AN40" s="43">
        <v>2.1937798942925961</v>
      </c>
      <c r="AO40" s="43">
        <v>2.4150440769186572</v>
      </c>
      <c r="AP40" s="43">
        <v>-0.48719685790543593</v>
      </c>
      <c r="AQ40" s="43">
        <v>-0.34667436537440366</v>
      </c>
      <c r="AR40" s="43">
        <v>-0.22133263986255469</v>
      </c>
      <c r="AS40" s="43">
        <v>0.98870736548263038</v>
      </c>
      <c r="AT40" s="43">
        <v>0.63619696152771898</v>
      </c>
      <c r="AU40" s="43">
        <v>0.54265014562901048</v>
      </c>
      <c r="AV40" s="43">
        <v>0.44173702299133633</v>
      </c>
      <c r="AW40" s="43">
        <v>-5.4564671847087076E-2</v>
      </c>
      <c r="AX40" s="43">
        <v>-2.9427654136769857E-2</v>
      </c>
      <c r="AY40" s="43">
        <v>0.14842818423221474</v>
      </c>
      <c r="AZ40" s="43">
        <v>2.1318782202071722E-2</v>
      </c>
      <c r="BA40" s="43">
        <v>-9.3913078508723893E-2</v>
      </c>
      <c r="BB40" s="43">
        <v>-9.5318159459218774E-2</v>
      </c>
      <c r="BC40" s="43">
        <v>5.5041219355962671E-2</v>
      </c>
      <c r="BD40" s="43">
        <v>-4.675192128565997E-2</v>
      </c>
    </row>
    <row r="41" spans="1:56" x14ac:dyDescent="0.25">
      <c r="A41" s="43">
        <v>-0.76396127249994694</v>
      </c>
      <c r="B41" s="43">
        <v>-0.48140610037916409</v>
      </c>
      <c r="C41" s="43">
        <v>-0.83149512566842987</v>
      </c>
      <c r="D41" s="43">
        <v>0.28950802395075353</v>
      </c>
      <c r="E41" s="43">
        <v>-0.7481471437165006</v>
      </c>
      <c r="F41" s="43">
        <v>-0.91381949561869491</v>
      </c>
      <c r="G41" s="43">
        <v>0.52664115858779303</v>
      </c>
      <c r="H41" s="43">
        <v>0.71717176277675965</v>
      </c>
      <c r="I41" s="43">
        <v>0.47269548748200324</v>
      </c>
      <c r="J41" s="43">
        <v>-0.67024929353008522</v>
      </c>
      <c r="K41" s="43">
        <v>-0.34181085735171129</v>
      </c>
      <c r="L41" s="43">
        <v>-0.79282317875535102</v>
      </c>
      <c r="M41" s="43">
        <v>-0.74809869910935045</v>
      </c>
      <c r="N41" s="43">
        <v>3.5750976507652001E-2</v>
      </c>
      <c r="O41" s="43">
        <v>4.2863850199413321E-2</v>
      </c>
      <c r="P41" s="43">
        <v>-0.85043625978612225</v>
      </c>
      <c r="Q41" s="43">
        <v>1.1590726782672802</v>
      </c>
      <c r="R41" s="43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M41" s="43"/>
      <c r="AN41" s="43">
        <v>-2.2516784734554061</v>
      </c>
      <c r="AO41" s="43">
        <v>0.46547189023810331</v>
      </c>
      <c r="AP41" s="43">
        <v>1.3413152053058512</v>
      </c>
      <c r="AQ41" s="43">
        <v>-0.17554379118803731</v>
      </c>
      <c r="AR41" s="43">
        <v>-0.21675111285160625</v>
      </c>
      <c r="AS41" s="43">
        <v>2.9556480206670586E-2</v>
      </c>
      <c r="AT41" s="43">
        <v>0.44586443877961668</v>
      </c>
      <c r="AU41" s="43">
        <v>-6.4723907812277937E-2</v>
      </c>
      <c r="AV41" s="43">
        <v>9.3875112774180092E-2</v>
      </c>
      <c r="AW41" s="43">
        <v>-0.40863583256454844</v>
      </c>
      <c r="AX41" s="43">
        <v>-0.3264741503230999</v>
      </c>
      <c r="AY41" s="43">
        <v>0.16527230316850811</v>
      </c>
      <c r="AZ41" s="43">
        <v>0.25713482963855844</v>
      </c>
      <c r="BA41" s="43">
        <v>-9.8022250494166907E-3</v>
      </c>
      <c r="BB41" s="43">
        <v>0.18847966300881475</v>
      </c>
      <c r="BC41" s="43">
        <v>0.16882257368347528</v>
      </c>
      <c r="BD41" s="43">
        <v>0.13101066067213138</v>
      </c>
    </row>
    <row r="42" spans="1:56" x14ac:dyDescent="0.25">
      <c r="A42" s="43">
        <v>-0.16374359458820373</v>
      </c>
      <c r="B42" s="43">
        <v>-3.5069460311795406E-2</v>
      </c>
      <c r="C42" s="43">
        <v>0.1076235878197635</v>
      </c>
      <c r="D42" s="43">
        <v>-0.4194914121044942</v>
      </c>
      <c r="E42" s="43">
        <v>0.13834687402668772</v>
      </c>
      <c r="F42" s="43">
        <v>0.21043797686963425</v>
      </c>
      <c r="G42" s="43">
        <v>0.15926612852206071</v>
      </c>
      <c r="H42" s="43">
        <v>-7.8938159050132781E-3</v>
      </c>
      <c r="I42" s="43">
        <v>0.17071991705597855</v>
      </c>
      <c r="J42" s="43">
        <v>-9.8495598673117732E-2</v>
      </c>
      <c r="K42" s="43">
        <v>0.26702825081748965</v>
      </c>
      <c r="L42" s="43">
        <v>0.35188576766214358</v>
      </c>
      <c r="M42" s="43">
        <v>-1.1814796503616116</v>
      </c>
      <c r="N42" s="43">
        <v>-1.4828157453634234</v>
      </c>
      <c r="O42" s="43">
        <v>1.060312611355744</v>
      </c>
      <c r="P42" s="43">
        <v>-1.2936746156164997E-2</v>
      </c>
      <c r="Q42" s="43">
        <v>-0.26507339422169013</v>
      </c>
      <c r="R42" s="43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M42" s="43"/>
      <c r="AN42" s="43">
        <v>8.1134926188424925E-2</v>
      </c>
      <c r="AO42" s="43">
        <v>-1.9774647599377944</v>
      </c>
      <c r="AP42" s="43">
        <v>0.61041678900105023</v>
      </c>
      <c r="AQ42" s="43">
        <v>-0.20808664185818213</v>
      </c>
      <c r="AR42" s="43">
        <v>-0.32810687971705899</v>
      </c>
      <c r="AS42" s="43">
        <v>-0.75545788913784717</v>
      </c>
      <c r="AT42" s="43">
        <v>0.28399910866712563</v>
      </c>
      <c r="AU42" s="43">
        <v>4.2551166605361949E-2</v>
      </c>
      <c r="AV42" s="43">
        <v>-0.10670857428597225</v>
      </c>
      <c r="AW42" s="43">
        <v>-0.32439157553277198</v>
      </c>
      <c r="AX42" s="43">
        <v>-1.7329448965323836E-2</v>
      </c>
      <c r="AY42" s="43">
        <v>4.2628073626113636E-2</v>
      </c>
      <c r="AZ42" s="43">
        <v>2.5046330705164998E-2</v>
      </c>
      <c r="BA42" s="43">
        <v>0.15998144789197424</v>
      </c>
      <c r="BB42" s="43">
        <v>0.13552888364224366</v>
      </c>
      <c r="BC42" s="43">
        <v>-0.2278505491044551</v>
      </c>
      <c r="BD42" s="43">
        <v>0.13718659773638189</v>
      </c>
    </row>
    <row r="43" spans="1:56" x14ac:dyDescent="0.25">
      <c r="A43" s="43">
        <v>1.8264518637507341</v>
      </c>
      <c r="B43" s="43">
        <v>1.5271090827953693</v>
      </c>
      <c r="C43" s="43">
        <v>1.3494337197854318</v>
      </c>
      <c r="D43" s="43">
        <v>-1.8374902824424908</v>
      </c>
      <c r="E43" s="43">
        <v>1.0248406999648312</v>
      </c>
      <c r="F43" s="43">
        <v>1.4211766994634956</v>
      </c>
      <c r="G43" s="43">
        <v>-1.8802989278832845</v>
      </c>
      <c r="H43" s="43">
        <v>-1.6633885032817015</v>
      </c>
      <c r="I43" s="43">
        <v>-1.6794791109537384</v>
      </c>
      <c r="J43" s="43">
        <v>1.9002406392828846</v>
      </c>
      <c r="K43" s="43">
        <v>1.3444886308394179</v>
      </c>
      <c r="L43" s="43">
        <v>1.6003441637856339</v>
      </c>
      <c r="M43" s="43">
        <v>-0.72156455240182904</v>
      </c>
      <c r="N43" s="43">
        <v>-0.12768202167758444</v>
      </c>
      <c r="O43" s="43">
        <v>-0.39991247936204422</v>
      </c>
      <c r="P43" s="43">
        <v>-1.677722131947248</v>
      </c>
      <c r="Q43" s="43">
        <v>-0.61471329555560961</v>
      </c>
      <c r="R43" s="43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M43" s="43"/>
      <c r="AN43" s="43">
        <v>5.6518939635860983</v>
      </c>
      <c r="AO43" s="43">
        <v>-0.16781377207409146</v>
      </c>
      <c r="AP43" s="43">
        <v>1.500615776578782</v>
      </c>
      <c r="AQ43" s="43">
        <v>-0.50446169528710016</v>
      </c>
      <c r="AR43" s="43">
        <v>-0.14885071332279251</v>
      </c>
      <c r="AS43" s="43">
        <v>-0.22765158302282787</v>
      </c>
      <c r="AT43" s="43">
        <v>-0.22536314611641878</v>
      </c>
      <c r="AU43" s="43">
        <v>-0.32454480449886197</v>
      </c>
      <c r="AV43" s="43">
        <v>8.9129010671111369E-2</v>
      </c>
      <c r="AW43" s="43">
        <v>-1.0991714295492089E-2</v>
      </c>
      <c r="AX43" s="43">
        <v>-0.22894690089791511</v>
      </c>
      <c r="AY43" s="43">
        <v>-0.23624044440231903</v>
      </c>
      <c r="AZ43" s="43">
        <v>0.13216157423324551</v>
      </c>
      <c r="BA43" s="43">
        <v>3.8062891547580933E-2</v>
      </c>
      <c r="BB43" s="43">
        <v>0.25040497474953172</v>
      </c>
      <c r="BC43" s="43">
        <v>0.12224437634892557</v>
      </c>
      <c r="BD43" s="43">
        <v>7.8972406362220679E-2</v>
      </c>
    </row>
    <row r="44" spans="1:56" x14ac:dyDescent="0.25">
      <c r="A44" s="43">
        <v>-1.3957693545123082</v>
      </c>
      <c r="B44" s="43">
        <v>-1.8204163234526445</v>
      </c>
      <c r="C44" s="43">
        <v>-1.7085234095893569</v>
      </c>
      <c r="D44" s="43">
        <v>0.55538299647899247</v>
      </c>
      <c r="E44" s="43">
        <v>-0.98991816935103405</v>
      </c>
      <c r="F44" s="43">
        <v>-1.1732634491664227</v>
      </c>
      <c r="G44" s="43">
        <v>0.98691614888639034</v>
      </c>
      <c r="H44" s="43">
        <v>1.056652427352935</v>
      </c>
      <c r="I44" s="43">
        <v>1.1725117803677345</v>
      </c>
      <c r="J44" s="43">
        <v>-0.63661662873399905</v>
      </c>
      <c r="K44" s="43">
        <v>-1.6960161898652211</v>
      </c>
      <c r="L44" s="43">
        <v>-1.3046567284972383</v>
      </c>
      <c r="M44" s="43">
        <v>1.7195204830860407</v>
      </c>
      <c r="N44" s="43">
        <v>1.3704550888662197</v>
      </c>
      <c r="O44" s="43">
        <v>-1.7847720952503572</v>
      </c>
      <c r="P44" s="43">
        <v>-0.56446114879063569</v>
      </c>
      <c r="Q44" s="43">
        <v>0.51095850156811184</v>
      </c>
      <c r="R44" s="43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M44" s="43"/>
      <c r="AN44" s="43">
        <v>-3.8004646790477268</v>
      </c>
      <c r="AO44" s="43">
        <v>3.4057917865802185</v>
      </c>
      <c r="AP44" s="43">
        <v>-0.67331428473523414</v>
      </c>
      <c r="AQ44" s="43">
        <v>-0.4466578462382918</v>
      </c>
      <c r="AR44" s="43">
        <v>2.6916382346030901E-2</v>
      </c>
      <c r="AS44" s="43">
        <v>-0.74014812052624235</v>
      </c>
      <c r="AT44" s="43">
        <v>-0.5842958881396183</v>
      </c>
      <c r="AU44" s="43">
        <v>0.22832031231927466</v>
      </c>
      <c r="AV44" s="43">
        <v>0.20062162594711819</v>
      </c>
      <c r="AW44" s="43">
        <v>0.34544722328699806</v>
      </c>
      <c r="AX44" s="43">
        <v>-8.6846388524966053E-2</v>
      </c>
      <c r="AY44" s="43">
        <v>8.801468245906191E-3</v>
      </c>
      <c r="AZ44" s="43">
        <v>0.2540187239065006</v>
      </c>
      <c r="BA44" s="43">
        <v>0.12791701422688043</v>
      </c>
      <c r="BB44" s="43">
        <v>-8.5913078961861331E-2</v>
      </c>
      <c r="BC44" s="43">
        <v>1.6376363391790251E-2</v>
      </c>
      <c r="BD44" s="43">
        <v>-4.0516452856168249E-2</v>
      </c>
    </row>
    <row r="45" spans="1:56" x14ac:dyDescent="0.25">
      <c r="A45" s="43">
        <v>-0.38487642329253019</v>
      </c>
      <c r="B45" s="43">
        <v>-6.6950778690053614E-2</v>
      </c>
      <c r="C45" s="43">
        <v>0.13478806150035991</v>
      </c>
      <c r="D45" s="43">
        <v>-0.33086635065721637</v>
      </c>
      <c r="E45" s="43">
        <v>0.21893715223848509</v>
      </c>
      <c r="F45" s="43">
        <v>0.46988172372698023</v>
      </c>
      <c r="G45" s="43">
        <v>0.11281655125140351</v>
      </c>
      <c r="H45" s="43">
        <v>-7.89301707620561E-3</v>
      </c>
      <c r="I45" s="43">
        <v>-0.26546686621720023</v>
      </c>
      <c r="J45" s="43">
        <v>7.9276566521391811E-2</v>
      </c>
      <c r="K45" s="43">
        <v>0.56222258642282408</v>
      </c>
      <c r="L45" s="43">
        <v>0.15821854724475032</v>
      </c>
      <c r="M45" s="43">
        <v>-1.659082915283971</v>
      </c>
      <c r="N45" s="43">
        <v>-1.4487670423441086</v>
      </c>
      <c r="O45" s="43">
        <v>1.5219309860384334</v>
      </c>
      <c r="P45" s="43">
        <v>9.94103756892709E-2</v>
      </c>
      <c r="Q45" s="43">
        <v>-6.0405609923629346E-2</v>
      </c>
      <c r="R45" s="43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M45" s="43"/>
      <c r="AN45" s="43">
        <v>0.18945421271847918</v>
      </c>
      <c r="AO45" s="43">
        <v>-2.40669990291036</v>
      </c>
      <c r="AP45" s="43">
        <v>1.0435589893011088</v>
      </c>
      <c r="AQ45" s="43">
        <v>8.4670948780291258E-2</v>
      </c>
      <c r="AR45" s="43">
        <v>-0.37615459868568379</v>
      </c>
      <c r="AS45" s="43">
        <v>-0.5336153960108363</v>
      </c>
      <c r="AT45" s="43">
        <v>0.46384135893389233</v>
      </c>
      <c r="AU45" s="43">
        <v>0.48638301779838222</v>
      </c>
      <c r="AV45" s="43">
        <v>0.17245994105110049</v>
      </c>
      <c r="AW45" s="43">
        <v>-0.4831736745203668</v>
      </c>
      <c r="AX45" s="43">
        <v>9.2772733102490748E-2</v>
      </c>
      <c r="AY45" s="43">
        <v>-0.15561460709262726</v>
      </c>
      <c r="AZ45" s="43">
        <v>-8.270373398279264E-2</v>
      </c>
      <c r="BA45" s="43">
        <v>0.1215190909965166</v>
      </c>
      <c r="BB45" s="43">
        <v>5.0711757674745055E-2</v>
      </c>
      <c r="BC45" s="43">
        <v>-0.17598498758258388</v>
      </c>
      <c r="BD45" s="43">
        <v>-8.6769555326155018E-2</v>
      </c>
    </row>
    <row r="46" spans="1:56" x14ac:dyDescent="0.25">
      <c r="A46" s="43">
        <v>1.0366917612352826</v>
      </c>
      <c r="B46" s="43">
        <v>0.85760442556569072</v>
      </c>
      <c r="C46" s="43">
        <v>0.55389884914498744</v>
      </c>
      <c r="D46" s="43">
        <v>-0.77399102422532084</v>
      </c>
      <c r="E46" s="43">
        <v>1.1054309781766285</v>
      </c>
      <c r="F46" s="43">
        <v>0.815807132340996</v>
      </c>
      <c r="G46" s="43">
        <v>-1.3313479842150815</v>
      </c>
      <c r="H46" s="43">
        <v>-0.94251454699580361</v>
      </c>
      <c r="I46" s="43">
        <v>-1.2768450160937193</v>
      </c>
      <c r="J46" s="43">
        <v>1.3236826376891913</v>
      </c>
      <c r="K46" s="43">
        <v>1.2559303299364215</v>
      </c>
      <c r="L46" s="43">
        <v>1.0470114616416049</v>
      </c>
      <c r="M46" s="43">
        <v>-0.85423191441096069</v>
      </c>
      <c r="N46" s="43">
        <v>-0.31154463119009346</v>
      </c>
      <c r="O46" s="43">
        <v>0.14649418831633801</v>
      </c>
      <c r="P46" s="43">
        <v>-1.1415181904946832</v>
      </c>
      <c r="Q46" s="43">
        <v>-0.29918421802667694</v>
      </c>
      <c r="R46" s="43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M46" s="43"/>
      <c r="AN46" s="43">
        <v>3.5763046584282772</v>
      </c>
      <c r="AO46" s="43">
        <v>-0.55786466836929571</v>
      </c>
      <c r="AP46" s="43">
        <v>1.4170245172963156</v>
      </c>
      <c r="AQ46" s="43">
        <v>-0.15875396322231705</v>
      </c>
      <c r="AR46" s="43">
        <v>-0.27683921293181968</v>
      </c>
      <c r="AS46" s="43">
        <v>-6.976889338743783E-2</v>
      </c>
      <c r="AT46" s="43">
        <v>0.18934476655379384</v>
      </c>
      <c r="AU46" s="43">
        <v>0.32381583416755533</v>
      </c>
      <c r="AV46" s="43">
        <v>3.7924809842712348E-2</v>
      </c>
      <c r="AW46" s="43">
        <v>0.36982552695285636</v>
      </c>
      <c r="AX46" s="43">
        <v>-3.3207803035711587E-2</v>
      </c>
      <c r="AY46" s="43">
        <v>0.101690929018439</v>
      </c>
      <c r="AZ46" s="43">
        <v>4.4581100290169762E-2</v>
      </c>
      <c r="BA46" s="43">
        <v>-0.12109527099472116</v>
      </c>
      <c r="BB46" s="43">
        <v>0.19199351725268451</v>
      </c>
      <c r="BC46" s="43">
        <v>3.2382867392843337E-2</v>
      </c>
      <c r="BD46" s="43">
        <v>-2.3067489796312676E-2</v>
      </c>
    </row>
    <row r="47" spans="1:56" x14ac:dyDescent="0.25">
      <c r="A47" s="43">
        <v>-0.44805723149376631</v>
      </c>
      <c r="B47" s="43">
        <v>-6.6950778690053614E-2</v>
      </c>
      <c r="C47" s="43">
        <v>-0.19118708179336547</v>
      </c>
      <c r="D47" s="43">
        <v>0.28950802395075353</v>
      </c>
      <c r="E47" s="43">
        <v>-0.18401462162468793</v>
      </c>
      <c r="F47" s="43">
        <v>-0.48141283862877216</v>
      </c>
      <c r="G47" s="43">
        <v>0.44640999702304701</v>
      </c>
      <c r="H47" s="43">
        <v>-0.12943568428513094</v>
      </c>
      <c r="I47" s="43">
        <v>0.17551351665691756</v>
      </c>
      <c r="J47" s="43">
        <v>-0.37716529893090595</v>
      </c>
      <c r="K47" s="43">
        <v>-0.39715953140139859</v>
      </c>
      <c r="L47" s="43">
        <v>-0.31557294399330749</v>
      </c>
      <c r="M47" s="43">
        <v>-0.69503040569430763</v>
      </c>
      <c r="N47" s="43">
        <v>-1.189997803727423</v>
      </c>
      <c r="O47" s="43">
        <v>0.82479246430373143</v>
      </c>
      <c r="P47" s="43">
        <v>0.81945594673937627</v>
      </c>
      <c r="Q47" s="43">
        <v>-0.5038520023247377</v>
      </c>
      <c r="R47" s="43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M47" s="43"/>
      <c r="AN47" s="43">
        <v>-1.0665781736917066</v>
      </c>
      <c r="AO47" s="43">
        <v>-1.7047190304657411</v>
      </c>
      <c r="AP47" s="43">
        <v>-0.21103727038235176</v>
      </c>
      <c r="AQ47" s="43">
        <v>-0.22962705961598856</v>
      </c>
      <c r="AR47" s="43">
        <v>0.33536345982186538</v>
      </c>
      <c r="AS47" s="43">
        <v>-0.40768875387045156</v>
      </c>
      <c r="AT47" s="43">
        <v>-9.6183293740555217E-2</v>
      </c>
      <c r="AU47" s="43">
        <v>0.18712055393570681</v>
      </c>
      <c r="AV47" s="43">
        <v>-0.11789002137201128</v>
      </c>
      <c r="AW47" s="43">
        <v>-0.10354117542919541</v>
      </c>
      <c r="AX47" s="43">
        <v>-0.21155712118804945</v>
      </c>
      <c r="AY47" s="43">
        <v>0.15836244859560689</v>
      </c>
      <c r="AZ47" s="43">
        <v>-0.21449791982419236</v>
      </c>
      <c r="BA47" s="43">
        <v>-0.24066859585007638</v>
      </c>
      <c r="BB47" s="43">
        <v>-0.17184529382618527</v>
      </c>
      <c r="BC47" s="43">
        <v>0.20804172978567467</v>
      </c>
      <c r="BD47" s="43">
        <v>-8.6013033228801869E-2</v>
      </c>
    </row>
    <row r="48" spans="1:56" x14ac:dyDescent="0.25">
      <c r="A48" s="43">
        <v>-1.2378173340092178</v>
      </c>
      <c r="B48" s="43">
        <v>-1.2784360311218756</v>
      </c>
      <c r="C48" s="43">
        <v>-1.3437415654252689</v>
      </c>
      <c r="D48" s="43">
        <v>1.4416323436152014</v>
      </c>
      <c r="E48" s="43">
        <v>-1.3122796650024096</v>
      </c>
      <c r="F48" s="43">
        <v>-1.2597446975423288</v>
      </c>
      <c r="G48" s="43">
        <v>0.70399467671010385</v>
      </c>
      <c r="H48" s="43">
        <v>1.3039293841666584</v>
      </c>
      <c r="I48" s="43">
        <v>1.2060644687808943</v>
      </c>
      <c r="J48" s="43">
        <v>-0.37236099219418067</v>
      </c>
      <c r="K48" s="43">
        <v>-1.1277662145693381</v>
      </c>
      <c r="L48" s="43">
        <v>-1.0971568413848436</v>
      </c>
      <c r="M48" s="43">
        <v>-0.47391925834264687</v>
      </c>
      <c r="N48" s="43">
        <v>-7.3204355615839364E-2</v>
      </c>
      <c r="O48" s="43">
        <v>0.56100835459331277</v>
      </c>
      <c r="P48" s="43">
        <v>-8.4430767750118499E-2</v>
      </c>
      <c r="Q48" s="43">
        <v>1.6110462670826575</v>
      </c>
      <c r="R48" s="43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M48" s="43"/>
      <c r="AN48" s="43">
        <v>-4.1920484745427968</v>
      </c>
      <c r="AO48" s="43">
        <v>0.30445346086944647</v>
      </c>
      <c r="AP48" s="43">
        <v>1.2815585099925526</v>
      </c>
      <c r="AQ48" s="43">
        <v>0.21807622198648813</v>
      </c>
      <c r="AR48" s="43">
        <v>1.6891308960724299E-2</v>
      </c>
      <c r="AS48" s="43">
        <v>0.25955880329983244</v>
      </c>
      <c r="AT48" s="43">
        <v>-0.25351669214684208</v>
      </c>
      <c r="AU48" s="43">
        <v>0.13448783772054773</v>
      </c>
      <c r="AV48" s="43">
        <v>-0.20448739889818243</v>
      </c>
      <c r="AW48" s="43">
        <v>0.19051085408116136</v>
      </c>
      <c r="AX48" s="43">
        <v>0.33201851873854699</v>
      </c>
      <c r="AY48" s="43">
        <v>-9.1285838269488467E-2</v>
      </c>
      <c r="AZ48" s="43">
        <v>-0.11290579621905816</v>
      </c>
      <c r="BA48" s="43">
        <v>6.6671135108351848E-2</v>
      </c>
      <c r="BB48" s="43">
        <v>0.14010543189939778</v>
      </c>
      <c r="BC48" s="43">
        <v>-9.1655402788748633E-2</v>
      </c>
      <c r="BD48" s="43">
        <v>0.15402757726162747</v>
      </c>
    </row>
    <row r="49" spans="1:56" x14ac:dyDescent="0.25">
      <c r="A49" s="43">
        <v>1.0366917612352826</v>
      </c>
      <c r="B49" s="43">
        <v>0.85760442556569072</v>
      </c>
      <c r="C49" s="43">
        <v>0.55001810416129604</v>
      </c>
      <c r="D49" s="43">
        <v>-0.86261608567259862</v>
      </c>
      <c r="E49" s="43">
        <v>0.21893715223848509</v>
      </c>
      <c r="F49" s="43">
        <v>0.21043797686963425</v>
      </c>
      <c r="G49" s="43">
        <v>-1.2300030303321987</v>
      </c>
      <c r="H49" s="43">
        <v>-1.2945688792590531</v>
      </c>
      <c r="I49" s="43">
        <v>-1.2672585013696775</v>
      </c>
      <c r="J49" s="43">
        <v>1.1266909566103314</v>
      </c>
      <c r="K49" s="43">
        <v>1.1821313945689982</v>
      </c>
      <c r="L49" s="43">
        <v>1.0781355371722599</v>
      </c>
      <c r="M49" s="43">
        <v>-0.17320482710184834</v>
      </c>
      <c r="N49" s="43">
        <v>0.21961293637337675</v>
      </c>
      <c r="O49" s="43">
        <v>-1.3660482022036267E-2</v>
      </c>
      <c r="P49" s="43">
        <v>-0.36529905801118912</v>
      </c>
      <c r="Q49" s="43">
        <v>-0.81938107985367004</v>
      </c>
      <c r="R49" s="43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M49" s="43"/>
      <c r="AN49" s="43">
        <v>3.2719954693553186</v>
      </c>
      <c r="AO49" s="43">
        <v>-0.19365868258369739</v>
      </c>
      <c r="AP49" s="43">
        <v>0.51464369495084283</v>
      </c>
      <c r="AQ49" s="43">
        <v>-0.46810871203291993</v>
      </c>
      <c r="AR49" s="43">
        <v>0.98776161815477881</v>
      </c>
      <c r="AS49" s="43">
        <v>7.9584205305848685E-2</v>
      </c>
      <c r="AT49" s="43">
        <v>0.14788693853451734</v>
      </c>
      <c r="AU49" s="43">
        <v>9.6559540596193039E-3</v>
      </c>
      <c r="AV49" s="43">
        <v>0.25218848219742102</v>
      </c>
      <c r="AW49" s="43">
        <v>0.27585284646229413</v>
      </c>
      <c r="AX49" s="43">
        <v>0.15263741905062747</v>
      </c>
      <c r="AY49" s="43">
        <v>3.7235541289279965E-2</v>
      </c>
      <c r="AZ49" s="43">
        <v>-0.10732644374523045</v>
      </c>
      <c r="BA49" s="43">
        <v>-0.17063222469043823</v>
      </c>
      <c r="BB49" s="43">
        <v>0.11356925154857683</v>
      </c>
      <c r="BC49" s="43">
        <v>7.8255840417173289E-2</v>
      </c>
      <c r="BD49" s="43">
        <v>-2.933781881429938E-2</v>
      </c>
    </row>
    <row r="50" spans="1:56" x14ac:dyDescent="0.25">
      <c r="A50" s="43">
        <v>-0.79555167660056503</v>
      </c>
      <c r="B50" s="43">
        <v>-1.0552674082168167</v>
      </c>
      <c r="C50" s="43">
        <v>-1.2622481482641317</v>
      </c>
      <c r="D50" s="43">
        <v>-6.4991799983666845E-2</v>
      </c>
      <c r="E50" s="43">
        <v>-0.90932789113923662</v>
      </c>
      <c r="F50" s="43">
        <v>-0.82733804055240612</v>
      </c>
      <c r="G50" s="43">
        <v>0.77155784529828064</v>
      </c>
      <c r="H50" s="43">
        <v>0.31901477780347681</v>
      </c>
      <c r="I50" s="43">
        <v>0.67880590587434675</v>
      </c>
      <c r="J50" s="43">
        <v>-0.73270985802148336</v>
      </c>
      <c r="K50" s="43">
        <v>-0.85102126133976963</v>
      </c>
      <c r="L50" s="43">
        <v>-0.92769818830927475</v>
      </c>
      <c r="M50" s="43">
        <v>1.0296478370308173</v>
      </c>
      <c r="N50" s="43">
        <v>0.77800998525256071</v>
      </c>
      <c r="O50" s="43">
        <v>-0.61659327941163011</v>
      </c>
      <c r="P50" s="43">
        <v>-0.57467430205863268</v>
      </c>
      <c r="Q50" s="43">
        <v>1.1931835003667053</v>
      </c>
      <c r="R50" s="43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M50" s="43"/>
      <c r="AN50" s="43">
        <v>-2.5497729959809767</v>
      </c>
      <c r="AO50" s="43">
        <v>2.1072439360406627</v>
      </c>
      <c r="AP50" s="43">
        <v>0.20186962562839406</v>
      </c>
      <c r="AQ50" s="43">
        <v>0.14311049418686583</v>
      </c>
      <c r="AR50" s="43">
        <v>0.1314147524654255</v>
      </c>
      <c r="AS50" s="43">
        <v>-0.6536944715087154</v>
      </c>
      <c r="AT50" s="43">
        <v>0.10816268425542964</v>
      </c>
      <c r="AU50" s="43">
        <v>-0.3978003501207476</v>
      </c>
      <c r="AV50" s="43">
        <v>0.2336483085326494</v>
      </c>
      <c r="AW50" s="43">
        <v>-0.30507359594700045</v>
      </c>
      <c r="AX50" s="43">
        <v>0.14445510115762183</v>
      </c>
      <c r="AY50" s="43">
        <v>-2.4155853397309121E-2</v>
      </c>
      <c r="AZ50" s="43">
        <v>0.10111470354845277</v>
      </c>
      <c r="BA50" s="43">
        <v>-0.32902740635229816</v>
      </c>
      <c r="BB50" s="43">
        <v>8.0268820308126168E-2</v>
      </c>
      <c r="BC50" s="43">
        <v>0.15133827296385721</v>
      </c>
      <c r="BD50" s="43">
        <v>-1.0092602007766051E-3</v>
      </c>
    </row>
    <row r="51" spans="1:56" x14ac:dyDescent="0.25">
      <c r="A51" s="43">
        <v>-0.16374359458820373</v>
      </c>
      <c r="B51" s="43">
        <v>-0.19447544646033771</v>
      </c>
      <c r="C51" s="43">
        <v>-0.23775453530652077</v>
      </c>
      <c r="D51" s="43">
        <v>-0.77399102422532084</v>
      </c>
      <c r="E51" s="43">
        <v>0.13834687402668772</v>
      </c>
      <c r="F51" s="43">
        <v>0.21043797686963425</v>
      </c>
      <c r="G51" s="43">
        <v>0.30283846604059911</v>
      </c>
      <c r="H51" s="43">
        <v>-0.37252141769827124</v>
      </c>
      <c r="I51" s="43">
        <v>-0.28943303990631786</v>
      </c>
      <c r="J51" s="43">
        <v>-0.24743986321138392</v>
      </c>
      <c r="K51" s="43">
        <v>0.10467101454706981</v>
      </c>
      <c r="L51" s="43">
        <v>0.41413556904079502</v>
      </c>
      <c r="M51" s="43">
        <v>5.6751877227020471E-2</v>
      </c>
      <c r="N51" s="43">
        <v>-0.5158355527363041</v>
      </c>
      <c r="O51" s="43">
        <v>5.228577150491031E-2</v>
      </c>
      <c r="P51" s="43">
        <v>0.28835833884173467</v>
      </c>
      <c r="Q51" s="43">
        <v>-0.2906562063532438</v>
      </c>
      <c r="R51" s="43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M51" s="43"/>
      <c r="AN51" s="43">
        <v>0.32155009021449393</v>
      </c>
      <c r="AO51" s="43">
        <v>-0.40500076064643942</v>
      </c>
      <c r="AP51" s="43">
        <v>-0.32962626162257946</v>
      </c>
      <c r="AQ51" s="43">
        <v>0.11734839849957343</v>
      </c>
      <c r="AR51" s="43">
        <v>0.18756403037517036</v>
      </c>
      <c r="AS51" s="43">
        <v>-1.0375056124897291</v>
      </c>
      <c r="AT51" s="43">
        <v>0.29667826923574642</v>
      </c>
      <c r="AU51" s="43">
        <v>-7.0217623091304776E-2</v>
      </c>
      <c r="AV51" s="43">
        <v>0.24340871097234548</v>
      </c>
      <c r="AW51" s="43">
        <v>-0.19568561743911664</v>
      </c>
      <c r="AX51" s="43">
        <v>-7.1904856969736029E-3</v>
      </c>
      <c r="AY51" s="43">
        <v>9.1190025255184923E-2</v>
      </c>
      <c r="AZ51" s="43">
        <v>2.1779600092203626E-2</v>
      </c>
      <c r="BA51" s="43">
        <v>0.15381024018216768</v>
      </c>
      <c r="BB51" s="43">
        <v>3.6191403327332845E-2</v>
      </c>
      <c r="BC51" s="43">
        <v>0.11145087870792597</v>
      </c>
      <c r="BD51" s="43">
        <v>-0.20761054959772782</v>
      </c>
    </row>
    <row r="52" spans="1:56" x14ac:dyDescent="0.25">
      <c r="A52" s="43">
        <v>2.0475846924550605</v>
      </c>
      <c r="B52" s="43">
        <v>2.7385949409699402</v>
      </c>
      <c r="C52" s="43">
        <v>2.498107458433644</v>
      </c>
      <c r="D52" s="43">
        <v>-2.9009895415459104</v>
      </c>
      <c r="E52" s="43">
        <v>1.8307442476911773</v>
      </c>
      <c r="F52" s="43">
        <v>2.1130271033107642</v>
      </c>
      <c r="G52" s="43">
        <v>-2.5728218062242503</v>
      </c>
      <c r="H52" s="43">
        <v>-2.6734500477001912</v>
      </c>
      <c r="I52" s="43">
        <v>-2.1635986979237103</v>
      </c>
      <c r="J52" s="43">
        <v>3.4233161820069147</v>
      </c>
      <c r="K52" s="43">
        <v>1.7024114977960421</v>
      </c>
      <c r="L52" s="43">
        <v>2.1225534495576115</v>
      </c>
      <c r="M52" s="43">
        <v>1.7548985027754336</v>
      </c>
      <c r="N52" s="43">
        <v>2.6302532231293392</v>
      </c>
      <c r="O52" s="43">
        <v>-2.6985896176607218</v>
      </c>
      <c r="P52" s="43">
        <v>-1.871777401992279</v>
      </c>
      <c r="Q52" s="43">
        <v>-1.3139943159955072</v>
      </c>
      <c r="R52" s="43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M52" s="43"/>
      <c r="AN52" s="43">
        <v>8.9523895523309207</v>
      </c>
      <c r="AO52" s="43">
        <v>3.3674278442123673</v>
      </c>
      <c r="AP52" s="43">
        <v>-0.24543681022301789</v>
      </c>
      <c r="AQ52" s="43">
        <v>-0.43317511369057904</v>
      </c>
      <c r="AR52" s="43">
        <v>0.4037371415156224</v>
      </c>
      <c r="AS52" s="43">
        <v>0.44321012397521858</v>
      </c>
      <c r="AT52" s="43">
        <v>-1.2963669878054471</v>
      </c>
      <c r="AU52" s="43">
        <v>4.0079634836812428E-2</v>
      </c>
      <c r="AV52" s="43">
        <v>4.690679056945532E-2</v>
      </c>
      <c r="AW52" s="43">
        <v>-0.60665117600582996</v>
      </c>
      <c r="AX52" s="43">
        <v>9.132706073181774E-3</v>
      </c>
      <c r="AY52" s="43">
        <v>6.4358596305123097E-2</v>
      </c>
      <c r="AZ52" s="43">
        <v>-2.836777648104909E-2</v>
      </c>
      <c r="BA52" s="43">
        <v>0.25983114883113351</v>
      </c>
      <c r="BB52" s="43">
        <v>0.1261971449909742</v>
      </c>
      <c r="BC52" s="43">
        <v>8.6016934250378152E-2</v>
      </c>
      <c r="BD52" s="43">
        <v>-7.5609376035440545E-2</v>
      </c>
    </row>
    <row r="53" spans="1:56" x14ac:dyDescent="0.25">
      <c r="A53" s="43">
        <v>-1.4905405668141622</v>
      </c>
      <c r="B53" s="43">
        <v>-1.2784360311218756</v>
      </c>
      <c r="C53" s="43">
        <v>-1.3204578367283639</v>
      </c>
      <c r="D53" s="43">
        <v>1.5302571941351342</v>
      </c>
      <c r="E53" s="43">
        <v>-1.6346409688487404</v>
      </c>
      <c r="F53" s="43">
        <v>-1.6921513545322515</v>
      </c>
      <c r="G53" s="43">
        <v>1.1684920633334019</v>
      </c>
      <c r="H53" s="43">
        <v>1.1698134474277251</v>
      </c>
      <c r="I53" s="43">
        <v>1.3786217424415215</v>
      </c>
      <c r="J53" s="43">
        <v>-0.55013292868713137</v>
      </c>
      <c r="K53" s="43">
        <v>-1.4820001207445102</v>
      </c>
      <c r="L53" s="43">
        <v>-1.4533650632130994</v>
      </c>
      <c r="M53" s="43">
        <v>-0.94267822928430101</v>
      </c>
      <c r="N53" s="43">
        <v>-0.20939851940826021</v>
      </c>
      <c r="O53" s="43">
        <v>1.0979957990850049</v>
      </c>
      <c r="P53" s="43">
        <v>0.58454806362235578</v>
      </c>
      <c r="Q53" s="43">
        <v>0.45126283260034733</v>
      </c>
      <c r="R53" s="43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M53" s="43"/>
      <c r="AN53" s="43">
        <v>-4.8199228670117051</v>
      </c>
      <c r="AO53" s="43">
        <v>-0.69986993640497097</v>
      </c>
      <c r="AP53" s="43">
        <v>0.6132495039705288</v>
      </c>
      <c r="AQ53" s="43">
        <v>-0.59914351799854682</v>
      </c>
      <c r="AR53" s="43">
        <v>0.46641920836450479</v>
      </c>
      <c r="AS53" s="43">
        <v>0.30689112419250408</v>
      </c>
      <c r="AT53" s="43">
        <v>-0.54939417535526924</v>
      </c>
      <c r="AU53" s="43">
        <v>0.36640274815715113</v>
      </c>
      <c r="AV53" s="43">
        <v>0.20393737290640368</v>
      </c>
      <c r="AW53" s="43">
        <v>-5.3675781010248516E-2</v>
      </c>
      <c r="AX53" s="43">
        <v>0.29514230963182625</v>
      </c>
      <c r="AY53" s="43">
        <v>7.606989661350759E-2</v>
      </c>
      <c r="AZ53" s="43">
        <v>-0.21958156475888166</v>
      </c>
      <c r="BA53" s="43">
        <v>-8.2562547564820926E-2</v>
      </c>
      <c r="BB53" s="43">
        <v>-5.9532454723628114E-2</v>
      </c>
      <c r="BC53" s="43">
        <v>-6.4850431275398579E-2</v>
      </c>
      <c r="BD53" s="43">
        <v>-3.7979857785846921E-2</v>
      </c>
    </row>
    <row r="54" spans="1:56" x14ac:dyDescent="0.25">
      <c r="A54" s="43">
        <v>-1.0798653135061276</v>
      </c>
      <c r="B54" s="43">
        <v>-0.89586142206827457</v>
      </c>
      <c r="C54" s="43">
        <v>-0.90910853905112055</v>
      </c>
      <c r="D54" s="43">
        <v>1.2643822207206465</v>
      </c>
      <c r="E54" s="43">
        <v>-0.90932789113923662</v>
      </c>
      <c r="F54" s="43">
        <v>-0.82733804055240612</v>
      </c>
      <c r="G54" s="43">
        <v>0.63643191181224334</v>
      </c>
      <c r="H54" s="43">
        <v>0.98540363541640097</v>
      </c>
      <c r="I54" s="43">
        <v>0.53980177886274272</v>
      </c>
      <c r="J54" s="43">
        <v>-0.40118866318793422</v>
      </c>
      <c r="K54" s="43">
        <v>-0.94695959592315249</v>
      </c>
      <c r="L54" s="43">
        <v>-0.95882358354046926</v>
      </c>
      <c r="M54" s="43">
        <v>-1.0753455912934311</v>
      </c>
      <c r="N54" s="43">
        <v>-0.85632128908366423</v>
      </c>
      <c r="O54" s="43">
        <v>1.36177811130566</v>
      </c>
      <c r="P54" s="43">
        <v>1.0186180375188236</v>
      </c>
      <c r="Q54" s="43">
        <v>0.18690100644172641</v>
      </c>
      <c r="R54" s="43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M54" s="43"/>
      <c r="AN54" s="43">
        <v>-3.2616559651804793</v>
      </c>
      <c r="AO54" s="43">
        <v>-1.657352267452052</v>
      </c>
      <c r="AP54" s="43">
        <v>0.3989443388255387</v>
      </c>
      <c r="AQ54" s="43">
        <v>-2.8301112254170646E-2</v>
      </c>
      <c r="AR54" s="43">
        <v>0.26486919181294755</v>
      </c>
      <c r="AS54" s="43">
        <v>0.15214813813670178</v>
      </c>
      <c r="AT54" s="43">
        <v>-0.27272070158547523</v>
      </c>
      <c r="AU54" s="43">
        <v>0.61810682929835925</v>
      </c>
      <c r="AV54" s="43">
        <v>0.13919770337134255</v>
      </c>
      <c r="AW54" s="43">
        <v>0.22416737551587987</v>
      </c>
      <c r="AX54" s="43">
        <v>0.26992960751480205</v>
      </c>
      <c r="AY54" s="43">
        <v>-0.22443445842621526</v>
      </c>
      <c r="AZ54" s="43">
        <v>-0.16267952418686679</v>
      </c>
      <c r="BA54" s="43">
        <v>5.3760809846710549E-3</v>
      </c>
      <c r="BB54" s="43">
        <v>-0.12393075485461796</v>
      </c>
      <c r="BC54" s="43">
        <v>0.17107158125694577</v>
      </c>
      <c r="BD54" s="43">
        <v>-8.5919445679754486E-2</v>
      </c>
    </row>
    <row r="55" spans="1:56" x14ac:dyDescent="0.25">
      <c r="A55" s="43">
        <v>0.78396852843033815</v>
      </c>
      <c r="B55" s="43">
        <v>0.79384178880917433</v>
      </c>
      <c r="C55" s="43">
        <v>0.61987002757660115</v>
      </c>
      <c r="D55" s="43">
        <v>-0.33086635065721637</v>
      </c>
      <c r="E55" s="43">
        <v>0.78306948171934998</v>
      </c>
      <c r="F55" s="43">
        <v>0.98877004247357281</v>
      </c>
      <c r="G55" s="43">
        <v>-6.8760168042618211E-2</v>
      </c>
      <c r="H55" s="43">
        <v>-0.27193446598229626</v>
      </c>
      <c r="I55" s="43">
        <v>-0.23191417780404006</v>
      </c>
      <c r="J55" s="43">
        <v>-8.888606943250095E-2</v>
      </c>
      <c r="K55" s="43">
        <v>0.20429901468905179</v>
      </c>
      <c r="L55" s="43">
        <v>0.85334358068227467</v>
      </c>
      <c r="M55" s="43">
        <v>-0.36778351351022698</v>
      </c>
      <c r="N55" s="43">
        <v>-0.59074283012532181</v>
      </c>
      <c r="O55" s="43">
        <v>0.79652940039020714</v>
      </c>
      <c r="P55" s="43">
        <v>1.2943785337078333</v>
      </c>
      <c r="Q55" s="43">
        <v>-0.43562913694270433</v>
      </c>
      <c r="R55" s="43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M55" s="43"/>
      <c r="AN55" s="43">
        <v>1.4447043264761705</v>
      </c>
      <c r="AO55" s="43">
        <v>-1.8194877045485138</v>
      </c>
      <c r="AP55" s="43">
        <v>-0.89673945060513738</v>
      </c>
      <c r="AQ55" s="43">
        <v>0.77175343616804315</v>
      </c>
      <c r="AR55" s="43">
        <v>-0.23047325473437907</v>
      </c>
      <c r="AS55" s="43">
        <v>0.13659795663785193</v>
      </c>
      <c r="AT55" s="43">
        <v>-9.2408383666776228E-2</v>
      </c>
      <c r="AU55" s="43">
        <v>-0.40008407995005779</v>
      </c>
      <c r="AV55" s="43">
        <v>0.13798374613976921</v>
      </c>
      <c r="AW55" s="43">
        <v>2.6493571012031758E-4</v>
      </c>
      <c r="AX55" s="43">
        <v>0.23856488522518685</v>
      </c>
      <c r="AY55" s="43">
        <v>0.13410669048065166</v>
      </c>
      <c r="AZ55" s="43">
        <v>-8.0467931635063342E-2</v>
      </c>
      <c r="BA55" s="43">
        <v>0.21297975367182029</v>
      </c>
      <c r="BB55" s="43">
        <v>0.13590781082423614</v>
      </c>
      <c r="BC55" s="43">
        <v>0.12895693678382483</v>
      </c>
      <c r="BD55" s="43">
        <v>-6.9588522029895239E-2</v>
      </c>
    </row>
    <row r="56" spans="1:56" x14ac:dyDescent="0.25">
      <c r="A56" s="43">
        <v>-0.73237086839932886</v>
      </c>
      <c r="B56" s="43">
        <v>-0.67269340490596463</v>
      </c>
      <c r="C56" s="43">
        <v>-0.80433065586848806</v>
      </c>
      <c r="D56" s="43">
        <v>0.90988282041341284</v>
      </c>
      <c r="E56" s="43">
        <v>-0.42578564725922136</v>
      </c>
      <c r="F56" s="43">
        <v>-0.13548743087956897</v>
      </c>
      <c r="G56" s="43">
        <v>1.1304884864049296</v>
      </c>
      <c r="H56" s="43">
        <v>1.0315062881264339</v>
      </c>
      <c r="I56" s="43">
        <v>1.4553138631098141</v>
      </c>
      <c r="J56" s="43">
        <v>-0.89606818723865045</v>
      </c>
      <c r="K56" s="43">
        <v>-1.5078295368006625</v>
      </c>
      <c r="L56" s="43">
        <v>-1.2320318502471006</v>
      </c>
      <c r="M56" s="43">
        <v>-0.38547378900477969</v>
      </c>
      <c r="N56" s="43">
        <v>-0.46135788667455907</v>
      </c>
      <c r="O56" s="43">
        <v>0.73058314686326054</v>
      </c>
      <c r="P56" s="43">
        <v>0.74796241232491611</v>
      </c>
      <c r="Q56" s="43">
        <v>0.15279018434230207</v>
      </c>
      <c r="R56" s="43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M56" s="43"/>
      <c r="AN56" s="43">
        <v>-3.3004248689376943</v>
      </c>
      <c r="AO56" s="43">
        <v>-0.82679578558868005</v>
      </c>
      <c r="AP56" s="43">
        <v>-0.57669908400391845</v>
      </c>
      <c r="AQ56" s="43">
        <v>2.8023861253528057E-2</v>
      </c>
      <c r="AR56" s="43">
        <v>-0.82991538286824973</v>
      </c>
      <c r="AS56" s="43">
        <v>-2.2809621592728375E-2</v>
      </c>
      <c r="AT56" s="43">
        <v>-0.68689468899109329</v>
      </c>
      <c r="AU56" s="43">
        <v>-3.2106273379749917E-2</v>
      </c>
      <c r="AV56" s="43">
        <v>0.16653006591070124</v>
      </c>
      <c r="AW56" s="43">
        <v>-0.16182117786976585</v>
      </c>
      <c r="AX56" s="43">
        <v>3.8414847584361991E-2</v>
      </c>
      <c r="AY56" s="43">
        <v>-9.6535896508245858E-2</v>
      </c>
      <c r="AZ56" s="43">
        <v>-7.0372200132552229E-2</v>
      </c>
      <c r="BA56" s="43">
        <v>-0.17234924186343473</v>
      </c>
      <c r="BB56" s="43">
        <v>0.14696405568861112</v>
      </c>
      <c r="BC56" s="43">
        <v>2.2908625883558884E-2</v>
      </c>
      <c r="BD56" s="43">
        <v>4.7974845566980222E-2</v>
      </c>
    </row>
    <row r="57" spans="1:56" x14ac:dyDescent="0.25">
      <c r="A57" s="43">
        <v>0.34170287102168523</v>
      </c>
      <c r="B57" s="43">
        <v>0.76196047043091608</v>
      </c>
      <c r="C57" s="43">
        <v>0.68584120212756017</v>
      </c>
      <c r="D57" s="43">
        <v>0.73263269751885796</v>
      </c>
      <c r="E57" s="43">
        <v>0.29952743045028252</v>
      </c>
      <c r="F57" s="43">
        <v>0.3834004753510733</v>
      </c>
      <c r="G57" s="43">
        <v>0.57731393787470076</v>
      </c>
      <c r="H57" s="43">
        <v>0.72136338601085925</v>
      </c>
      <c r="I57" s="43">
        <v>0.33848427463484992</v>
      </c>
      <c r="J57" s="43">
        <v>-0.67985859310821217</v>
      </c>
      <c r="K57" s="43">
        <v>0.10467171858623074</v>
      </c>
      <c r="L57" s="43">
        <v>-0.44699003379858171</v>
      </c>
      <c r="M57" s="43">
        <v>-0.50045087551935863</v>
      </c>
      <c r="N57" s="43">
        <v>-1.0946622143047038</v>
      </c>
      <c r="O57" s="43">
        <v>1.2958327584077565</v>
      </c>
      <c r="P57" s="43">
        <v>1.8305829623398908</v>
      </c>
      <c r="Q57" s="43">
        <v>-0.30771222799454834</v>
      </c>
      <c r="R57" s="43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M57" s="43"/>
      <c r="AN57" s="43">
        <v>-0.61596373052676767</v>
      </c>
      <c r="AO57" s="43">
        <v>-2.5187983783270331</v>
      </c>
      <c r="AP57" s="43">
        <v>-1.2206010457027159</v>
      </c>
      <c r="AQ57" s="43">
        <v>0.71859994935498284</v>
      </c>
      <c r="AR57" s="43">
        <v>-0.32610689738670645</v>
      </c>
      <c r="AS57" s="43">
        <v>0.94583115874848989</v>
      </c>
      <c r="AT57" s="43">
        <v>9.9916948253133839E-2</v>
      </c>
      <c r="AU57" s="43">
        <v>-4.8922690613223518E-2</v>
      </c>
      <c r="AV57" s="43">
        <v>-0.45888716898387077</v>
      </c>
      <c r="AW57" s="43">
        <v>-0.24502728994525594</v>
      </c>
      <c r="AX57" s="43">
        <v>1.494359337927775E-2</v>
      </c>
      <c r="AY57" s="43">
        <v>-0.18228764904617759</v>
      </c>
      <c r="AZ57" s="43">
        <v>0.20590748070152742</v>
      </c>
      <c r="BA57" s="43">
        <v>-0.23181092290941938</v>
      </c>
      <c r="BB57" s="43">
        <v>4.8296405052231497E-2</v>
      </c>
      <c r="BC57" s="43">
        <v>1.0457960650759414E-2</v>
      </c>
      <c r="BD57" s="43">
        <v>-0.10022669690190657</v>
      </c>
    </row>
    <row r="58" spans="1:56" x14ac:dyDescent="0.25">
      <c r="A58" s="43">
        <v>2.0475846924550605</v>
      </c>
      <c r="B58" s="43">
        <v>1.4633470517816016</v>
      </c>
      <c r="C58" s="43">
        <v>1.5473465099943748</v>
      </c>
      <c r="D58" s="43">
        <v>-0.95124093530628195</v>
      </c>
      <c r="E58" s="43">
        <v>1.7501539694793797</v>
      </c>
      <c r="F58" s="43">
        <v>1.9400646048293251</v>
      </c>
      <c r="G58" s="43">
        <v>-0.99775453844343764</v>
      </c>
      <c r="H58" s="43">
        <v>-0.42700571754243805</v>
      </c>
      <c r="I58" s="43">
        <v>-1.0132157346404456</v>
      </c>
      <c r="J58" s="43">
        <v>0.5837656198127249</v>
      </c>
      <c r="K58" s="43">
        <v>0.72089050915422526</v>
      </c>
      <c r="L58" s="43">
        <v>1.2614278467182347</v>
      </c>
      <c r="M58" s="43">
        <v>-1.1461020516710523</v>
      </c>
      <c r="N58" s="43">
        <v>-1.2512853411395548</v>
      </c>
      <c r="O58" s="43">
        <v>1.4654057550721036</v>
      </c>
      <c r="P58" s="43">
        <v>1.6620608195652704</v>
      </c>
      <c r="Q58" s="43">
        <v>-1.1860770011233313</v>
      </c>
      <c r="R58" s="43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M58" s="43"/>
      <c r="AN58" s="43">
        <v>3.8894509250634068</v>
      </c>
      <c r="AO58" s="43">
        <v>-3.4960091585337434</v>
      </c>
      <c r="AP58" s="43">
        <v>-0.86525965165231522</v>
      </c>
      <c r="AQ58" s="43">
        <v>0.94372496803669559</v>
      </c>
      <c r="AR58" s="43">
        <v>-0.59640146144700168</v>
      </c>
      <c r="AS58" s="43">
        <v>0.39538842892718562</v>
      </c>
      <c r="AT58" s="43">
        <v>-0.38745921424557689</v>
      </c>
      <c r="AU58" s="43">
        <v>-0.32084906086707848</v>
      </c>
      <c r="AV58" s="43">
        <v>0.33829671828142482</v>
      </c>
      <c r="AW58" s="43">
        <v>0.28550473336113613</v>
      </c>
      <c r="AX58" s="43">
        <v>0.26479558009627147</v>
      </c>
      <c r="AY58" s="43">
        <v>-0.199396006282787</v>
      </c>
      <c r="AZ58" s="43">
        <v>0.47624417056899243</v>
      </c>
      <c r="BA58" s="43">
        <v>7.218206963805833E-2</v>
      </c>
      <c r="BB58" s="43">
        <v>1.6020837094642137E-2</v>
      </c>
      <c r="BC58" s="43">
        <v>0.13480613155770987</v>
      </c>
      <c r="BD58" s="43">
        <v>3.8275606596668746E-2</v>
      </c>
    </row>
    <row r="59" spans="1:56" x14ac:dyDescent="0.25">
      <c r="A59" s="43">
        <v>-1.1746365258079818</v>
      </c>
      <c r="B59" s="43">
        <v>-0.95962405882479096</v>
      </c>
      <c r="C59" s="43">
        <v>-0.96343748253166006</v>
      </c>
      <c r="D59" s="43">
        <v>1.5302571941351342</v>
      </c>
      <c r="E59" s="43">
        <v>-0.82873742112239435</v>
      </c>
      <c r="F59" s="43">
        <v>-0.82733804055240612</v>
      </c>
      <c r="G59" s="43">
        <v>1.0840377005969459</v>
      </c>
      <c r="H59" s="43">
        <v>1.2787824461113504</v>
      </c>
      <c r="I59" s="43">
        <v>1.4169687168507603</v>
      </c>
      <c r="J59" s="43">
        <v>-0.74712369303789483</v>
      </c>
      <c r="K59" s="43">
        <v>-1.3860617861611273</v>
      </c>
      <c r="L59" s="43">
        <v>-1.3772817713641103</v>
      </c>
      <c r="M59" s="43">
        <v>-0.60658662212067982</v>
      </c>
      <c r="N59" s="43">
        <v>-0.68607907055676964</v>
      </c>
      <c r="O59" s="43">
        <v>0.69290175662376341</v>
      </c>
      <c r="P59" s="43">
        <v>1.1105378784692779</v>
      </c>
      <c r="Q59" s="43">
        <v>0.877654016913753</v>
      </c>
      <c r="R59" s="43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M59" s="43"/>
      <c r="AN59" s="43">
        <v>-4.2243408618312674</v>
      </c>
      <c r="AO59" s="43">
        <v>-0.88244594619001926</v>
      </c>
      <c r="AP59" s="43">
        <v>1.7981426235116893E-3</v>
      </c>
      <c r="AQ59" s="43">
        <v>0.47189500839647536</v>
      </c>
      <c r="AR59" s="43">
        <v>-0.19905845314170501</v>
      </c>
      <c r="AS59" s="43">
        <v>0.25769469018774027</v>
      </c>
      <c r="AT59" s="43">
        <v>-0.59603113839028099</v>
      </c>
      <c r="AU59" s="43">
        <v>0.24568306012250474</v>
      </c>
      <c r="AV59" s="43">
        <v>-0.22897489691798767</v>
      </c>
      <c r="AW59" s="43">
        <v>4.6586354933871893E-2</v>
      </c>
      <c r="AX59" s="43">
        <v>-9.2554940813020237E-2</v>
      </c>
      <c r="AY59" s="43">
        <v>-6.9390865150940881E-2</v>
      </c>
      <c r="AZ59" s="43">
        <v>-0.1287881304739622</v>
      </c>
      <c r="BA59" s="43">
        <v>-3.4766160882420273E-2</v>
      </c>
      <c r="BB59" s="43">
        <v>3.5555181982376963E-2</v>
      </c>
      <c r="BC59" s="43">
        <v>-5.5026610288101394E-2</v>
      </c>
      <c r="BD59" s="43">
        <v>2.2343905498212333E-2</v>
      </c>
    </row>
    <row r="60" spans="1:56" x14ac:dyDescent="0.25">
      <c r="A60" s="43">
        <v>-6.8972382286349554E-2</v>
      </c>
      <c r="B60" s="43">
        <v>0.4750298165120897</v>
      </c>
      <c r="C60" s="43">
        <v>0.36762755268187375</v>
      </c>
      <c r="D60" s="43">
        <v>0.90988282041341284</v>
      </c>
      <c r="E60" s="43">
        <v>-0.42578564725922136</v>
      </c>
      <c r="F60" s="43">
        <v>-0.56789408786949169</v>
      </c>
      <c r="G60" s="43">
        <v>0.44640959417727127</v>
      </c>
      <c r="H60" s="43">
        <v>0.70040727068439235</v>
      </c>
      <c r="I60" s="43">
        <v>0.49666143205319085</v>
      </c>
      <c r="J60" s="43">
        <v>-0.56935129914182692</v>
      </c>
      <c r="K60" s="43">
        <v>-9.4585337756474958E-2</v>
      </c>
      <c r="L60" s="43">
        <v>-0.52998998892020666</v>
      </c>
      <c r="M60" s="43">
        <v>0.86160329909886446</v>
      </c>
      <c r="N60" s="43">
        <v>0.73034219054120109</v>
      </c>
      <c r="O60" s="43">
        <v>-0.49412179680251511</v>
      </c>
      <c r="P60" s="43">
        <v>-0.50828758735724777</v>
      </c>
      <c r="Q60" s="43">
        <v>-0.73410259875435224</v>
      </c>
      <c r="R60" s="43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M60" s="43"/>
      <c r="AN60" s="43">
        <v>-0.80416236238115535</v>
      </c>
      <c r="AO60" s="43">
        <v>0.97436188625279097</v>
      </c>
      <c r="AP60" s="43">
        <v>-0.99001516784188381</v>
      </c>
      <c r="AQ60" s="43">
        <v>-1.1318260444676009</v>
      </c>
      <c r="AR60" s="43">
        <v>-0.2098045677484191</v>
      </c>
      <c r="AS60" s="43">
        <v>1.0769368792030511</v>
      </c>
      <c r="AT60" s="43">
        <v>0.2788952133936195</v>
      </c>
      <c r="AU60" s="43">
        <v>-3.3397857857998287E-2</v>
      </c>
      <c r="AV60" s="43">
        <v>-0.6181356856478869</v>
      </c>
      <c r="AW60" s="43">
        <v>-6.0486048709262719E-2</v>
      </c>
      <c r="AX60" s="43">
        <v>-8.9956103276170471E-2</v>
      </c>
      <c r="AY60" s="43">
        <v>3.2858980706618489E-2</v>
      </c>
      <c r="AZ60" s="43">
        <v>0.10078149902960962</v>
      </c>
      <c r="BA60" s="43">
        <v>-0.1121983972496762</v>
      </c>
      <c r="BB60" s="43">
        <v>-5.3921223143383656E-2</v>
      </c>
      <c r="BC60" s="43">
        <v>8.7813642901686528E-3</v>
      </c>
      <c r="BD60" s="43">
        <v>6.6070033024027683E-2</v>
      </c>
    </row>
    <row r="61" spans="1:56" x14ac:dyDescent="0.25">
      <c r="A61" s="43">
        <v>1.4157766104426994</v>
      </c>
      <c r="B61" s="43">
        <v>1.3677030966468271</v>
      </c>
      <c r="C61" s="43">
        <v>0.9458451669896718</v>
      </c>
      <c r="D61" s="43">
        <v>-1.0398659967535597</v>
      </c>
      <c r="E61" s="43">
        <v>1.5083827520398017</v>
      </c>
      <c r="F61" s="43">
        <v>1.2482137893309186</v>
      </c>
      <c r="G61" s="43">
        <v>-1.3735745613146464</v>
      </c>
      <c r="H61" s="43">
        <v>-1.3071425477843526</v>
      </c>
      <c r="I61" s="43">
        <v>-1.1666002060536145</v>
      </c>
      <c r="J61" s="43">
        <v>1.1699338377126409</v>
      </c>
      <c r="K61" s="43">
        <v>1.3149691972050856</v>
      </c>
      <c r="L61" s="43">
        <v>1.4343445841591869</v>
      </c>
      <c r="M61" s="43">
        <v>1.0738722592328931</v>
      </c>
      <c r="N61" s="43">
        <v>0.53967035932509089</v>
      </c>
      <c r="O61" s="43">
        <v>-0.94632004766947131</v>
      </c>
      <c r="P61" s="43">
        <v>-0.94235707407422242</v>
      </c>
      <c r="Q61" s="43">
        <v>-0.70851917603120618</v>
      </c>
      <c r="R61" s="43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M61" s="43"/>
      <c r="AN61" s="43">
        <v>4.6737841264902338</v>
      </c>
      <c r="AO61" s="43">
        <v>1.0307436801070717</v>
      </c>
      <c r="AP61" s="43">
        <v>-0.31572845430203622</v>
      </c>
      <c r="AQ61" s="43">
        <v>4.8250733643712795E-2</v>
      </c>
      <c r="AR61" s="43">
        <v>-0.24247374819901452</v>
      </c>
      <c r="AS61" s="43">
        <v>-5.0161924473723203E-2</v>
      </c>
      <c r="AT61" s="43">
        <v>0.12667487725363236</v>
      </c>
      <c r="AU61" s="43">
        <v>-7.6817397778122881E-2</v>
      </c>
      <c r="AV61" s="43">
        <v>-0.34788681594319149</v>
      </c>
      <c r="AW61" s="43">
        <v>0.40775313215463371</v>
      </c>
      <c r="AX61" s="43">
        <v>0.10752239180894434</v>
      </c>
      <c r="AY61" s="43">
        <v>0.18931795594166023</v>
      </c>
      <c r="AZ61" s="43">
        <v>-8.0832456428335933E-2</v>
      </c>
      <c r="BA61" s="43">
        <v>-0.18338534950949842</v>
      </c>
      <c r="BB61" s="43">
        <v>0.22638689557472516</v>
      </c>
      <c r="BC61" s="43">
        <v>6.9534908828467829E-2</v>
      </c>
      <c r="BD61" s="43">
        <v>5.3450138671776559E-2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>
      <selection activeCell="X37" sqref="X37"/>
    </sheetView>
  </sheetViews>
  <sheetFormatPr defaultRowHeight="15" x14ac:dyDescent="0.25"/>
  <cols>
    <col min="2" max="2" width="23.28515625" bestFit="1" customWidth="1"/>
  </cols>
  <sheetData>
    <row r="1" spans="1:20" ht="15.75" thickBot="1" x14ac:dyDescent="0.3">
      <c r="B1" s="32" t="s">
        <v>77</v>
      </c>
      <c r="C1" s="33" t="s">
        <v>64</v>
      </c>
      <c r="D1" s="33" t="s">
        <v>65</v>
      </c>
      <c r="E1" s="33" t="s">
        <v>66</v>
      </c>
      <c r="F1" s="33" t="s">
        <v>67</v>
      </c>
      <c r="G1" s="33" t="s">
        <v>68</v>
      </c>
      <c r="H1" s="33" t="s">
        <v>69</v>
      </c>
      <c r="I1" s="33" t="s">
        <v>70</v>
      </c>
      <c r="J1" s="33" t="s">
        <v>71</v>
      </c>
      <c r="K1" s="33" t="s">
        <v>72</v>
      </c>
      <c r="L1" s="33" t="s">
        <v>73</v>
      </c>
      <c r="M1" s="33" t="s">
        <v>74</v>
      </c>
      <c r="N1" s="33" t="s">
        <v>75</v>
      </c>
      <c r="O1" s="33" t="s">
        <v>76</v>
      </c>
      <c r="P1" s="33" t="s">
        <v>78</v>
      </c>
      <c r="Q1" s="33" t="s">
        <v>79</v>
      </c>
      <c r="R1" s="33" t="s">
        <v>80</v>
      </c>
      <c r="S1" s="33" t="s">
        <v>81</v>
      </c>
      <c r="T1" s="14"/>
    </row>
    <row r="2" spans="1:20" ht="15.75" thickBot="1" x14ac:dyDescent="0.3">
      <c r="B2" s="33" t="s">
        <v>82</v>
      </c>
      <c r="C2">
        <v>11.42</v>
      </c>
      <c r="D2">
        <v>3.2469999999999999</v>
      </c>
      <c r="E2">
        <v>0.75600000000000001</v>
      </c>
      <c r="F2">
        <v>0.50900000000000001</v>
      </c>
      <c r="G2">
        <v>0.30099999999999999</v>
      </c>
      <c r="H2">
        <v>0.183</v>
      </c>
      <c r="I2">
        <v>0.14899999999999999</v>
      </c>
      <c r="J2">
        <v>0.122</v>
      </c>
      <c r="K2">
        <v>8.3000000000000004E-2</v>
      </c>
      <c r="L2">
        <v>5.5E-2</v>
      </c>
      <c r="M2">
        <v>4.9000000000000002E-2</v>
      </c>
      <c r="N2">
        <v>3.3000000000000002E-2</v>
      </c>
      <c r="O2">
        <v>2.8000000000000001E-2</v>
      </c>
      <c r="P2">
        <v>2.7E-2</v>
      </c>
      <c r="Q2">
        <v>1.7999999999999999E-2</v>
      </c>
      <c r="R2">
        <v>1.2999999999999999E-2</v>
      </c>
      <c r="S2">
        <v>8.0000000000000002E-3</v>
      </c>
      <c r="T2" s="28">
        <f>SUM(C2:S2)</f>
        <v>17.001000000000001</v>
      </c>
    </row>
    <row r="3" spans="1:20" x14ac:dyDescent="0.25">
      <c r="B3" s="33" t="s">
        <v>62</v>
      </c>
      <c r="C3" s="40">
        <v>0.67200000000000004</v>
      </c>
      <c r="D3" s="40">
        <v>0.191</v>
      </c>
      <c r="E3" s="40">
        <v>4.3999999999999997E-2</v>
      </c>
      <c r="F3" s="40">
        <v>0.03</v>
      </c>
      <c r="G3" s="40">
        <v>1.7999999999999999E-2</v>
      </c>
      <c r="H3" s="40">
        <v>1.0999999999999999E-2</v>
      </c>
      <c r="I3" s="40">
        <v>8.9999999999999993E-3</v>
      </c>
      <c r="J3" s="40">
        <v>7.0000000000000001E-3</v>
      </c>
      <c r="K3" s="40">
        <v>5.0000000000000001E-3</v>
      </c>
      <c r="L3" s="40">
        <v>3.0000000000000001E-3</v>
      </c>
      <c r="M3" s="40">
        <v>3.0000000000000001E-3</v>
      </c>
      <c r="N3" s="40">
        <v>2E-3</v>
      </c>
      <c r="O3" s="40">
        <v>2E-3</v>
      </c>
      <c r="P3" s="40">
        <v>2E-3</v>
      </c>
      <c r="Q3" s="40">
        <v>1E-3</v>
      </c>
      <c r="R3" s="40">
        <v>1E-3</v>
      </c>
      <c r="S3" s="40">
        <v>0</v>
      </c>
    </row>
    <row r="4" spans="1:20" x14ac:dyDescent="0.25">
      <c r="B4" s="33" t="s">
        <v>63</v>
      </c>
      <c r="C4" s="40">
        <v>0.67200000000000004</v>
      </c>
      <c r="D4" s="40">
        <v>0.86299999999999999</v>
      </c>
      <c r="E4" s="40">
        <v>0.90700000000000003</v>
      </c>
      <c r="F4" s="40">
        <v>0.93700000000000006</v>
      </c>
      <c r="G4" s="40">
        <v>0.95499999999999996</v>
      </c>
      <c r="H4" s="40">
        <v>0.96599999999999997</v>
      </c>
      <c r="I4" s="40">
        <v>0.97399999999999998</v>
      </c>
      <c r="J4" s="40">
        <v>0.98199999999999998</v>
      </c>
      <c r="K4" s="40">
        <v>0.98599999999999999</v>
      </c>
      <c r="L4" s="40">
        <v>0.99</v>
      </c>
      <c r="M4" s="40">
        <v>0.99299999999999999</v>
      </c>
      <c r="N4" s="40">
        <v>0.99399999999999999</v>
      </c>
      <c r="O4" s="40">
        <v>0.996</v>
      </c>
      <c r="P4" s="40">
        <v>0.998</v>
      </c>
      <c r="Q4" s="40">
        <v>0.999</v>
      </c>
      <c r="R4" s="40">
        <v>1</v>
      </c>
      <c r="S4" s="40">
        <v>1</v>
      </c>
    </row>
    <row r="6" spans="1:20" x14ac:dyDescent="0.25">
      <c r="B6" s="30"/>
    </row>
    <row r="7" spans="1:20" ht="15.75" thickBot="1" x14ac:dyDescent="0.3">
      <c r="B7" s="35" t="s">
        <v>83</v>
      </c>
      <c r="C7" s="33" t="s">
        <v>84</v>
      </c>
      <c r="D7" s="33" t="s">
        <v>85</v>
      </c>
      <c r="E7" s="33" t="s">
        <v>86</v>
      </c>
      <c r="F7" s="33" t="s">
        <v>87</v>
      </c>
      <c r="G7" s="33" t="s">
        <v>88</v>
      </c>
      <c r="H7" s="33" t="s">
        <v>89</v>
      </c>
      <c r="I7" s="33" t="s">
        <v>90</v>
      </c>
      <c r="J7" s="33" t="s">
        <v>91</v>
      </c>
      <c r="K7" s="33" t="s">
        <v>92</v>
      </c>
      <c r="L7" s="33" t="s">
        <v>93</v>
      </c>
      <c r="M7" s="33" t="s">
        <v>94</v>
      </c>
      <c r="N7" s="33" t="s">
        <v>95</v>
      </c>
      <c r="O7" s="33" t="s">
        <v>96</v>
      </c>
      <c r="P7" s="33" t="s">
        <v>97</v>
      </c>
      <c r="Q7" s="33" t="s">
        <v>98</v>
      </c>
      <c r="R7" s="33" t="s">
        <v>99</v>
      </c>
      <c r="S7" s="33" t="s">
        <v>100</v>
      </c>
    </row>
    <row r="8" spans="1:20" ht="15.75" thickBot="1" x14ac:dyDescent="0.3">
      <c r="A8" s="27" t="s">
        <v>101</v>
      </c>
      <c r="B8" s="15" t="s">
        <v>4</v>
      </c>
      <c r="C8" s="26">
        <v>0.28042764976221068</v>
      </c>
      <c r="D8" s="26">
        <v>-9.1001783767480568E-2</v>
      </c>
      <c r="E8" s="26">
        <v>-1.9535307128214843E-2</v>
      </c>
      <c r="F8" s="26">
        <v>-1.8275908250630395E-2</v>
      </c>
      <c r="G8" s="26">
        <v>-5.0994094222002864E-2</v>
      </c>
      <c r="H8" s="26">
        <v>0.21333210355400889</v>
      </c>
      <c r="I8" s="26">
        <v>-8.4255002276327137E-2</v>
      </c>
      <c r="J8" s="26">
        <v>-0.62134132040606393</v>
      </c>
      <c r="K8" s="26">
        <v>9.9104372436123689E-2</v>
      </c>
      <c r="L8" s="26">
        <v>0.41348305315081868</v>
      </c>
      <c r="M8" s="26">
        <v>-2.0962089513538184E-2</v>
      </c>
      <c r="N8" s="26">
        <v>-7.8384535492488597E-2</v>
      </c>
      <c r="O8" s="26">
        <v>0.36567911335633141</v>
      </c>
      <c r="P8" s="26">
        <v>-0.3118573017257355</v>
      </c>
      <c r="Q8" s="26">
        <v>0.11961923883358212</v>
      </c>
      <c r="R8" s="26">
        <v>-0.12765522038283311</v>
      </c>
      <c r="S8" s="26">
        <v>-0.14877560617686289</v>
      </c>
    </row>
    <row r="9" spans="1:20" ht="15.75" thickBot="1" x14ac:dyDescent="0.3">
      <c r="A9" s="27" t="s">
        <v>102</v>
      </c>
      <c r="B9" s="15" t="s">
        <v>6</v>
      </c>
      <c r="C9" s="26">
        <v>0.28099954850941988</v>
      </c>
      <c r="D9" s="26">
        <v>-0.10462065656878683</v>
      </c>
      <c r="E9" s="26">
        <v>-0.10730384702803705</v>
      </c>
      <c r="F9" s="26">
        <v>-6.3392542991736175E-2</v>
      </c>
      <c r="G9" s="26">
        <v>-3.9669339636344498E-3</v>
      </c>
      <c r="H9" s="26">
        <v>0.38622060966872473</v>
      </c>
      <c r="I9" s="26">
        <v>-5.1446274137799793E-2</v>
      </c>
      <c r="J9" s="26">
        <v>-4.6268081264982365E-2</v>
      </c>
      <c r="K9" s="26">
        <v>-0.31694283478871438</v>
      </c>
      <c r="L9" s="26">
        <v>-0.3539358786968495</v>
      </c>
      <c r="M9" s="26">
        <v>-7.6230907006322776E-2</v>
      </c>
      <c r="N9" s="26">
        <v>0.20878463598262026</v>
      </c>
      <c r="O9" s="26">
        <v>-4.4520570023107664E-2</v>
      </c>
      <c r="P9" s="26">
        <v>-8.0519911307156189E-2</v>
      </c>
      <c r="Q9" s="26">
        <v>0.43232131622350972</v>
      </c>
      <c r="R9" s="26">
        <v>0.51583476664525474</v>
      </c>
      <c r="S9" s="26">
        <v>6.3349705023612674E-2</v>
      </c>
    </row>
    <row r="10" spans="1:20" ht="15.75" thickBot="1" x14ac:dyDescent="0.3">
      <c r="A10" s="27" t="s">
        <v>103</v>
      </c>
      <c r="B10" s="15" t="s">
        <v>8</v>
      </c>
      <c r="C10" s="26">
        <v>0.28127185237499264</v>
      </c>
      <c r="D10" s="26">
        <v>-0.11229851489509404</v>
      </c>
      <c r="E10" s="26">
        <v>-9.8965039120189877E-2</v>
      </c>
      <c r="F10" s="26">
        <v>-3.8864218437987708E-2</v>
      </c>
      <c r="G10" s="26">
        <v>-5.3451146517663195E-2</v>
      </c>
      <c r="H10" s="26">
        <v>0.31971395591702656</v>
      </c>
      <c r="I10" s="26">
        <v>-5.5684437131110348E-2</v>
      </c>
      <c r="J10" s="26">
        <v>-0.16202471434759053</v>
      </c>
      <c r="K10" s="26">
        <v>-0.28148273100051269</v>
      </c>
      <c r="L10" s="26">
        <v>-0.3557283476721364</v>
      </c>
      <c r="M10" s="26">
        <v>-0.11419312908708787</v>
      </c>
      <c r="N10" s="26">
        <v>-0.17177536676308031</v>
      </c>
      <c r="O10" s="26">
        <v>7.2927940972483587E-3</v>
      </c>
      <c r="P10" s="26">
        <v>0.19351477723297031</v>
      </c>
      <c r="Q10" s="26">
        <v>-0.62536784089419006</v>
      </c>
      <c r="R10" s="26">
        <v>-0.28078462394027209</v>
      </c>
      <c r="S10" s="26">
        <v>8.2436345353778584E-2</v>
      </c>
    </row>
    <row r="11" spans="1:20" ht="15.75" thickBot="1" x14ac:dyDescent="0.3">
      <c r="A11" s="27" t="s">
        <v>104</v>
      </c>
      <c r="B11" s="15" t="s">
        <v>10</v>
      </c>
      <c r="C11" s="26">
        <v>-0.2820821851399154</v>
      </c>
      <c r="D11" s="26">
        <v>-4.9146171625739594E-2</v>
      </c>
      <c r="E11" s="26">
        <v>-6.477111174501715E-3</v>
      </c>
      <c r="F11" s="26">
        <v>-3.3276058196016214E-2</v>
      </c>
      <c r="G11" s="26">
        <v>-0.12449353495831735</v>
      </c>
      <c r="H11" s="26">
        <v>0.5035406809236872</v>
      </c>
      <c r="I11" s="26">
        <v>5.9587324812388875E-2</v>
      </c>
      <c r="J11" s="26">
        <v>0.13347417129199093</v>
      </c>
      <c r="K11" s="26">
        <v>-0.29652235221952128</v>
      </c>
      <c r="L11" s="26">
        <v>0.52238361409678991</v>
      </c>
      <c r="M11" s="26">
        <v>-7.37253116800618E-2</v>
      </c>
      <c r="N11" s="26">
        <v>-2.0840178886731998E-2</v>
      </c>
      <c r="O11" s="26">
        <v>-0.4775058096001969</v>
      </c>
      <c r="P11" s="26">
        <v>-4.0151570597499353E-2</v>
      </c>
      <c r="Q11" s="26">
        <v>-5.8565252636203866E-2</v>
      </c>
      <c r="R11" s="26">
        <v>-2.6613284232751135E-2</v>
      </c>
      <c r="S11" s="26">
        <v>-0.1612612834276928</v>
      </c>
    </row>
    <row r="12" spans="1:20" ht="15.75" thickBot="1" x14ac:dyDescent="0.3">
      <c r="A12" s="27" t="s">
        <v>105</v>
      </c>
      <c r="B12" s="15" t="s">
        <v>12</v>
      </c>
      <c r="C12" s="26">
        <v>0.26966662147955345</v>
      </c>
      <c r="D12" s="26">
        <v>-4.6669837741918629E-2</v>
      </c>
      <c r="E12" s="26">
        <v>-0.12425823544534438</v>
      </c>
      <c r="F12" s="26">
        <v>0.29723972668424992</v>
      </c>
      <c r="G12" s="26">
        <v>-0.50926766349521879</v>
      </c>
      <c r="H12" s="26">
        <v>-9.9028341909293494E-2</v>
      </c>
      <c r="I12" s="26">
        <v>-3.985405037725951E-2</v>
      </c>
      <c r="J12" s="26">
        <v>0.30461241015570278</v>
      </c>
      <c r="K12" s="26">
        <v>-1.839657152910542E-2</v>
      </c>
      <c r="L12" s="26">
        <v>0.1558896667383837</v>
      </c>
      <c r="M12" s="26">
        <v>-2.8712438417028415E-2</v>
      </c>
      <c r="N12" s="26">
        <v>0.56573057982299069</v>
      </c>
      <c r="O12" s="26">
        <v>0.1442076573989641</v>
      </c>
      <c r="P12" s="26">
        <v>-0.18863412095697915</v>
      </c>
      <c r="Q12" s="26">
        <v>-0.23616084656844036</v>
      </c>
      <c r="R12" s="26">
        <v>-7.9301970708618458E-3</v>
      </c>
      <c r="S12" s="26">
        <v>-6.63440640545145E-3</v>
      </c>
    </row>
    <row r="13" spans="1:20" ht="15.75" thickBot="1" x14ac:dyDescent="0.3">
      <c r="A13" s="27" t="s">
        <v>106</v>
      </c>
      <c r="B13" s="15" t="s">
        <v>14</v>
      </c>
      <c r="C13" s="26">
        <v>0.27031498585072328</v>
      </c>
      <c r="D13" s="26">
        <v>-5.2555087818295536E-2</v>
      </c>
      <c r="E13" s="26">
        <v>-0.17496609814001382</v>
      </c>
      <c r="F13" s="26">
        <v>0.23851591923101564</v>
      </c>
      <c r="G13" s="26">
        <v>-0.53008838629411859</v>
      </c>
      <c r="H13" s="26">
        <v>-7.3500908161152706E-2</v>
      </c>
      <c r="I13" s="26">
        <v>-5.564185603071678E-2</v>
      </c>
      <c r="J13" s="26">
        <v>3.752773033054576E-2</v>
      </c>
      <c r="K13" s="26">
        <v>0.21505844779903421</v>
      </c>
      <c r="L13" s="26">
        <v>-6.0814084233794814E-2</v>
      </c>
      <c r="M13" s="26">
        <v>9.7996480676437944E-3</v>
      </c>
      <c r="N13" s="26">
        <v>-0.53935249165938326</v>
      </c>
      <c r="O13" s="26">
        <v>-0.29946125974475746</v>
      </c>
      <c r="P13" s="26">
        <v>0.16578105901489995</v>
      </c>
      <c r="Q13" s="26">
        <v>0.28113357991346044</v>
      </c>
      <c r="R13" s="26">
        <v>-3.0894417910325916E-2</v>
      </c>
      <c r="S13" s="26">
        <v>-8.7565814516291848E-2</v>
      </c>
    </row>
    <row r="14" spans="1:20" ht="15.75" thickBot="1" x14ac:dyDescent="0.3">
      <c r="A14" s="27" t="s">
        <v>107</v>
      </c>
      <c r="B14" s="15" t="s">
        <v>16</v>
      </c>
      <c r="C14" s="26">
        <v>-0.28665555938283888</v>
      </c>
      <c r="D14" s="26">
        <v>-3.8787062113398586E-2</v>
      </c>
      <c r="E14" s="26">
        <v>-0.18377866577233462</v>
      </c>
      <c r="F14" s="26">
        <v>-7.8862542652923806E-2</v>
      </c>
      <c r="G14" s="26">
        <v>-0.1564035474599082</v>
      </c>
      <c r="H14" s="26">
        <v>-8.7598112283126695E-2</v>
      </c>
      <c r="I14" s="26">
        <v>9.633477580437097E-2</v>
      </c>
      <c r="J14" s="26">
        <v>-0.19272934365378491</v>
      </c>
      <c r="K14" s="26">
        <v>-7.5704451719344326E-2</v>
      </c>
      <c r="L14" s="26">
        <v>-0.32758133581297855</v>
      </c>
      <c r="M14" s="26">
        <v>2.0659033506853539E-2</v>
      </c>
      <c r="N14" s="26">
        <v>0.20627750166835906</v>
      </c>
      <c r="O14" s="26">
        <v>2.4211670385481977E-2</v>
      </c>
      <c r="P14" s="26">
        <v>6.2808593886820127E-2</v>
      </c>
      <c r="Q14" s="26">
        <v>5.9453672282836927E-2</v>
      </c>
      <c r="R14" s="26">
        <v>-0.13626295250623513</v>
      </c>
      <c r="S14" s="26">
        <v>-0.78429485069521243</v>
      </c>
    </row>
    <row r="15" spans="1:20" ht="15.75" thickBot="1" x14ac:dyDescent="0.3">
      <c r="A15" s="27" t="s">
        <v>108</v>
      </c>
      <c r="B15" s="15" t="s">
        <v>18</v>
      </c>
      <c r="C15" s="26">
        <v>-0.28633225573567456</v>
      </c>
      <c r="D15" s="26">
        <v>-2.0538734299075618E-2</v>
      </c>
      <c r="E15" s="26">
        <v>-5.2987081230214034E-2</v>
      </c>
      <c r="F15" s="26">
        <v>-1.0342757032578196E-2</v>
      </c>
      <c r="G15" s="26">
        <v>-0.26113664261580599</v>
      </c>
      <c r="H15" s="26">
        <v>0.25159686428869316</v>
      </c>
      <c r="I15" s="26">
        <v>7.7592297793766377E-2</v>
      </c>
      <c r="J15" s="26">
        <v>0.19851698219371672</v>
      </c>
      <c r="K15" s="26">
        <v>-0.15273521549879698</v>
      </c>
      <c r="L15" s="26">
        <v>9.6506851071210029E-2</v>
      </c>
      <c r="M15" s="26">
        <v>0.19844728350112761</v>
      </c>
      <c r="N15" s="26">
        <v>-0.15961723447160742</v>
      </c>
      <c r="O15" s="26">
        <v>0.66183796309918241</v>
      </c>
      <c r="P15" s="26">
        <v>0.41761198562980772</v>
      </c>
      <c r="Q15" s="26">
        <v>0.12801495424223996</v>
      </c>
      <c r="R15" s="26">
        <v>4.4034464676306756E-2</v>
      </c>
      <c r="S15" s="26">
        <v>9.7456577146961154E-2</v>
      </c>
    </row>
    <row r="16" spans="1:20" ht="15.75" thickBot="1" x14ac:dyDescent="0.3">
      <c r="A16" s="27" t="s">
        <v>109</v>
      </c>
      <c r="B16" s="15" t="s">
        <v>3</v>
      </c>
      <c r="C16" s="26">
        <v>-0.28711540189955193</v>
      </c>
      <c r="D16" s="26">
        <v>-2.5284257947598025E-4</v>
      </c>
      <c r="E16" s="26">
        <v>-0.14228034699559</v>
      </c>
      <c r="F16" s="26">
        <v>-6.9684942864694968E-2</v>
      </c>
      <c r="G16" s="26">
        <v>-0.19243713842693111</v>
      </c>
      <c r="H16" s="26">
        <v>-3.6940543913161995E-3</v>
      </c>
      <c r="I16" s="26">
        <v>-0.29232420151817606</v>
      </c>
      <c r="J16" s="26">
        <v>-0.18927510693884056</v>
      </c>
      <c r="K16" s="26">
        <v>-0.11284901955915111</v>
      </c>
      <c r="L16" s="26">
        <v>-0.14865971117770629</v>
      </c>
      <c r="M16" s="26">
        <v>1.5710554968081276E-2</v>
      </c>
      <c r="N16" s="26">
        <v>0.24051033295948554</v>
      </c>
      <c r="O16" s="26">
        <v>-0.12833334243577924</v>
      </c>
      <c r="P16" s="26">
        <v>-5.9524620328568867E-2</v>
      </c>
      <c r="Q16" s="26">
        <v>0.34126915737587815</v>
      </c>
      <c r="R16" s="26">
        <v>-0.55402154505422541</v>
      </c>
      <c r="S16" s="26">
        <v>0.44474374685745222</v>
      </c>
    </row>
    <row r="17" spans="1:21" ht="15.75" thickBot="1" x14ac:dyDescent="0.3">
      <c r="A17" s="27" t="s">
        <v>110</v>
      </c>
      <c r="B17" s="15" t="s">
        <v>5</v>
      </c>
      <c r="C17" s="26">
        <v>0.26886565968120352</v>
      </c>
      <c r="D17" s="26">
        <v>5.9215662158046432E-2</v>
      </c>
      <c r="E17" s="26">
        <v>0.30953069072982192</v>
      </c>
      <c r="F17" s="26">
        <v>-1.6735798962639454E-2</v>
      </c>
      <c r="G17" s="26">
        <v>0.18915468453945056</v>
      </c>
      <c r="H17" s="26">
        <v>1.6261115445056006E-2</v>
      </c>
      <c r="I17" s="26">
        <v>-0.61409480249981152</v>
      </c>
      <c r="J17" s="26">
        <v>0.3324451903750647</v>
      </c>
      <c r="K17" s="26">
        <v>-0.22195070216752383</v>
      </c>
      <c r="L17" s="26">
        <v>3.5258981823651295E-2</v>
      </c>
      <c r="M17" s="26">
        <v>0.27391596164307197</v>
      </c>
      <c r="N17" s="26">
        <v>-5.3889760931018077E-2</v>
      </c>
      <c r="O17" s="26">
        <v>5.2985336217715756E-2</v>
      </c>
      <c r="P17" s="26">
        <v>2.2141864339767274E-2</v>
      </c>
      <c r="Q17" s="26">
        <v>0.138617179099639</v>
      </c>
      <c r="R17" s="26">
        <v>-0.23368626241245583</v>
      </c>
      <c r="S17" s="26">
        <v>-0.31444905366196679</v>
      </c>
    </row>
    <row r="18" spans="1:21" ht="15.75" thickBot="1" x14ac:dyDescent="0.3">
      <c r="A18" s="27" t="s">
        <v>111</v>
      </c>
      <c r="B18" s="15" t="s">
        <v>7</v>
      </c>
      <c r="C18" s="26">
        <v>0.28056493933964227</v>
      </c>
      <c r="D18" s="26">
        <v>-2.4346416352023982E-2</v>
      </c>
      <c r="E18" s="26">
        <v>5.3444410173607543E-2</v>
      </c>
      <c r="F18" s="26">
        <v>9.677334522590747E-2</v>
      </c>
      <c r="G18" s="26">
        <v>0.20387993947040631</v>
      </c>
      <c r="H18" s="26">
        <v>0.13491600267381729</v>
      </c>
      <c r="I18" s="26">
        <v>0.63793416379493006</v>
      </c>
      <c r="J18" s="26">
        <v>0.28077999469215126</v>
      </c>
      <c r="K18" s="26">
        <v>-6.5538863277369727E-2</v>
      </c>
      <c r="L18" s="26">
        <v>-6.8270155681833061E-2</v>
      </c>
      <c r="M18" s="26">
        <v>-4.3517880783896283E-2</v>
      </c>
      <c r="N18" s="26">
        <v>-1.2069312363462825E-3</v>
      </c>
      <c r="O18" s="26">
        <v>6.3358338731807795E-2</v>
      </c>
      <c r="P18" s="26">
        <v>-0.12350583557622621</v>
      </c>
      <c r="Q18" s="26">
        <v>0.29455093582189734</v>
      </c>
      <c r="R18" s="26">
        <v>-0.4946807665304136</v>
      </c>
      <c r="S18" s="26">
        <v>-3.6245231173051062E-2</v>
      </c>
    </row>
    <row r="19" spans="1:21" ht="15.75" thickBot="1" x14ac:dyDescent="0.3">
      <c r="A19" s="27" t="s">
        <v>112</v>
      </c>
      <c r="B19" s="15" t="s">
        <v>9</v>
      </c>
      <c r="C19" s="26">
        <v>0.28635565193835455</v>
      </c>
      <c r="D19" s="26">
        <v>-7.1101047650016513E-2</v>
      </c>
      <c r="E19" s="26">
        <v>1.7515743504377713E-2</v>
      </c>
      <c r="F19" s="26">
        <v>9.3872332956135068E-4</v>
      </c>
      <c r="G19" s="26">
        <v>9.3649823313525754E-2</v>
      </c>
      <c r="H19" s="26">
        <v>-0.16387731269598615</v>
      </c>
      <c r="I19" s="26">
        <v>0.15231956879203917</v>
      </c>
      <c r="J19" s="26">
        <v>-0.29297750670999678</v>
      </c>
      <c r="K19" s="26">
        <v>-9.8310078590446742E-2</v>
      </c>
      <c r="L19" s="26">
        <v>0.25891341908709331</v>
      </c>
      <c r="M19" s="26">
        <v>0.29217416095291321</v>
      </c>
      <c r="N19" s="26">
        <v>0.3328169870616296</v>
      </c>
      <c r="O19" s="26">
        <v>-0.21403414901484361</v>
      </c>
      <c r="P19" s="26">
        <v>0.66524189679893941</v>
      </c>
      <c r="Q19" s="26">
        <v>7.3740830739232682E-2</v>
      </c>
      <c r="R19" s="26">
        <v>-9.3909153564558593E-3</v>
      </c>
      <c r="S19" s="26">
        <v>3.5454910862474924E-2</v>
      </c>
    </row>
    <row r="20" spans="1:21" ht="15.75" thickBot="1" x14ac:dyDescent="0.3">
      <c r="A20" s="27" t="s">
        <v>113</v>
      </c>
      <c r="B20" s="15" t="s">
        <v>11</v>
      </c>
      <c r="C20" s="26">
        <v>4.020172148401225E-2</v>
      </c>
      <c r="D20" s="26">
        <v>0.48332801776479617</v>
      </c>
      <c r="E20" s="26">
        <v>-0.48917882426556419</v>
      </c>
      <c r="F20" s="26">
        <v>0.10257268545026954</v>
      </c>
      <c r="G20" s="26">
        <v>8.3097843722365325E-2</v>
      </c>
      <c r="H20" s="26">
        <v>-0.18754854674298616</v>
      </c>
      <c r="I20" s="26">
        <v>9.3283936229258874E-2</v>
      </c>
      <c r="J20" s="26">
        <v>-6.1400281102986579E-2</v>
      </c>
      <c r="K20" s="26">
        <v>-0.42209048173009289</v>
      </c>
      <c r="L20" s="26">
        <v>6.4352252036539798E-2</v>
      </c>
      <c r="M20" s="26">
        <v>0.42274924107934775</v>
      </c>
      <c r="N20" s="26">
        <v>-0.17356921946318576</v>
      </c>
      <c r="O20" s="26">
        <v>-1.2539487162945662E-2</v>
      </c>
      <c r="P20" s="26">
        <v>-0.24337294718569477</v>
      </c>
      <c r="Q20" s="26">
        <v>-6.6901184704884306E-2</v>
      </c>
      <c r="R20" s="26">
        <v>6.1411048301735792E-2</v>
      </c>
      <c r="S20" s="26">
        <v>4.0369260733335612E-2</v>
      </c>
    </row>
    <row r="21" spans="1:21" ht="15.75" thickBot="1" x14ac:dyDescent="0.3">
      <c r="A21" s="27" t="s">
        <v>114</v>
      </c>
      <c r="B21" s="15" t="s">
        <v>13</v>
      </c>
      <c r="C21" s="26">
        <v>4.741766990889916E-2</v>
      </c>
      <c r="D21" s="26">
        <v>0.52335331663562068</v>
      </c>
      <c r="E21" s="26">
        <v>-8.1942816009152306E-2</v>
      </c>
      <c r="F21" s="26">
        <v>-2.2650251316762838E-2</v>
      </c>
      <c r="G21" s="26">
        <v>2.1547578101840149E-2</v>
      </c>
      <c r="H21" s="26">
        <v>0.50559237306989446</v>
      </c>
      <c r="I21" s="26">
        <v>-3.7292111283109754E-2</v>
      </c>
      <c r="J21" s="26">
        <v>2.304338042300258E-2</v>
      </c>
      <c r="K21" s="26">
        <v>0.56908100757179503</v>
      </c>
      <c r="L21" s="26">
        <v>-0.12148127742207426</v>
      </c>
      <c r="M21" s="26">
        <v>0.25332748327733223</v>
      </c>
      <c r="N21" s="26">
        <v>0.19574361747690269</v>
      </c>
      <c r="O21" s="26">
        <v>-7.1679349180115662E-2</v>
      </c>
      <c r="P21" s="26">
        <v>8.3905352758365609E-2</v>
      </c>
      <c r="Q21" s="26">
        <v>-5.2090130965412436E-2</v>
      </c>
      <c r="R21" s="26">
        <v>-4.0643369024990363E-2</v>
      </c>
      <c r="S21" s="26">
        <v>-3.1160756942450425E-2</v>
      </c>
    </row>
    <row r="22" spans="1:21" ht="15.75" thickBot="1" x14ac:dyDescent="0.3">
      <c r="A22" s="27" t="s">
        <v>115</v>
      </c>
      <c r="B22" s="15" t="s">
        <v>15</v>
      </c>
      <c r="C22" s="26">
        <v>-8.9044374458291456E-2</v>
      </c>
      <c r="D22" s="26">
        <v>-0.5133505644597347</v>
      </c>
      <c r="E22" s="26">
        <v>0.14776409695778406</v>
      </c>
      <c r="F22" s="26">
        <v>-2.9519327689616608E-2</v>
      </c>
      <c r="G22" s="26">
        <v>-8.4125820209994956E-2</v>
      </c>
      <c r="H22" s="26">
        <v>8.4115837379663203E-2</v>
      </c>
      <c r="I22" s="26">
        <v>0.12647889800750325</v>
      </c>
      <c r="J22" s="26">
        <v>-2.0829288928674344E-2</v>
      </c>
      <c r="K22" s="26">
        <v>0.11655983995986578</v>
      </c>
      <c r="L22" s="26">
        <v>-0.14604761794495338</v>
      </c>
      <c r="M22" s="26">
        <v>0.72625346613421671</v>
      </c>
      <c r="N22" s="26">
        <v>-2.6945929105947675E-2</v>
      </c>
      <c r="O22" s="26">
        <v>-0.10606168504741977</v>
      </c>
      <c r="P22" s="26">
        <v>-0.28156959724963337</v>
      </c>
      <c r="Q22" s="26">
        <v>-0.11899521258038104</v>
      </c>
      <c r="R22" s="26">
        <v>4.588380215195375E-2</v>
      </c>
      <c r="S22" s="26">
        <v>7.3289108556822302E-2</v>
      </c>
    </row>
    <row r="23" spans="1:21" ht="15.75" thickBot="1" x14ac:dyDescent="0.3">
      <c r="A23" s="27" t="s">
        <v>116</v>
      </c>
      <c r="B23" s="15" t="s">
        <v>17</v>
      </c>
      <c r="C23" s="26">
        <v>-0.11704205384308664</v>
      </c>
      <c r="D23" s="26">
        <v>-0.36403825687069513</v>
      </c>
      <c r="E23" s="26">
        <v>-0.5028272255056947</v>
      </c>
      <c r="F23" s="26">
        <v>0.53907633853540893</v>
      </c>
      <c r="G23" s="26">
        <v>0.45462278017662966</v>
      </c>
      <c r="H23" s="26">
        <v>0.11852485183028591</v>
      </c>
      <c r="I23" s="26">
        <v>-0.20449005821966892</v>
      </c>
      <c r="J23" s="26">
        <v>7.7142393300021012E-2</v>
      </c>
      <c r="K23" s="26">
        <v>0.16057886847129002</v>
      </c>
      <c r="L23" s="26">
        <v>4.3820461277522905E-2</v>
      </c>
      <c r="M23" s="26">
        <v>-3.7686627098370014E-2</v>
      </c>
      <c r="N23" s="26">
        <v>2.5308003431466178E-2</v>
      </c>
      <c r="O23" s="26">
        <v>3.5556127330011213E-2</v>
      </c>
      <c r="P23" s="26">
        <v>9.1630830080789344E-2</v>
      </c>
      <c r="Q23" s="26">
        <v>1.7397809811025743E-2</v>
      </c>
      <c r="R23" s="26">
        <v>-2.6857828607943158E-2</v>
      </c>
      <c r="S23" s="26">
        <v>-3.7290555037331551E-2</v>
      </c>
    </row>
    <row r="24" spans="1:21" x14ac:dyDescent="0.25">
      <c r="A24" s="27" t="s">
        <v>117</v>
      </c>
      <c r="B24" s="15" t="s">
        <v>19</v>
      </c>
      <c r="C24" s="26">
        <v>-0.18120409981935925</v>
      </c>
      <c r="D24" s="26">
        <v>0.21486860474687031</v>
      </c>
      <c r="E24" s="26">
        <v>0.5057041672237218</v>
      </c>
      <c r="F24" s="26">
        <v>0.72419000414689061</v>
      </c>
      <c r="G24" s="26">
        <v>-4.1822155005281463E-2</v>
      </c>
      <c r="H24" s="26">
        <v>7.8176242626624426E-2</v>
      </c>
      <c r="I24" s="26">
        <v>5.4633789664766091E-2</v>
      </c>
      <c r="J24" s="26">
        <v>-0.27435802716838675</v>
      </c>
      <c r="K24" s="26">
        <v>-0.17198018184708647</v>
      </c>
      <c r="L24" s="26">
        <v>-0.15007293257941093</v>
      </c>
      <c r="M24" s="26">
        <v>1.5904549134067799E-2</v>
      </c>
      <c r="N24" s="26">
        <v>4.1395936170826961E-3</v>
      </c>
      <c r="O24" s="26">
        <v>-1.5259659246180071E-2</v>
      </c>
      <c r="P24" s="26">
        <v>-2.9165852858365408E-3</v>
      </c>
      <c r="Q24" s="26">
        <v>3.8820668169965472E-3</v>
      </c>
      <c r="R24" s="26">
        <v>4.4160261025826986E-2</v>
      </c>
      <c r="S24" s="26">
        <v>1.0731855264484141E-2</v>
      </c>
    </row>
    <row r="25" spans="1:21" x14ac:dyDescent="0.25">
      <c r="A25" s="37"/>
      <c r="B25" s="38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21" x14ac:dyDescent="0.25">
      <c r="B26" s="30" t="s">
        <v>118</v>
      </c>
    </row>
    <row r="27" spans="1:21" x14ac:dyDescent="0.25">
      <c r="B27" s="60" t="s">
        <v>126</v>
      </c>
      <c r="C27" s="60"/>
      <c r="D27" s="60"/>
    </row>
    <row r="28" spans="1:21" x14ac:dyDescent="0.25">
      <c r="B28" s="62" t="s">
        <v>137</v>
      </c>
      <c r="C28" s="62"/>
      <c r="D28" s="6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21" ht="15.75" thickBot="1" x14ac:dyDescent="0.3">
      <c r="B29" s="35" t="s">
        <v>119</v>
      </c>
      <c r="C29" s="33" t="s">
        <v>64</v>
      </c>
      <c r="D29" s="33" t="s">
        <v>65</v>
      </c>
      <c r="E29" s="33" t="s">
        <v>66</v>
      </c>
      <c r="F29" s="33" t="s">
        <v>67</v>
      </c>
      <c r="G29" s="33" t="s">
        <v>68</v>
      </c>
      <c r="H29" s="33" t="s">
        <v>69</v>
      </c>
      <c r="I29" s="33" t="s">
        <v>70</v>
      </c>
      <c r="J29" s="33" t="s">
        <v>71</v>
      </c>
      <c r="K29" s="33" t="s">
        <v>72</v>
      </c>
      <c r="L29" s="33" t="s">
        <v>73</v>
      </c>
      <c r="M29" s="33" t="s">
        <v>74</v>
      </c>
      <c r="N29" s="33" t="s">
        <v>75</v>
      </c>
      <c r="O29" s="33" t="s">
        <v>76</v>
      </c>
      <c r="P29" s="33" t="s">
        <v>78</v>
      </c>
      <c r="Q29" s="33" t="s">
        <v>79</v>
      </c>
      <c r="R29" s="33" t="s">
        <v>80</v>
      </c>
      <c r="S29" s="33" t="s">
        <v>81</v>
      </c>
    </row>
    <row r="30" spans="1:21" ht="15.75" thickBot="1" x14ac:dyDescent="0.3">
      <c r="A30" s="27" t="s">
        <v>101</v>
      </c>
      <c r="B30" s="15" t="s">
        <v>4</v>
      </c>
      <c r="C30" s="34">
        <f>C8*POWER(C$2,0.5)</f>
        <v>0.94766291174563444</v>
      </c>
      <c r="D30" s="34">
        <f t="shared" ref="D30:S30" si="0">D8*POWER(D$2,0.5)</f>
        <v>-0.16398006322373188</v>
      </c>
      <c r="E30" s="34">
        <f t="shared" si="0"/>
        <v>-1.6985609726848882E-2</v>
      </c>
      <c r="F30" s="34">
        <f t="shared" si="0"/>
        <v>-1.3038807100122281E-2</v>
      </c>
      <c r="G30" s="34">
        <f t="shared" si="0"/>
        <v>-2.7977128003107719E-2</v>
      </c>
      <c r="H30" s="34">
        <f t="shared" si="0"/>
        <v>9.1260272366679052E-2</v>
      </c>
      <c r="I30" s="34">
        <f t="shared" si="0"/>
        <v>-3.2522867430148282E-2</v>
      </c>
      <c r="J30" s="34">
        <f t="shared" si="0"/>
        <v>-0.21702519311398394</v>
      </c>
      <c r="K30" s="34">
        <f t="shared" si="0"/>
        <v>2.8551692783169734E-2</v>
      </c>
      <c r="L30" s="34">
        <f t="shared" si="0"/>
        <v>9.6970371445925435E-2</v>
      </c>
      <c r="M30" s="34">
        <f t="shared" si="0"/>
        <v>-4.6401563165378154E-3</v>
      </c>
      <c r="N30" s="34">
        <f t="shared" si="0"/>
        <v>-1.4239257998376031E-2</v>
      </c>
      <c r="O30" s="34">
        <f t="shared" si="0"/>
        <v>6.1189819336733092E-2</v>
      </c>
      <c r="P30" s="34">
        <f t="shared" si="0"/>
        <v>-5.1243383663364034E-2</v>
      </c>
      <c r="Q30" s="34">
        <f t="shared" si="0"/>
        <v>1.6048604966920337E-2</v>
      </c>
      <c r="R30" s="34">
        <f t="shared" si="0"/>
        <v>-1.4554934516612088E-2</v>
      </c>
      <c r="S30" s="34">
        <f t="shared" si="0"/>
        <v>-1.330689475220812E-2</v>
      </c>
      <c r="U30" t="s">
        <v>25</v>
      </c>
    </row>
    <row r="31" spans="1:21" ht="15.75" thickBot="1" x14ac:dyDescent="0.3">
      <c r="A31" s="27" t="s">
        <v>102</v>
      </c>
      <c r="B31" s="15" t="s">
        <v>6</v>
      </c>
      <c r="C31" s="34">
        <f t="shared" ref="C31:R46" si="1">C9*POWER(C$2,0.5)</f>
        <v>0.94959555723356515</v>
      </c>
      <c r="D31" s="34">
        <f t="shared" si="1"/>
        <v>-0.18852050111998556</v>
      </c>
      <c r="E31" s="34">
        <f t="shared" si="1"/>
        <v>-9.3298828415925891E-2</v>
      </c>
      <c r="F31" s="34">
        <f t="shared" si="1"/>
        <v>-4.5226925432116115E-2</v>
      </c>
      <c r="G31" s="34">
        <f t="shared" si="1"/>
        <v>-2.1763975019795426E-3</v>
      </c>
      <c r="H31" s="34">
        <f t="shared" si="1"/>
        <v>0.16521938069705172</v>
      </c>
      <c r="I31" s="34">
        <f t="shared" si="1"/>
        <v>-1.9858528376407593E-2</v>
      </c>
      <c r="J31" s="34">
        <f t="shared" si="1"/>
        <v>-1.6160746021178833E-2</v>
      </c>
      <c r="K31" s="34">
        <f t="shared" si="1"/>
        <v>-9.1310345106588128E-2</v>
      </c>
      <c r="L31" s="34">
        <f t="shared" si="1"/>
        <v>-8.3005321170332838E-2</v>
      </c>
      <c r="M31" s="34">
        <f t="shared" si="1"/>
        <v>-1.6874430596832739E-2</v>
      </c>
      <c r="N31" s="34">
        <f t="shared" si="1"/>
        <v>3.7927612623773768E-2</v>
      </c>
      <c r="O31" s="34">
        <f t="shared" si="1"/>
        <v>-7.4497162593690856E-3</v>
      </c>
      <c r="P31" s="34">
        <f t="shared" si="1"/>
        <v>-1.3230771525373419E-2</v>
      </c>
      <c r="Q31" s="34">
        <f t="shared" si="1"/>
        <v>5.8001991071877028E-2</v>
      </c>
      <c r="R31" s="34">
        <f t="shared" si="1"/>
        <v>5.8814212434066794E-2</v>
      </c>
      <c r="S31" s="34">
        <f t="shared" ref="S31" si="2">S9*POWER(S$2,0.5)</f>
        <v>5.6661698714943146E-3</v>
      </c>
      <c r="U31">
        <v>0.8</v>
      </c>
    </row>
    <row r="32" spans="1:21" ht="15.75" thickBot="1" x14ac:dyDescent="0.3">
      <c r="A32" s="27" t="s">
        <v>103</v>
      </c>
      <c r="B32" s="15" t="s">
        <v>8</v>
      </c>
      <c r="C32" s="34">
        <f t="shared" si="1"/>
        <v>0.95051576704292984</v>
      </c>
      <c r="D32" s="34">
        <f t="shared" si="1"/>
        <v>-0.20235556722141093</v>
      </c>
      <c r="E32" s="34">
        <f t="shared" si="1"/>
        <v>-8.6048379995522853E-2</v>
      </c>
      <c r="F32" s="34">
        <f t="shared" si="1"/>
        <v>-2.7727379693562326E-2</v>
      </c>
      <c r="G32" s="34">
        <f t="shared" si="1"/>
        <v>-2.932515207598866E-2</v>
      </c>
      <c r="H32" s="34">
        <f t="shared" si="1"/>
        <v>0.13676883230577402</v>
      </c>
      <c r="I32" s="34">
        <f t="shared" si="1"/>
        <v>-2.1494481251071833E-2</v>
      </c>
      <c r="J32" s="34">
        <f t="shared" si="1"/>
        <v>-5.659279974739749E-2</v>
      </c>
      <c r="K32" s="34">
        <f t="shared" si="1"/>
        <v>-8.1094388287199504E-2</v>
      </c>
      <c r="L32" s="34">
        <f t="shared" si="1"/>
        <v>-8.3425692406866842E-2</v>
      </c>
      <c r="M32" s="34">
        <f t="shared" si="1"/>
        <v>-2.5277726673977534E-2</v>
      </c>
      <c r="N32" s="34">
        <f t="shared" si="1"/>
        <v>-3.1204545000327998E-2</v>
      </c>
      <c r="O32" s="34">
        <f t="shared" si="1"/>
        <v>1.2203178605822722E-3</v>
      </c>
      <c r="P32" s="34">
        <f t="shared" si="1"/>
        <v>3.1797722610325499E-2</v>
      </c>
      <c r="Q32" s="34">
        <f t="shared" si="1"/>
        <v>-8.3901900190900922E-2</v>
      </c>
      <c r="R32" s="34">
        <f t="shared" si="1"/>
        <v>-3.2014372796240129E-2</v>
      </c>
      <c r="S32" s="34">
        <f t="shared" ref="S32" si="3">S10*POWER(S$2,0.5)</f>
        <v>7.3733308811079149E-3</v>
      </c>
    </row>
    <row r="33" spans="1:19" ht="15.75" thickBot="1" x14ac:dyDescent="0.3">
      <c r="A33" s="27" t="s">
        <v>104</v>
      </c>
      <c r="B33" s="15" t="s">
        <v>10</v>
      </c>
      <c r="C33" s="34">
        <f t="shared" si="1"/>
        <v>-0.95325416430204724</v>
      </c>
      <c r="D33" s="34">
        <f t="shared" si="1"/>
        <v>-8.8558619367118729E-2</v>
      </c>
      <c r="E33" s="34">
        <f t="shared" si="1"/>
        <v>-5.6317354953994746E-3</v>
      </c>
      <c r="F33" s="34">
        <f t="shared" si="1"/>
        <v>-2.3740549466554284E-2</v>
      </c>
      <c r="G33" s="34">
        <f t="shared" si="1"/>
        <v>-6.8301469341235641E-2</v>
      </c>
      <c r="H33" s="34">
        <f t="shared" si="1"/>
        <v>0.21540714652525245</v>
      </c>
      <c r="I33" s="34">
        <f t="shared" si="1"/>
        <v>2.3001016118125588E-2</v>
      </c>
      <c r="J33" s="34">
        <f t="shared" si="1"/>
        <v>4.6620523774987946E-2</v>
      </c>
      <c r="K33" s="34">
        <f t="shared" si="1"/>
        <v>-8.5427261136953342E-2</v>
      </c>
      <c r="L33" s="34">
        <f t="shared" si="1"/>
        <v>0.12250981681165521</v>
      </c>
      <c r="M33" s="34">
        <f t="shared" si="1"/>
        <v>-1.6319793428036723E-2</v>
      </c>
      <c r="N33" s="34">
        <f t="shared" si="1"/>
        <v>-3.7858064991521524E-3</v>
      </c>
      <c r="O33" s="34">
        <f t="shared" si="1"/>
        <v>-7.9902004666055196E-2</v>
      </c>
      <c r="P33" s="34">
        <f t="shared" si="1"/>
        <v>-6.5975762806534735E-3</v>
      </c>
      <c r="Q33" s="34">
        <f t="shared" si="1"/>
        <v>-7.8573531608400367E-3</v>
      </c>
      <c r="R33" s="34">
        <f t="shared" si="1"/>
        <v>-3.0343812663361212E-3</v>
      </c>
      <c r="S33" s="34">
        <f t="shared" ref="S33" si="4">S11*POWER(S$2,0.5)</f>
        <v>-1.4423647675327255E-2</v>
      </c>
    </row>
    <row r="34" spans="1:19" ht="15.75" thickBot="1" x14ac:dyDescent="0.3">
      <c r="A34" s="27" t="s">
        <v>105</v>
      </c>
      <c r="B34" s="15" t="s">
        <v>12</v>
      </c>
      <c r="C34" s="34">
        <f t="shared" si="1"/>
        <v>0.91129764104437738</v>
      </c>
      <c r="D34" s="34">
        <f t="shared" si="1"/>
        <v>-8.409640588051738E-2</v>
      </c>
      <c r="E34" s="34">
        <f t="shared" si="1"/>
        <v>-0.10804037421931174</v>
      </c>
      <c r="F34" s="34">
        <f t="shared" si="1"/>
        <v>0.21206341187422631</v>
      </c>
      <c r="G34" s="34">
        <f t="shared" si="1"/>
        <v>-0.27940189598076404</v>
      </c>
      <c r="H34" s="34">
        <f t="shared" si="1"/>
        <v>-4.2362838523151633E-2</v>
      </c>
      <c r="I34" s="34">
        <f t="shared" si="1"/>
        <v>-1.5383869941906611E-2</v>
      </c>
      <c r="J34" s="34">
        <f t="shared" si="1"/>
        <v>0.10639654078655783</v>
      </c>
      <c r="K34" s="34">
        <f t="shared" si="1"/>
        <v>-5.3000008541618029E-3</v>
      </c>
      <c r="L34" s="34">
        <f t="shared" si="1"/>
        <v>3.6559367483166863E-2</v>
      </c>
      <c r="M34" s="34">
        <f t="shared" si="1"/>
        <v>-6.3557691802590514E-3</v>
      </c>
      <c r="N34" s="34">
        <f t="shared" si="1"/>
        <v>0.10277006341949142</v>
      </c>
      <c r="O34" s="34">
        <f t="shared" si="1"/>
        <v>2.4130556493166835E-2</v>
      </c>
      <c r="P34" s="34">
        <f t="shared" si="1"/>
        <v>-3.0995748948988645E-2</v>
      </c>
      <c r="Q34" s="34">
        <f t="shared" si="1"/>
        <v>-3.1684302393055835E-2</v>
      </c>
      <c r="R34" s="34">
        <f t="shared" si="1"/>
        <v>-9.0418158163898437E-4</v>
      </c>
      <c r="S34" s="34">
        <f t="shared" ref="S34" si="5">S12*POWER(S$2,0.5)</f>
        <v>-5.933993485179789E-4</v>
      </c>
    </row>
    <row r="35" spans="1:19" ht="15.75" thickBot="1" x14ac:dyDescent="0.3">
      <c r="A35" s="27" t="s">
        <v>106</v>
      </c>
      <c r="B35" s="15" t="s">
        <v>14</v>
      </c>
      <c r="C35" s="34">
        <f t="shared" si="1"/>
        <v>0.91348869056597748</v>
      </c>
      <c r="D35" s="34">
        <f t="shared" si="1"/>
        <v>-9.4701293385553553E-2</v>
      </c>
      <c r="E35" s="34">
        <f t="shared" si="1"/>
        <v>-0.15212997875746173</v>
      </c>
      <c r="F35" s="34">
        <f t="shared" si="1"/>
        <v>0.17016736013950423</v>
      </c>
      <c r="G35" s="34">
        <f t="shared" si="1"/>
        <v>-0.29082486634133387</v>
      </c>
      <c r="H35" s="34">
        <f t="shared" si="1"/>
        <v>-3.1442585462937038E-2</v>
      </c>
      <c r="I35" s="34">
        <f t="shared" si="1"/>
        <v>-2.1478044725693934E-2</v>
      </c>
      <c r="J35" s="34">
        <f t="shared" si="1"/>
        <v>1.3107872685488825E-2</v>
      </c>
      <c r="K35" s="34">
        <f t="shared" si="1"/>
        <v>6.1957737898406064E-2</v>
      </c>
      <c r="L35" s="34">
        <f t="shared" si="1"/>
        <v>-1.4262166955471039E-2</v>
      </c>
      <c r="M35" s="34">
        <f t="shared" si="1"/>
        <v>2.1692445713275537E-3</v>
      </c>
      <c r="N35" s="34">
        <f t="shared" si="1"/>
        <v>-9.7978245741353776E-2</v>
      </c>
      <c r="O35" s="34">
        <f t="shared" si="1"/>
        <v>-5.0109453104795289E-2</v>
      </c>
      <c r="P35" s="34">
        <f t="shared" si="1"/>
        <v>2.7240607688866762E-2</v>
      </c>
      <c r="Q35" s="34">
        <f t="shared" si="1"/>
        <v>3.7718027726662023E-2</v>
      </c>
      <c r="R35" s="34">
        <f t="shared" si="1"/>
        <v>-3.5225056074096269E-3</v>
      </c>
      <c r="S35" s="34">
        <f t="shared" ref="S35" si="6">S13*POWER(S$2,0.5)</f>
        <v>-7.8321245505426577E-3</v>
      </c>
    </row>
    <row r="36" spans="1:19" ht="15.75" thickBot="1" x14ac:dyDescent="0.3">
      <c r="A36" s="27" t="s">
        <v>107</v>
      </c>
      <c r="B36" s="15" t="s">
        <v>16</v>
      </c>
      <c r="C36" s="34">
        <f t="shared" si="1"/>
        <v>-0.96870919220399054</v>
      </c>
      <c r="D36" s="34">
        <f t="shared" si="1"/>
        <v>-6.9892090399779241E-2</v>
      </c>
      <c r="E36" s="34">
        <f t="shared" si="1"/>
        <v>-0.15979235301713585</v>
      </c>
      <c r="F36" s="34">
        <f t="shared" si="1"/>
        <v>-5.6263878488291855E-2</v>
      </c>
      <c r="G36" s="34">
        <f t="shared" si="1"/>
        <v>-8.5808408486996016E-2</v>
      </c>
      <c r="H36" s="34">
        <f t="shared" si="1"/>
        <v>-3.7473157825686519E-2</v>
      </c>
      <c r="I36" s="34">
        <f t="shared" si="1"/>
        <v>3.7185722601053274E-2</v>
      </c>
      <c r="J36" s="34">
        <f t="shared" si="1"/>
        <v>-6.7317465701233023E-2</v>
      </c>
      <c r="K36" s="34">
        <f t="shared" si="1"/>
        <v>-2.1810241008308515E-2</v>
      </c>
      <c r="L36" s="34">
        <f t="shared" si="1"/>
        <v>-7.6824633006060294E-2</v>
      </c>
      <c r="M36" s="34">
        <f t="shared" si="1"/>
        <v>4.5730720097575065E-3</v>
      </c>
      <c r="N36" s="34">
        <f t="shared" si="1"/>
        <v>3.7472169058113194E-2</v>
      </c>
      <c r="O36" s="34">
        <f t="shared" si="1"/>
        <v>4.0513873574303284E-3</v>
      </c>
      <c r="P36" s="34">
        <f t="shared" si="1"/>
        <v>1.0320505103097739E-2</v>
      </c>
      <c r="Q36" s="34">
        <f t="shared" si="1"/>
        <v>7.9765471641851087E-3</v>
      </c>
      <c r="R36" s="34">
        <f t="shared" si="1"/>
        <v>-1.5536366979906027E-2</v>
      </c>
      <c r="S36" s="34">
        <f t="shared" ref="S36" si="7">S14*POWER(S$2,0.5)</f>
        <v>-7.0149464022301725E-2</v>
      </c>
    </row>
    <row r="37" spans="1:19" ht="15.75" thickBot="1" x14ac:dyDescent="0.3">
      <c r="A37" s="27" t="s">
        <v>108</v>
      </c>
      <c r="B37" s="15" t="s">
        <v>18</v>
      </c>
      <c r="C37" s="34">
        <f t="shared" si="1"/>
        <v>-0.96761663633116735</v>
      </c>
      <c r="D37" s="34">
        <f t="shared" si="1"/>
        <v>-3.7009636618808593E-2</v>
      </c>
      <c r="E37" s="34">
        <f t="shared" si="1"/>
        <v>-4.6071345407278468E-2</v>
      </c>
      <c r="F37" s="34">
        <f t="shared" si="1"/>
        <v>-7.3789609786735818E-3</v>
      </c>
      <c r="G37" s="34">
        <f t="shared" si="1"/>
        <v>-0.14326861547845435</v>
      </c>
      <c r="H37" s="34">
        <f t="shared" si="1"/>
        <v>0.10762936275915724</v>
      </c>
      <c r="I37" s="34">
        <f t="shared" si="1"/>
        <v>2.9951028978326636E-2</v>
      </c>
      <c r="J37" s="34">
        <f t="shared" si="1"/>
        <v>6.9339000935654205E-2</v>
      </c>
      <c r="K37" s="34">
        <f t="shared" si="1"/>
        <v>-4.4002588815176637E-2</v>
      </c>
      <c r="L37" s="34">
        <f t="shared" si="1"/>
        <v>2.2632862759766809E-2</v>
      </c>
      <c r="M37" s="34">
        <f t="shared" si="1"/>
        <v>4.392817879357018E-2</v>
      </c>
      <c r="N37" s="34">
        <f t="shared" si="1"/>
        <v>-2.8995910588081476E-2</v>
      </c>
      <c r="O37" s="34">
        <f t="shared" si="1"/>
        <v>0.11074667355356409</v>
      </c>
      <c r="P37" s="34">
        <f t="shared" si="1"/>
        <v>6.8620651444190689E-2</v>
      </c>
      <c r="Q37" s="34">
        <f t="shared" si="1"/>
        <v>1.7175008389330421E-2</v>
      </c>
      <c r="R37" s="34">
        <f t="shared" si="1"/>
        <v>5.0207014481321024E-3</v>
      </c>
      <c r="S37" s="34">
        <f t="shared" ref="S37" si="8">S15*POWER(S$2,0.5)</f>
        <v>8.7167812542023066E-3</v>
      </c>
    </row>
    <row r="38" spans="1:19" ht="15.75" thickBot="1" x14ac:dyDescent="0.3">
      <c r="A38" s="27" t="s">
        <v>109</v>
      </c>
      <c r="B38" s="15" t="s">
        <v>3</v>
      </c>
      <c r="C38" s="34">
        <f t="shared" si="1"/>
        <v>-0.97026316057587636</v>
      </c>
      <c r="D38" s="34">
        <f t="shared" si="1"/>
        <v>-4.556080161468088E-4</v>
      </c>
      <c r="E38" s="34">
        <f t="shared" si="1"/>
        <v>-0.12371028671349943</v>
      </c>
      <c r="F38" s="34">
        <f t="shared" si="1"/>
        <v>-4.9716190042946806E-2</v>
      </c>
      <c r="G38" s="34">
        <f t="shared" si="1"/>
        <v>-0.10557768573912624</v>
      </c>
      <c r="H38" s="34">
        <f t="shared" si="1"/>
        <v>-1.5802610309118101E-3</v>
      </c>
      <c r="I38" s="34">
        <f t="shared" si="1"/>
        <v>-0.11283865640901899</v>
      </c>
      <c r="J38" s="34">
        <f t="shared" si="1"/>
        <v>-6.6110952685758229E-2</v>
      </c>
      <c r="K38" s="34">
        <f t="shared" si="1"/>
        <v>-3.2511487214265028E-2</v>
      </c>
      <c r="L38" s="34">
        <f t="shared" si="1"/>
        <v>-3.4863792607935644E-2</v>
      </c>
      <c r="M38" s="34">
        <f t="shared" si="1"/>
        <v>3.4776795903087537E-3</v>
      </c>
      <c r="N38" s="34">
        <f t="shared" si="1"/>
        <v>4.3690871684933526E-2</v>
      </c>
      <c r="O38" s="34">
        <f t="shared" si="1"/>
        <v>-2.1474275537505132E-2</v>
      </c>
      <c r="P38" s="34">
        <f t="shared" si="1"/>
        <v>-9.7808931842663233E-3</v>
      </c>
      <c r="Q38" s="34">
        <f t="shared" si="1"/>
        <v>4.5786062070992242E-2</v>
      </c>
      <c r="R38" s="34">
        <f t="shared" si="1"/>
        <v>-6.3168175064628268E-2</v>
      </c>
      <c r="S38" s="34">
        <f t="shared" ref="S38" si="9">S16*POWER(S$2,0.5)</f>
        <v>3.9779090021648866E-2</v>
      </c>
    </row>
    <row r="39" spans="1:19" ht="15.75" thickBot="1" x14ac:dyDescent="0.3">
      <c r="A39" s="27" t="s">
        <v>110</v>
      </c>
      <c r="B39" s="15" t="s">
        <v>5</v>
      </c>
      <c r="C39" s="34">
        <f t="shared" si="1"/>
        <v>0.90859091155224303</v>
      </c>
      <c r="D39" s="34">
        <f t="shared" si="1"/>
        <v>0.1067032713262213</v>
      </c>
      <c r="E39" s="34">
        <f t="shared" si="1"/>
        <v>0.26913155123244575</v>
      </c>
      <c r="F39" s="34">
        <f t="shared" si="1"/>
        <v>-1.1940027896165186E-2</v>
      </c>
      <c r="G39" s="34">
        <f t="shared" si="1"/>
        <v>0.10377681773714655</v>
      </c>
      <c r="H39" s="34">
        <f t="shared" si="1"/>
        <v>6.9562611523498264E-3</v>
      </c>
      <c r="I39" s="34">
        <f t="shared" si="1"/>
        <v>-0.23704377558192727</v>
      </c>
      <c r="J39" s="34">
        <f t="shared" si="1"/>
        <v>0.11611811297824551</v>
      </c>
      <c r="K39" s="34">
        <f t="shared" si="1"/>
        <v>-6.394337712375317E-2</v>
      </c>
      <c r="L39" s="34">
        <f t="shared" si="1"/>
        <v>8.2689642010490942E-3</v>
      </c>
      <c r="M39" s="34">
        <f t="shared" si="1"/>
        <v>6.063388283871976E-2</v>
      </c>
      <c r="N39" s="34">
        <f t="shared" si="1"/>
        <v>-9.7895612259015635E-3</v>
      </c>
      <c r="O39" s="34">
        <f t="shared" si="1"/>
        <v>8.8661425611661956E-3</v>
      </c>
      <c r="P39" s="34">
        <f t="shared" si="1"/>
        <v>3.6382795692329302E-3</v>
      </c>
      <c r="Q39" s="34">
        <f t="shared" si="1"/>
        <v>1.8597446118963353E-2</v>
      </c>
      <c r="R39" s="34">
        <f t="shared" si="1"/>
        <v>-2.6644333358595052E-2</v>
      </c>
      <c r="S39" s="34">
        <f t="shared" ref="S39" si="10">S17*POWER(S$2,0.5)</f>
        <v>-2.8125178377945478E-2</v>
      </c>
    </row>
    <row r="40" spans="1:19" ht="15.75" thickBot="1" x14ac:dyDescent="0.3">
      <c r="A40" s="27" t="s">
        <v>111</v>
      </c>
      <c r="B40" s="15" t="s">
        <v>7</v>
      </c>
      <c r="C40" s="34">
        <f t="shared" si="1"/>
        <v>0.94812686114866751</v>
      </c>
      <c r="D40" s="34">
        <f t="shared" si="1"/>
        <v>-4.3870864145663567E-2</v>
      </c>
      <c r="E40" s="34">
        <f t="shared" si="1"/>
        <v>4.6468984968217594E-2</v>
      </c>
      <c r="F40" s="34">
        <f t="shared" si="1"/>
        <v>6.9042203732371174E-2</v>
      </c>
      <c r="G40" s="34">
        <f t="shared" si="1"/>
        <v>0.11185560310174639</v>
      </c>
      <c r="H40" s="34">
        <f t="shared" si="1"/>
        <v>5.7715041222190164E-2</v>
      </c>
      <c r="I40" s="34">
        <f t="shared" si="1"/>
        <v>0.24624589256102072</v>
      </c>
      <c r="J40" s="34">
        <f t="shared" si="1"/>
        <v>9.8072235934323376E-2</v>
      </c>
      <c r="K40" s="34">
        <f t="shared" si="1"/>
        <v>-1.8881563382682331E-2</v>
      </c>
      <c r="L40" s="34">
        <f t="shared" si="1"/>
        <v>-1.6010770706783441E-2</v>
      </c>
      <c r="M40" s="34">
        <f t="shared" si="1"/>
        <v>-9.6330935554550211E-3</v>
      </c>
      <c r="N40" s="34">
        <f t="shared" si="1"/>
        <v>-2.1924994710570875E-4</v>
      </c>
      <c r="O40" s="34">
        <f t="shared" si="1"/>
        <v>1.0601877872901851E-2</v>
      </c>
      <c r="P40" s="34">
        <f t="shared" si="1"/>
        <v>-2.0294079638586947E-2</v>
      </c>
      <c r="Q40" s="34">
        <f t="shared" si="1"/>
        <v>3.9518154920036422E-2</v>
      </c>
      <c r="R40" s="34">
        <f t="shared" si="1"/>
        <v>-5.640228532671817E-2</v>
      </c>
      <c r="S40" s="34">
        <f t="shared" ref="S40" si="11">S18*POWER(S$2,0.5)</f>
        <v>-3.2418720305254648E-3</v>
      </c>
    </row>
    <row r="41" spans="1:19" ht="15.75" thickBot="1" x14ac:dyDescent="0.3">
      <c r="A41" s="27" t="s">
        <v>112</v>
      </c>
      <c r="B41" s="15" t="s">
        <v>9</v>
      </c>
      <c r="C41" s="34">
        <f t="shared" si="1"/>
        <v>0.96769570026646157</v>
      </c>
      <c r="D41" s="34">
        <f t="shared" si="1"/>
        <v>-0.12812006321451549</v>
      </c>
      <c r="E41" s="34">
        <f t="shared" si="1"/>
        <v>1.5229634286693473E-2</v>
      </c>
      <c r="F41" s="34">
        <f t="shared" si="1"/>
        <v>6.6972498694355044E-4</v>
      </c>
      <c r="G41" s="34">
        <f t="shared" si="1"/>
        <v>5.137953981307182E-2</v>
      </c>
      <c r="H41" s="34">
        <f t="shared" si="1"/>
        <v>-7.0104255019305492E-2</v>
      </c>
      <c r="I41" s="34">
        <f t="shared" si="1"/>
        <v>5.8796142768993954E-2</v>
      </c>
      <c r="J41" s="34">
        <f t="shared" si="1"/>
        <v>-0.10233264372348033</v>
      </c>
      <c r="K41" s="34">
        <f t="shared" si="1"/>
        <v>-2.8322858945631964E-2</v>
      </c>
      <c r="L41" s="34">
        <f t="shared" si="1"/>
        <v>6.0720579065793541E-2</v>
      </c>
      <c r="M41" s="34">
        <f t="shared" si="1"/>
        <v>6.4675507544188646E-2</v>
      </c>
      <c r="N41" s="34">
        <f t="shared" si="1"/>
        <v>6.0459208123608194E-2</v>
      </c>
      <c r="O41" s="34">
        <f t="shared" si="1"/>
        <v>-3.5814763358791468E-2</v>
      </c>
      <c r="P41" s="34">
        <f t="shared" si="1"/>
        <v>0.10931039792229087</v>
      </c>
      <c r="Q41" s="34">
        <f t="shared" si="1"/>
        <v>9.8933706150138214E-3</v>
      </c>
      <c r="R41" s="34">
        <f t="shared" si="1"/>
        <v>-1.0707290908617082E-3</v>
      </c>
      <c r="S41" s="34">
        <f t="shared" ref="S41" si="12">S19*POWER(S$2,0.5)</f>
        <v>3.1711836329875853E-3</v>
      </c>
    </row>
    <row r="42" spans="1:19" ht="15.75" thickBot="1" x14ac:dyDescent="0.3">
      <c r="A42" s="27" t="s">
        <v>113</v>
      </c>
      <c r="B42" s="15" t="s">
        <v>11</v>
      </c>
      <c r="C42" s="34">
        <f t="shared" si="1"/>
        <v>0.13585564929503599</v>
      </c>
      <c r="D42" s="34">
        <f t="shared" si="1"/>
        <v>0.87092972939278157</v>
      </c>
      <c r="E42" s="34">
        <f t="shared" si="1"/>
        <v>-0.42533247832141718</v>
      </c>
      <c r="F42" s="34">
        <f t="shared" si="1"/>
        <v>7.317969870424644E-2</v>
      </c>
      <c r="G42" s="34">
        <f t="shared" si="1"/>
        <v>4.5590357983057134E-2</v>
      </c>
      <c r="H42" s="34">
        <f t="shared" si="1"/>
        <v>-8.0230453703873009E-2</v>
      </c>
      <c r="I42" s="34">
        <f t="shared" si="1"/>
        <v>3.6008082717707161E-2</v>
      </c>
      <c r="J42" s="34">
        <f t="shared" si="1"/>
        <v>-2.1446196198443773E-2</v>
      </c>
      <c r="K42" s="34">
        <f t="shared" si="1"/>
        <v>-0.12160308838871148</v>
      </c>
      <c r="L42" s="34">
        <f t="shared" si="1"/>
        <v>1.5091940856615783E-2</v>
      </c>
      <c r="M42" s="34">
        <f t="shared" si="1"/>
        <v>9.357953366428505E-2</v>
      </c>
      <c r="N42" s="34">
        <f t="shared" si="1"/>
        <v>-3.1530414526088381E-2</v>
      </c>
      <c r="O42" s="34">
        <f t="shared" si="1"/>
        <v>-2.0982575324947636E-3</v>
      </c>
      <c r="P42" s="34">
        <f t="shared" si="1"/>
        <v>-3.9990255918035539E-2</v>
      </c>
      <c r="Q42" s="34">
        <f t="shared" si="1"/>
        <v>-8.9757358065234317E-3</v>
      </c>
      <c r="R42" s="34">
        <f t="shared" si="1"/>
        <v>7.0019368103215298E-3</v>
      </c>
      <c r="S42" s="34">
        <f t="shared" ref="S42" si="13">S20*POWER(S$2,0.5)</f>
        <v>3.6107364480460575E-3</v>
      </c>
    </row>
    <row r="43" spans="1:19" ht="15.75" thickBot="1" x14ac:dyDescent="0.3">
      <c r="A43" s="27" t="s">
        <v>114</v>
      </c>
      <c r="B43" s="15" t="s">
        <v>13</v>
      </c>
      <c r="C43" s="34">
        <f t="shared" si="1"/>
        <v>0.16024085774767322</v>
      </c>
      <c r="D43" s="34">
        <f t="shared" si="1"/>
        <v>0.94305305233946846</v>
      </c>
      <c r="E43" s="34">
        <f t="shared" si="1"/>
        <v>-7.1247853105938563E-2</v>
      </c>
      <c r="F43" s="34">
        <f t="shared" si="1"/>
        <v>-1.6159648737477897E-2</v>
      </c>
      <c r="G43" s="34">
        <f t="shared" si="1"/>
        <v>1.1821748379090346E-2</v>
      </c>
      <c r="H43" s="34">
        <f t="shared" si="1"/>
        <v>0.21628482963508991</v>
      </c>
      <c r="I43" s="34">
        <f t="shared" si="1"/>
        <v>-1.439494817735807E-2</v>
      </c>
      <c r="J43" s="34">
        <f t="shared" si="1"/>
        <v>8.0487067607749666E-3</v>
      </c>
      <c r="K43" s="34">
        <f t="shared" si="1"/>
        <v>0.1639506481653889</v>
      </c>
      <c r="L43" s="34">
        <f t="shared" si="1"/>
        <v>-2.8489884907198965E-2</v>
      </c>
      <c r="M43" s="34">
        <f t="shared" si="1"/>
        <v>5.6076428875221046E-2</v>
      </c>
      <c r="N43" s="34">
        <f t="shared" si="1"/>
        <v>3.5558593965976104E-2</v>
      </c>
      <c r="O43" s="34">
        <f t="shared" si="1"/>
        <v>-1.1994249237396167E-2</v>
      </c>
      <c r="P43" s="34">
        <f t="shared" si="1"/>
        <v>1.3787056320355547E-2</v>
      </c>
      <c r="Q43" s="34">
        <f t="shared" si="1"/>
        <v>-6.9886244277317378E-3</v>
      </c>
      <c r="R43" s="34">
        <f t="shared" si="1"/>
        <v>-4.6340570555529524E-3</v>
      </c>
      <c r="S43" s="34">
        <f t="shared" ref="S43" si="14">S21*POWER(S$2,0.5)</f>
        <v>-2.7871028301467062E-3</v>
      </c>
    </row>
    <row r="44" spans="1:19" ht="15.75" thickBot="1" x14ac:dyDescent="0.3">
      <c r="A44" s="27" t="s">
        <v>115</v>
      </c>
      <c r="B44" s="15" t="s">
        <v>15</v>
      </c>
      <c r="C44" s="34">
        <f t="shared" si="1"/>
        <v>-0.30091202221060137</v>
      </c>
      <c r="D44" s="34">
        <f t="shared" si="1"/>
        <v>-0.92502865912093413</v>
      </c>
      <c r="E44" s="34">
        <f t="shared" si="1"/>
        <v>0.12847831191454281</v>
      </c>
      <c r="F44" s="34">
        <f t="shared" si="1"/>
        <v>-2.1060338790928924E-2</v>
      </c>
      <c r="G44" s="34">
        <f t="shared" si="1"/>
        <v>-4.615434152306068E-2</v>
      </c>
      <c r="H44" s="34">
        <f t="shared" si="1"/>
        <v>3.5983492881444902E-2</v>
      </c>
      <c r="I44" s="34">
        <f t="shared" si="1"/>
        <v>4.8821509957575761E-2</v>
      </c>
      <c r="J44" s="34">
        <f t="shared" si="1"/>
        <v>-7.2753578487557476E-3</v>
      </c>
      <c r="K44" s="34">
        <f t="shared" si="1"/>
        <v>3.3580564203002462E-2</v>
      </c>
      <c r="L44" s="34">
        <f t="shared" si="1"/>
        <v>-3.4251202444684027E-2</v>
      </c>
      <c r="M44" s="34">
        <f t="shared" si="1"/>
        <v>0.16076305781032602</v>
      </c>
      <c r="N44" s="34">
        <f t="shared" si="1"/>
        <v>-4.894971107946503E-3</v>
      </c>
      <c r="O44" s="34">
        <f t="shared" si="1"/>
        <v>-1.7747514445204598E-2</v>
      </c>
      <c r="P44" s="34">
        <f t="shared" si="1"/>
        <v>-4.6266605976380631E-2</v>
      </c>
      <c r="Q44" s="34">
        <f t="shared" si="1"/>
        <v>-1.5964883059606211E-2</v>
      </c>
      <c r="R44" s="34">
        <f t="shared" si="1"/>
        <v>5.2315583623768602E-3</v>
      </c>
      <c r="S44" s="34">
        <f t="shared" ref="S44" si="15">S22*POWER(S$2,0.5)</f>
        <v>6.5551771497366473E-3</v>
      </c>
    </row>
    <row r="45" spans="1:19" ht="15.75" thickBot="1" x14ac:dyDescent="0.3">
      <c r="A45" s="27" t="s">
        <v>116</v>
      </c>
      <c r="B45" s="15" t="s">
        <v>17</v>
      </c>
      <c r="C45" s="34">
        <f t="shared" si="1"/>
        <v>-0.3955259534346226</v>
      </c>
      <c r="D45" s="34">
        <f t="shared" si="1"/>
        <v>-0.65597633261828114</v>
      </c>
      <c r="E45" s="34">
        <f t="shared" si="1"/>
        <v>-0.43719952578265064</v>
      </c>
      <c r="F45" s="34">
        <f t="shared" si="1"/>
        <v>0.38459989479105439</v>
      </c>
      <c r="G45" s="34">
        <f t="shared" si="1"/>
        <v>0.24942181851015754</v>
      </c>
      <c r="H45" s="34">
        <f t="shared" si="1"/>
        <v>5.0703152877849669E-2</v>
      </c>
      <c r="I45" s="34">
        <f t="shared" si="1"/>
        <v>-7.8934221999661561E-2</v>
      </c>
      <c r="J45" s="34">
        <f t="shared" si="1"/>
        <v>2.6944679604232177E-2</v>
      </c>
      <c r="K45" s="34">
        <f t="shared" si="1"/>
        <v>4.6262323319956035E-2</v>
      </c>
      <c r="L45" s="34">
        <f t="shared" si="1"/>
        <v>1.027680910894129E-2</v>
      </c>
      <c r="M45" s="34">
        <f t="shared" si="1"/>
        <v>-8.3422905272190241E-3</v>
      </c>
      <c r="N45" s="34">
        <f t="shared" si="1"/>
        <v>4.5974271330467466E-3</v>
      </c>
      <c r="O45" s="34">
        <f t="shared" si="1"/>
        <v>5.9496780870752298E-3</v>
      </c>
      <c r="P45" s="34">
        <f t="shared" si="1"/>
        <v>1.5056481779451375E-2</v>
      </c>
      <c r="Q45" s="34">
        <f t="shared" si="1"/>
        <v>2.3341611238239801E-3</v>
      </c>
      <c r="R45" s="34">
        <f t="shared" si="1"/>
        <v>-3.0622636150301379E-3</v>
      </c>
      <c r="S45" s="34">
        <f t="shared" ref="S45" si="16">S23*POWER(S$2,0.5)</f>
        <v>-3.3353686392868223E-3</v>
      </c>
    </row>
    <row r="46" spans="1:19" x14ac:dyDescent="0.25">
      <c r="A46" s="27" t="s">
        <v>117</v>
      </c>
      <c r="B46" s="15" t="s">
        <v>19</v>
      </c>
      <c r="C46" s="34">
        <f t="shared" si="1"/>
        <v>-0.61235190253411642</v>
      </c>
      <c r="D46" s="34">
        <f t="shared" si="1"/>
        <v>0.38718106318898066</v>
      </c>
      <c r="E46" s="34">
        <f t="shared" si="1"/>
        <v>0.43970097656141621</v>
      </c>
      <c r="F46" s="34">
        <f t="shared" si="1"/>
        <v>0.51666782511793119</v>
      </c>
      <c r="G46" s="34">
        <f t="shared" si="1"/>
        <v>-2.2945084167093885E-2</v>
      </c>
      <c r="H46" s="34">
        <f t="shared" si="1"/>
        <v>3.3442623383231819E-2</v>
      </c>
      <c r="I46" s="34">
        <f t="shared" si="1"/>
        <v>2.1088925885330231E-2</v>
      </c>
      <c r="J46" s="34">
        <f t="shared" si="1"/>
        <v>-9.582913911097693E-2</v>
      </c>
      <c r="K46" s="34">
        <f t="shared" si="1"/>
        <v>-4.9547009846175633E-2</v>
      </c>
      <c r="L46" s="34">
        <f t="shared" si="1"/>
        <v>-3.51952224046694E-2</v>
      </c>
      <c r="M46" s="34">
        <f t="shared" si="1"/>
        <v>3.5206220295199062E-3</v>
      </c>
      <c r="N46" s="34">
        <f t="shared" si="1"/>
        <v>7.519945248348085E-4</v>
      </c>
      <c r="O46" s="34">
        <f t="shared" si="1"/>
        <v>-2.553429381961994E-3</v>
      </c>
      <c r="P46" s="34">
        <f t="shared" si="1"/>
        <v>-4.7924386558209782E-4</v>
      </c>
      <c r="Q46" s="34">
        <f t="shared" si="1"/>
        <v>5.2083391776003101E-4</v>
      </c>
      <c r="R46" s="34">
        <f t="shared" ref="R46:S46" si="17">R24*POWER(R$2,0.5)</f>
        <v>5.0350444387611175E-3</v>
      </c>
      <c r="S46" s="34">
        <f t="shared" si="17"/>
        <v>9.5988631584302097E-4</v>
      </c>
    </row>
    <row r="47" spans="1:19" x14ac:dyDescent="0.25">
      <c r="A47" s="37"/>
      <c r="B47" s="38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 x14ac:dyDescent="0.25">
      <c r="B48" s="30" t="s">
        <v>120</v>
      </c>
    </row>
    <row r="49" spans="1:19" ht="15.75" thickBot="1" x14ac:dyDescent="0.3">
      <c r="B49" s="35" t="s">
        <v>121</v>
      </c>
      <c r="C49" s="33" t="s">
        <v>64</v>
      </c>
      <c r="D49" s="33" t="s">
        <v>65</v>
      </c>
      <c r="E49" s="33" t="s">
        <v>66</v>
      </c>
      <c r="F49" s="33" t="s">
        <v>67</v>
      </c>
      <c r="G49" s="33" t="s">
        <v>68</v>
      </c>
      <c r="H49" s="33" t="s">
        <v>69</v>
      </c>
      <c r="I49" s="33" t="s">
        <v>70</v>
      </c>
      <c r="J49" s="33" t="s">
        <v>71</v>
      </c>
      <c r="K49" s="33" t="s">
        <v>72</v>
      </c>
      <c r="L49" s="33" t="s">
        <v>73</v>
      </c>
      <c r="M49" s="33" t="s">
        <v>74</v>
      </c>
      <c r="N49" s="33" t="s">
        <v>75</v>
      </c>
      <c r="O49" s="33" t="s">
        <v>76</v>
      </c>
      <c r="P49" s="33" t="s">
        <v>78</v>
      </c>
      <c r="Q49" s="33" t="s">
        <v>79</v>
      </c>
      <c r="R49" s="33" t="s">
        <v>80</v>
      </c>
      <c r="S49" s="33" t="s">
        <v>81</v>
      </c>
    </row>
    <row r="50" spans="1:19" ht="15.75" thickBot="1" x14ac:dyDescent="0.3">
      <c r="A50" s="27" t="s">
        <v>101</v>
      </c>
      <c r="B50" s="15" t="s">
        <v>4</v>
      </c>
      <c r="C50" s="39">
        <f>POWER(C30,2)</f>
        <v>0.89806499429821418</v>
      </c>
      <c r="D50" s="39">
        <f t="shared" ref="D50:S50" si="18">POWER(D30,2)</f>
        <v>2.6889461134859103E-2</v>
      </c>
      <c r="E50" s="39">
        <f t="shared" si="18"/>
        <v>2.8851093779282334E-4</v>
      </c>
      <c r="F50" s="39">
        <f t="shared" si="18"/>
        <v>1.7001049059419922E-4</v>
      </c>
      <c r="G50" s="39">
        <f t="shared" si="18"/>
        <v>7.8271969130227408E-4</v>
      </c>
      <c r="H50" s="39">
        <f t="shared" si="18"/>
        <v>8.3284373124404443E-3</v>
      </c>
      <c r="I50" s="39">
        <f t="shared" si="18"/>
        <v>1.0577369058789999E-3</v>
      </c>
      <c r="J50" s="39">
        <f t="shared" si="18"/>
        <v>4.709993444616202E-2</v>
      </c>
      <c r="K50" s="39">
        <f t="shared" si="18"/>
        <v>8.1519916078450665E-4</v>
      </c>
      <c r="L50" s="39">
        <f t="shared" si="18"/>
        <v>9.403252938360751E-3</v>
      </c>
      <c r="M50" s="39">
        <f t="shared" si="18"/>
        <v>2.1531050641905787E-5</v>
      </c>
      <c r="N50" s="39">
        <f t="shared" si="18"/>
        <v>2.0275646834431578E-4</v>
      </c>
      <c r="O50" s="39">
        <f t="shared" si="18"/>
        <v>3.7441939904620351E-3</v>
      </c>
      <c r="P50" s="39">
        <f t="shared" si="18"/>
        <v>2.625884369270724E-3</v>
      </c>
      <c r="Q50" s="39">
        <f t="shared" si="18"/>
        <v>2.5755772138426011E-4</v>
      </c>
      <c r="R50" s="39">
        <f t="shared" si="18"/>
        <v>2.1184611878286597E-4</v>
      </c>
      <c r="S50" s="39">
        <f t="shared" si="18"/>
        <v>1.77073447946344E-4</v>
      </c>
    </row>
    <row r="51" spans="1:19" ht="15.75" thickBot="1" x14ac:dyDescent="0.3">
      <c r="A51" s="27" t="s">
        <v>102</v>
      </c>
      <c r="B51" s="15" t="s">
        <v>6</v>
      </c>
      <c r="C51" s="39">
        <f t="shared" ref="C51:R66" si="19">POWER(C31,2)</f>
        <v>0.90173172231772514</v>
      </c>
      <c r="D51" s="39">
        <f t="shared" si="19"/>
        <v>3.5539979342530476E-2</v>
      </c>
      <c r="E51" s="39">
        <f t="shared" si="19"/>
        <v>8.7046713837843799E-3</v>
      </c>
      <c r="F51" s="39">
        <f t="shared" si="19"/>
        <v>2.0454747840421912E-3</v>
      </c>
      <c r="G51" s="39">
        <f t="shared" si="19"/>
        <v>4.736706086622793E-6</v>
      </c>
      <c r="H51" s="39">
        <f t="shared" si="19"/>
        <v>2.7297443757917306E-2</v>
      </c>
      <c r="I51" s="39">
        <f t="shared" si="19"/>
        <v>3.9436114927658559E-4</v>
      </c>
      <c r="J51" s="39">
        <f t="shared" si="19"/>
        <v>2.6116971196104747E-4</v>
      </c>
      <c r="K51" s="39">
        <f t="shared" si="19"/>
        <v>8.3375791234842223E-3</v>
      </c>
      <c r="L51" s="39">
        <f t="shared" si="19"/>
        <v>6.889883342590105E-3</v>
      </c>
      <c r="M51" s="39">
        <f t="shared" si="19"/>
        <v>2.8474640796732491E-4</v>
      </c>
      <c r="N51" s="39">
        <f t="shared" si="19"/>
        <v>1.4385037993390434E-3</v>
      </c>
      <c r="O51" s="39">
        <f t="shared" si="19"/>
        <v>5.5498272345108118E-5</v>
      </c>
      <c r="P51" s="39">
        <f t="shared" si="19"/>
        <v>1.7505331515663207E-4</v>
      </c>
      <c r="Q51" s="39">
        <f t="shared" si="19"/>
        <v>3.3642309683021023E-3</v>
      </c>
      <c r="R51" s="39">
        <f t="shared" si="19"/>
        <v>3.4591115842395369E-3</v>
      </c>
      <c r="S51" s="39">
        <f t="shared" ref="S51" si="20">POWER(S31,2)</f>
        <v>3.2105481012629899E-5</v>
      </c>
    </row>
    <row r="52" spans="1:19" ht="15.75" thickBot="1" x14ac:dyDescent="0.3">
      <c r="A52" s="27" t="s">
        <v>103</v>
      </c>
      <c r="B52" s="15" t="s">
        <v>8</v>
      </c>
      <c r="C52" s="39">
        <f t="shared" si="19"/>
        <v>0.90348022339720924</v>
      </c>
      <c r="D52" s="39">
        <f t="shared" si="19"/>
        <v>4.0947775585498961E-2</v>
      </c>
      <c r="E52" s="39">
        <f t="shared" si="19"/>
        <v>7.4043236998538979E-3</v>
      </c>
      <c r="F52" s="39">
        <f t="shared" si="19"/>
        <v>7.6880758467097238E-4</v>
      </c>
      <c r="G52" s="39">
        <f t="shared" si="19"/>
        <v>8.5996454427986202E-4</v>
      </c>
      <c r="H52" s="39">
        <f t="shared" si="19"/>
        <v>1.8705713490284936E-2</v>
      </c>
      <c r="I52" s="39">
        <f t="shared" si="19"/>
        <v>4.6201272425267854E-4</v>
      </c>
      <c r="J52" s="39">
        <f t="shared" si="19"/>
        <v>3.2027449832490334E-3</v>
      </c>
      <c r="K52" s="39">
        <f t="shared" si="19"/>
        <v>6.5762998116750803E-3</v>
      </c>
      <c r="L52" s="39">
        <f t="shared" si="19"/>
        <v>6.9598461535651602E-3</v>
      </c>
      <c r="M52" s="39">
        <f t="shared" si="19"/>
        <v>6.3896346580431535E-4</v>
      </c>
      <c r="N52" s="39">
        <f t="shared" si="19"/>
        <v>9.7372362867749506E-4</v>
      </c>
      <c r="O52" s="39">
        <f t="shared" si="19"/>
        <v>1.4891756808560938E-6</v>
      </c>
      <c r="P52" s="39">
        <f t="shared" si="19"/>
        <v>1.0110951632032056E-3</v>
      </c>
      <c r="Q52" s="39">
        <f t="shared" si="19"/>
        <v>7.0395288556439001E-3</v>
      </c>
      <c r="R52" s="39">
        <f t="shared" si="19"/>
        <v>1.02492006553664E-3</v>
      </c>
      <c r="S52" s="39">
        <f t="shared" ref="S52" si="21">POWER(S32,2)</f>
        <v>5.4366008282299618E-5</v>
      </c>
    </row>
    <row r="53" spans="1:19" ht="15.75" thickBot="1" x14ac:dyDescent="0.3">
      <c r="A53" s="27" t="s">
        <v>104</v>
      </c>
      <c r="B53" s="15" t="s">
        <v>10</v>
      </c>
      <c r="C53" s="39">
        <f t="shared" si="19"/>
        <v>0.9086935017591945</v>
      </c>
      <c r="D53" s="39">
        <f t="shared" si="19"/>
        <v>7.8426290642102173E-3</v>
      </c>
      <c r="E53" s="39">
        <f t="shared" si="19"/>
        <v>3.1716444690142368E-5</v>
      </c>
      <c r="F53" s="39">
        <f t="shared" si="19"/>
        <v>5.6361368897391094E-4</v>
      </c>
      <c r="G53" s="39">
        <f t="shared" si="19"/>
        <v>4.6650907141717523E-3</v>
      </c>
      <c r="H53" s="39">
        <f t="shared" si="19"/>
        <v>4.640023877415158E-2</v>
      </c>
      <c r="I53" s="39">
        <f t="shared" si="19"/>
        <v>5.2904674246627306E-4</v>
      </c>
      <c r="J53" s="39">
        <f t="shared" si="19"/>
        <v>2.1734732370542165E-3</v>
      </c>
      <c r="K53" s="39">
        <f t="shared" si="19"/>
        <v>7.2978169453612185E-3</v>
      </c>
      <c r="L53" s="39">
        <f t="shared" si="19"/>
        <v>1.5008655215225318E-2</v>
      </c>
      <c r="M53" s="39">
        <f t="shared" si="19"/>
        <v>2.6633565753379063E-4</v>
      </c>
      <c r="N53" s="39">
        <f t="shared" si="19"/>
        <v>1.4332330849022675E-5</v>
      </c>
      <c r="O53" s="39">
        <f t="shared" si="19"/>
        <v>6.3843303496543061E-3</v>
      </c>
      <c r="P53" s="39">
        <f t="shared" si="19"/>
        <v>4.3528012779041321E-5</v>
      </c>
      <c r="Q53" s="39">
        <f t="shared" si="19"/>
        <v>6.1737998694162913E-5</v>
      </c>
      <c r="R53" s="39">
        <f t="shared" si="19"/>
        <v>9.2074696694916022E-6</v>
      </c>
      <c r="S53" s="39">
        <f t="shared" ref="S53" si="22">POWER(S33,2)</f>
        <v>2.0804161226197333E-4</v>
      </c>
    </row>
    <row r="54" spans="1:19" ht="15.75" thickBot="1" x14ac:dyDescent="0.3">
      <c r="A54" s="27" t="s">
        <v>105</v>
      </c>
      <c r="B54" s="15" t="s">
        <v>12</v>
      </c>
      <c r="C54" s="39">
        <f t="shared" si="19"/>
        <v>0.83046339057304686</v>
      </c>
      <c r="D54" s="39">
        <f t="shared" si="19"/>
        <v>7.0722054820207183E-3</v>
      </c>
      <c r="E54" s="39">
        <f t="shared" si="19"/>
        <v>1.1672722461448922E-2</v>
      </c>
      <c r="F54" s="39">
        <f t="shared" si="19"/>
        <v>4.4970890655737748E-2</v>
      </c>
      <c r="G54" s="39">
        <f t="shared" si="19"/>
        <v>7.8065419477645684E-2</v>
      </c>
      <c r="H54" s="39">
        <f t="shared" si="19"/>
        <v>1.7946100877386201E-3</v>
      </c>
      <c r="I54" s="39">
        <f t="shared" si="19"/>
        <v>2.3666345438949773E-4</v>
      </c>
      <c r="J54" s="39">
        <f t="shared" si="19"/>
        <v>1.1320223891345665E-2</v>
      </c>
      <c r="K54" s="39">
        <f t="shared" si="19"/>
        <v>2.8090009054115842E-5</v>
      </c>
      <c r="L54" s="39">
        <f t="shared" si="19"/>
        <v>1.3365873507692385E-3</v>
      </c>
      <c r="M54" s="39">
        <f t="shared" si="19"/>
        <v>4.0395801872730815E-5</v>
      </c>
      <c r="N54" s="39">
        <f t="shared" si="19"/>
        <v>1.056168593524629E-2</v>
      </c>
      <c r="O54" s="39">
        <f t="shared" si="19"/>
        <v>5.8228375666991613E-4</v>
      </c>
      <c r="P54" s="39">
        <f t="shared" si="19"/>
        <v>9.6073645290873071E-4</v>
      </c>
      <c r="Q54" s="39">
        <f t="shared" si="19"/>
        <v>1.0038950181346037E-3</v>
      </c>
      <c r="R54" s="39">
        <f t="shared" si="19"/>
        <v>8.1754433257517539E-7</v>
      </c>
      <c r="S54" s="39">
        <f t="shared" ref="S54" si="23">POWER(S34,2)</f>
        <v>3.5212278682156177E-7</v>
      </c>
    </row>
    <row r="55" spans="1:19" ht="15.75" thickBot="1" x14ac:dyDescent="0.3">
      <c r="A55" s="27" t="s">
        <v>106</v>
      </c>
      <c r="B55" s="15" t="s">
        <v>14</v>
      </c>
      <c r="C55" s="39">
        <f t="shared" si="19"/>
        <v>0.83446158779194413</v>
      </c>
      <c r="D55" s="39">
        <f t="shared" si="19"/>
        <v>8.96833496889669E-3</v>
      </c>
      <c r="E55" s="39">
        <f t="shared" si="19"/>
        <v>2.3143530436745757E-2</v>
      </c>
      <c r="F55" s="39">
        <f t="shared" si="19"/>
        <v>2.8956930456847732E-2</v>
      </c>
      <c r="G55" s="39">
        <f t="shared" si="19"/>
        <v>8.457910288245471E-2</v>
      </c>
      <c r="H55" s="39">
        <f t="shared" si="19"/>
        <v>9.8863618059409956E-4</v>
      </c>
      <c r="I55" s="39">
        <f t="shared" si="19"/>
        <v>4.6130640523890903E-4</v>
      </c>
      <c r="J55" s="39">
        <f t="shared" si="19"/>
        <v>1.7181632633898403E-4</v>
      </c>
      <c r="K55" s="39">
        <f t="shared" si="19"/>
        <v>3.8387612854875832E-3</v>
      </c>
      <c r="L55" s="39">
        <f t="shared" si="19"/>
        <v>2.0340940626573003E-4</v>
      </c>
      <c r="M55" s="39">
        <f t="shared" si="19"/>
        <v>4.7056220102340626E-6</v>
      </c>
      <c r="N55" s="39">
        <f t="shared" si="19"/>
        <v>9.599736638553109E-3</v>
      </c>
      <c r="O55" s="39">
        <f t="shared" si="19"/>
        <v>2.510957290461678E-3</v>
      </c>
      <c r="P55" s="39">
        <f t="shared" si="19"/>
        <v>7.4205070725874697E-4</v>
      </c>
      <c r="Q55" s="39">
        <f t="shared" si="19"/>
        <v>1.4226496155892452E-3</v>
      </c>
      <c r="R55" s="39">
        <f t="shared" si="19"/>
        <v>1.2408045754232265E-5</v>
      </c>
      <c r="S55" s="39">
        <f t="shared" ref="S55" si="24">POWER(S35,2)</f>
        <v>6.1342174975213026E-5</v>
      </c>
    </row>
    <row r="56" spans="1:19" ht="15.75" thickBot="1" x14ac:dyDescent="0.3">
      <c r="A56" s="27" t="s">
        <v>107</v>
      </c>
      <c r="B56" s="15" t="s">
        <v>16</v>
      </c>
      <c r="C56" s="39">
        <f t="shared" si="19"/>
        <v>0.93839749906050784</v>
      </c>
      <c r="D56" s="39">
        <f t="shared" si="19"/>
        <v>4.884904300450914E-3</v>
      </c>
      <c r="E56" s="39">
        <f t="shared" si="19"/>
        <v>2.5533596082752963E-2</v>
      </c>
      <c r="F56" s="39">
        <f t="shared" si="19"/>
        <v>3.1656240225452709E-3</v>
      </c>
      <c r="G56" s="39">
        <f t="shared" si="19"/>
        <v>7.3630829670711696E-3</v>
      </c>
      <c r="H56" s="39">
        <f t="shared" si="19"/>
        <v>1.4042375574288108E-3</v>
      </c>
      <c r="I56" s="39">
        <f t="shared" si="19"/>
        <v>1.3827779653624844E-3</v>
      </c>
      <c r="J56" s="39">
        <f t="shared" si="19"/>
        <v>4.5316411884366841E-3</v>
      </c>
      <c r="K56" s="39">
        <f t="shared" si="19"/>
        <v>4.7568661284050242E-4</v>
      </c>
      <c r="L56" s="39">
        <f t="shared" si="19"/>
        <v>5.9020242365158491E-3</v>
      </c>
      <c r="M56" s="39">
        <f t="shared" si="19"/>
        <v>2.0912987606427559E-5</v>
      </c>
      <c r="N56" s="39">
        <f t="shared" si="19"/>
        <v>1.404163453919816E-3</v>
      </c>
      <c r="O56" s="39">
        <f t="shared" si="19"/>
        <v>1.6413739519946301E-5</v>
      </c>
      <c r="P56" s="39">
        <f t="shared" si="19"/>
        <v>1.0651282558306648E-4</v>
      </c>
      <c r="Q56" s="39">
        <f t="shared" si="19"/>
        <v>6.3625304662469503E-5</v>
      </c>
      <c r="R56" s="39">
        <f t="shared" si="19"/>
        <v>2.4137869893431433E-4</v>
      </c>
      <c r="S56" s="39">
        <f t="shared" ref="S56" si="25">POWER(S36,2)</f>
        <v>4.920947302616204E-3</v>
      </c>
    </row>
    <row r="57" spans="1:19" ht="15.75" thickBot="1" x14ac:dyDescent="0.3">
      <c r="A57" s="27" t="s">
        <v>108</v>
      </c>
      <c r="B57" s="15" t="s">
        <v>18</v>
      </c>
      <c r="C57" s="39">
        <f t="shared" si="19"/>
        <v>0.93628195490484256</v>
      </c>
      <c r="D57" s="39">
        <f t="shared" si="19"/>
        <v>1.3697132026562579E-3</v>
      </c>
      <c r="E57" s="39">
        <f t="shared" si="19"/>
        <v>2.1225688676367589E-3</v>
      </c>
      <c r="F57" s="39">
        <f t="shared" si="19"/>
        <v>5.4449065124787385E-5</v>
      </c>
      <c r="G57" s="39">
        <f t="shared" si="19"/>
        <v>2.052589618111321E-2</v>
      </c>
      <c r="H57" s="39">
        <f t="shared" si="19"/>
        <v>1.1584079727942264E-2</v>
      </c>
      <c r="I57" s="39">
        <f t="shared" si="19"/>
        <v>8.9706413686056188E-4</v>
      </c>
      <c r="J57" s="39">
        <f t="shared" si="19"/>
        <v>4.807897050754655E-3</v>
      </c>
      <c r="K57" s="39">
        <f t="shared" si="19"/>
        <v>1.9362278224375081E-3</v>
      </c>
      <c r="L57" s="39">
        <f t="shared" si="19"/>
        <v>5.1224647670243919E-4</v>
      </c>
      <c r="M57" s="39">
        <f t="shared" si="19"/>
        <v>1.929684892119869E-3</v>
      </c>
      <c r="N57" s="39">
        <f t="shared" si="19"/>
        <v>8.4076283083201538E-4</v>
      </c>
      <c r="O57" s="39">
        <f t="shared" si="19"/>
        <v>1.2264825703179692E-2</v>
      </c>
      <c r="P57" s="39">
        <f t="shared" si="19"/>
        <v>4.7087938046251098E-3</v>
      </c>
      <c r="Q57" s="39">
        <f t="shared" si="19"/>
        <v>2.9498091317357031E-4</v>
      </c>
      <c r="R57" s="39">
        <f t="shared" si="19"/>
        <v>2.520744303127579E-5</v>
      </c>
      <c r="S57" s="39">
        <f t="shared" ref="S57" si="26">POWER(S37,2)</f>
        <v>7.5982275433612731E-5</v>
      </c>
    </row>
    <row r="58" spans="1:19" ht="15.75" thickBot="1" x14ac:dyDescent="0.3">
      <c r="A58" s="27" t="s">
        <v>109</v>
      </c>
      <c r="B58" s="15" t="s">
        <v>3</v>
      </c>
      <c r="C58" s="39">
        <f t="shared" si="19"/>
        <v>0.94141060077068883</v>
      </c>
      <c r="D58" s="39">
        <f t="shared" si="19"/>
        <v>2.0757866437723079E-7</v>
      </c>
      <c r="E58" s="39">
        <f t="shared" si="19"/>
        <v>1.5304235038736234E-2</v>
      </c>
      <c r="F58" s="39">
        <f t="shared" si="19"/>
        <v>2.4716995523864031E-3</v>
      </c>
      <c r="G58" s="39">
        <f t="shared" si="19"/>
        <v>1.1146647726029699E-2</v>
      </c>
      <c r="H58" s="39">
        <f t="shared" si="19"/>
        <v>2.4972249258184571E-6</v>
      </c>
      <c r="I58" s="39">
        <f t="shared" si="19"/>
        <v>1.2732562380192644E-2</v>
      </c>
      <c r="J58" s="39">
        <f t="shared" si="19"/>
        <v>4.3706580650185629E-3</v>
      </c>
      <c r="K58" s="39">
        <f t="shared" si="19"/>
        <v>1.0569968008833184E-3</v>
      </c>
      <c r="L58" s="39">
        <f t="shared" si="19"/>
        <v>1.2154840350091481E-3</v>
      </c>
      <c r="M58" s="39">
        <f t="shared" si="19"/>
        <v>1.2094255332850061E-5</v>
      </c>
      <c r="N58" s="39">
        <f t="shared" si="19"/>
        <v>1.9088922685893261E-3</v>
      </c>
      <c r="O58" s="39">
        <f t="shared" si="19"/>
        <v>4.6114450986069129E-4</v>
      </c>
      <c r="P58" s="39">
        <f t="shared" si="19"/>
        <v>9.5665871482027411E-5</v>
      </c>
      <c r="Q58" s="39">
        <f t="shared" si="19"/>
        <v>2.0963634799687544E-3</v>
      </c>
      <c r="R58" s="39">
        <f t="shared" si="19"/>
        <v>3.9902183409955246E-3</v>
      </c>
      <c r="S58" s="39">
        <f t="shared" ref="S58" si="27">POWER(S38,2)</f>
        <v>1.5823760029504445E-3</v>
      </c>
    </row>
    <row r="59" spans="1:19" ht="15.75" thickBot="1" x14ac:dyDescent="0.3">
      <c r="A59" s="27" t="s">
        <v>110</v>
      </c>
      <c r="B59" s="15" t="s">
        <v>5</v>
      </c>
      <c r="C59" s="39">
        <f t="shared" si="19"/>
        <v>0.82553744455533595</v>
      </c>
      <c r="D59" s="39">
        <f t="shared" si="19"/>
        <v>1.1385588111717202E-2</v>
      </c>
      <c r="E59" s="39">
        <f t="shared" si="19"/>
        <v>7.2431791868782569E-2</v>
      </c>
      <c r="F59" s="39">
        <f t="shared" si="19"/>
        <v>1.4256426616120283E-4</v>
      </c>
      <c r="G59" s="39">
        <f t="shared" si="19"/>
        <v>1.0769627899648934E-2</v>
      </c>
      <c r="H59" s="39">
        <f t="shared" si="19"/>
        <v>4.8389569219691334E-5</v>
      </c>
      <c r="I59" s="39">
        <f t="shared" si="19"/>
        <v>5.6189751542135097E-2</v>
      </c>
      <c r="J59" s="39">
        <f t="shared" si="19"/>
        <v>1.3483416161628587E-2</v>
      </c>
      <c r="K59" s="39">
        <f t="shared" si="19"/>
        <v>4.0887554779905199E-3</v>
      </c>
      <c r="L59" s="39">
        <f t="shared" si="19"/>
        <v>6.8375768958231489E-5</v>
      </c>
      <c r="M59" s="39">
        <f t="shared" si="19"/>
        <v>3.6764677480995945E-3</v>
      </c>
      <c r="N59" s="39">
        <f t="shared" si="19"/>
        <v>9.5835508995675326E-5</v>
      </c>
      <c r="O59" s="39">
        <f t="shared" si="19"/>
        <v>7.8608483914922663E-5</v>
      </c>
      <c r="P59" s="39">
        <f t="shared" si="19"/>
        <v>1.3237078223897756E-5</v>
      </c>
      <c r="Q59" s="39">
        <f t="shared" si="19"/>
        <v>3.4586500214774509E-4</v>
      </c>
      <c r="R59" s="39">
        <f t="shared" si="19"/>
        <v>7.0992050012394113E-4</v>
      </c>
      <c r="S59" s="39">
        <f t="shared" ref="S59" si="28">POWER(S39,2)</f>
        <v>7.910256587912518E-4</v>
      </c>
    </row>
    <row r="60" spans="1:19" ht="15.75" thickBot="1" x14ac:dyDescent="0.3">
      <c r="A60" s="27" t="s">
        <v>111</v>
      </c>
      <c r="B60" s="15" t="s">
        <v>7</v>
      </c>
      <c r="C60" s="39">
        <f t="shared" si="19"/>
        <v>0.89894454483162467</v>
      </c>
      <c r="D60" s="39">
        <f t="shared" si="19"/>
        <v>1.9246527208872692E-3</v>
      </c>
      <c r="E60" s="39">
        <f t="shared" si="19"/>
        <v>2.1593665639764326E-3</v>
      </c>
      <c r="F60" s="39">
        <f t="shared" si="19"/>
        <v>4.766825896222248E-3</v>
      </c>
      <c r="G60" s="39">
        <f t="shared" si="19"/>
        <v>1.2511675945255415E-2</v>
      </c>
      <c r="H60" s="39">
        <f t="shared" si="19"/>
        <v>3.3310259832791097E-3</v>
      </c>
      <c r="I60" s="39">
        <f t="shared" si="19"/>
        <v>6.0637039603173765E-2</v>
      </c>
      <c r="J60" s="39">
        <f t="shared" si="19"/>
        <v>9.6181634611575886E-3</v>
      </c>
      <c r="K60" s="39">
        <f t="shared" si="19"/>
        <v>3.5651343577425021E-4</v>
      </c>
      <c r="L60" s="39">
        <f t="shared" si="19"/>
        <v>2.5634477862519474E-4</v>
      </c>
      <c r="M60" s="39">
        <f t="shared" si="19"/>
        <v>9.2796491448149059E-5</v>
      </c>
      <c r="N60" s="39">
        <f t="shared" si="19"/>
        <v>4.8070539305856083E-8</v>
      </c>
      <c r="O60" s="39">
        <f t="shared" si="19"/>
        <v>1.1239981443192586E-4</v>
      </c>
      <c r="P60" s="39">
        <f t="shared" si="19"/>
        <v>4.1184966837730928E-4</v>
      </c>
      <c r="Q60" s="39">
        <f t="shared" si="19"/>
        <v>1.5616845682839989E-3</v>
      </c>
      <c r="R60" s="39">
        <f t="shared" si="19"/>
        <v>3.1812177900765277E-3</v>
      </c>
      <c r="S60" s="39">
        <f t="shared" ref="S60" si="29">POWER(S40,2)</f>
        <v>1.05097342623033E-5</v>
      </c>
    </row>
    <row r="61" spans="1:19" ht="15.75" thickBot="1" x14ac:dyDescent="0.3">
      <c r="A61" s="27" t="s">
        <v>112</v>
      </c>
      <c r="B61" s="15" t="s">
        <v>9</v>
      </c>
      <c r="C61" s="39">
        <f t="shared" si="19"/>
        <v>0.93643496831419748</v>
      </c>
      <c r="D61" s="39">
        <f t="shared" si="19"/>
        <v>1.6414750598091447E-2</v>
      </c>
      <c r="E61" s="39">
        <f t="shared" si="19"/>
        <v>2.3194176050642942E-4</v>
      </c>
      <c r="F61" s="39">
        <f t="shared" si="19"/>
        <v>4.4853155813653879E-7</v>
      </c>
      <c r="G61" s="39">
        <f t="shared" si="19"/>
        <v>2.6398571114030324E-3</v>
      </c>
      <c r="H61" s="39">
        <f t="shared" si="19"/>
        <v>4.9146065718118194E-3</v>
      </c>
      <c r="I61" s="39">
        <f t="shared" si="19"/>
        <v>3.4569864045119201E-3</v>
      </c>
      <c r="J61" s="39">
        <f t="shared" si="19"/>
        <v>1.0471969971436759E-2</v>
      </c>
      <c r="K61" s="39">
        <f t="shared" si="19"/>
        <v>8.0218433885416462E-4</v>
      </c>
      <c r="L61" s="39">
        <f t="shared" si="19"/>
        <v>3.6869887220852848E-3</v>
      </c>
      <c r="M61" s="39">
        <f t="shared" si="19"/>
        <v>4.182921276098402E-3</v>
      </c>
      <c r="N61" s="39">
        <f t="shared" si="19"/>
        <v>3.6553158469337711E-3</v>
      </c>
      <c r="O61" s="39">
        <f t="shared" si="19"/>
        <v>1.282697274446232E-3</v>
      </c>
      <c r="P61" s="39">
        <f t="shared" si="19"/>
        <v>1.1948763093929572E-2</v>
      </c>
      <c r="Q61" s="39">
        <f t="shared" si="19"/>
        <v>9.7878782126018953E-5</v>
      </c>
      <c r="R61" s="39">
        <f t="shared" si="19"/>
        <v>1.1464607860175401E-6</v>
      </c>
      <c r="S61" s="39">
        <f t="shared" ref="S61" si="30">POWER(S41,2)</f>
        <v>1.0056405634128341E-5</v>
      </c>
    </row>
    <row r="62" spans="1:19" ht="15.75" thickBot="1" x14ac:dyDescent="0.3">
      <c r="A62" s="27" t="s">
        <v>113</v>
      </c>
      <c r="B62" s="15" t="s">
        <v>11</v>
      </c>
      <c r="C62" s="39">
        <f t="shared" si="19"/>
        <v>1.8456757445375813E-2</v>
      </c>
      <c r="D62" s="39">
        <f t="shared" si="19"/>
        <v>0.75851859354018369</v>
      </c>
      <c r="E62" s="39">
        <f t="shared" si="19"/>
        <v>0.18090771711503881</v>
      </c>
      <c r="F62" s="39">
        <f t="shared" si="19"/>
        <v>5.3552683024442882E-3</v>
      </c>
      <c r="G62" s="39">
        <f t="shared" si="19"/>
        <v>2.0784807410233015E-3</v>
      </c>
      <c r="H62" s="39">
        <f t="shared" si="19"/>
        <v>6.4369257015293099E-3</v>
      </c>
      <c r="I62" s="39">
        <f t="shared" si="19"/>
        <v>1.2965820210052411E-3</v>
      </c>
      <c r="J62" s="39">
        <f t="shared" si="19"/>
        <v>4.5993933138214414E-4</v>
      </c>
      <c r="K62" s="39">
        <f t="shared" si="19"/>
        <v>1.4787311105672777E-2</v>
      </c>
      <c r="L62" s="39">
        <f t="shared" si="19"/>
        <v>2.2776667881958874E-4</v>
      </c>
      <c r="M62" s="39">
        <f t="shared" si="19"/>
        <v>8.7571291208250589E-3</v>
      </c>
      <c r="N62" s="39">
        <f t="shared" si="19"/>
        <v>9.9416704018696509E-4</v>
      </c>
      <c r="O62" s="39">
        <f t="shared" si="19"/>
        <v>4.4026846726710141E-6</v>
      </c>
      <c r="P62" s="39">
        <f t="shared" si="19"/>
        <v>1.5992205683899765E-3</v>
      </c>
      <c r="Q62" s="39">
        <f t="shared" si="19"/>
        <v>8.0563833268506842E-5</v>
      </c>
      <c r="R62" s="39">
        <f t="shared" si="19"/>
        <v>4.9027119095735637E-5</v>
      </c>
      <c r="S62" s="39">
        <f t="shared" ref="S62" si="31">POWER(S42,2)</f>
        <v>1.303741769724826E-5</v>
      </c>
    </row>
    <row r="63" spans="1:19" ht="15.75" thickBot="1" x14ac:dyDescent="0.3">
      <c r="A63" s="27" t="s">
        <v>114</v>
      </c>
      <c r="B63" s="15" t="s">
        <v>13</v>
      </c>
      <c r="C63" s="39">
        <f t="shared" si="19"/>
        <v>2.5677132491710043E-2</v>
      </c>
      <c r="D63" s="39">
        <f t="shared" si="19"/>
        <v>0.88934905952678822</v>
      </c>
      <c r="E63" s="39">
        <f t="shared" si="19"/>
        <v>5.0762565722053997E-3</v>
      </c>
      <c r="F63" s="39">
        <f t="shared" si="19"/>
        <v>2.6113424731867097E-4</v>
      </c>
      <c r="G63" s="39">
        <f t="shared" si="19"/>
        <v>1.3975373473852523E-4</v>
      </c>
      <c r="H63" s="39">
        <f t="shared" si="19"/>
        <v>4.6779127530279865E-2</v>
      </c>
      <c r="I63" s="39">
        <f t="shared" si="19"/>
        <v>2.0721453302882442E-4</v>
      </c>
      <c r="J63" s="39">
        <f t="shared" si="19"/>
        <v>6.4781680520944652E-5</v>
      </c>
      <c r="K63" s="39">
        <f t="shared" si="19"/>
        <v>2.6879815033851139E-2</v>
      </c>
      <c r="L63" s="39">
        <f t="shared" si="19"/>
        <v>8.1167354202544336E-4</v>
      </c>
      <c r="M63" s="39">
        <f t="shared" si="19"/>
        <v>3.1445658753977246E-3</v>
      </c>
      <c r="N63" s="39">
        <f t="shared" si="19"/>
        <v>1.2644136048371522E-3</v>
      </c>
      <c r="O63" s="39">
        <f t="shared" si="19"/>
        <v>1.4386201476877854E-4</v>
      </c>
      <c r="P63" s="39">
        <f t="shared" si="19"/>
        <v>1.9008292198065583E-4</v>
      </c>
      <c r="Q63" s="39">
        <f t="shared" si="19"/>
        <v>4.8840871391888761E-5</v>
      </c>
      <c r="R63" s="39">
        <f t="shared" si="19"/>
        <v>2.1474484794120099E-5</v>
      </c>
      <c r="S63" s="39">
        <f t="shared" ref="S63" si="32">POWER(S43,2)</f>
        <v>7.7679421858117801E-6</v>
      </c>
    </row>
    <row r="64" spans="1:19" ht="15.75" thickBot="1" x14ac:dyDescent="0.3">
      <c r="A64" s="27" t="s">
        <v>115</v>
      </c>
      <c r="B64" s="15" t="s">
        <v>15</v>
      </c>
      <c r="C64" s="39">
        <f t="shared" si="19"/>
        <v>9.0548045110873457E-2</v>
      </c>
      <c r="D64" s="39">
        <f t="shared" si="19"/>
        <v>0.85567802019507333</v>
      </c>
      <c r="E64" s="39">
        <f t="shared" si="19"/>
        <v>1.6506676632410552E-2</v>
      </c>
      <c r="F64" s="39">
        <f t="shared" si="19"/>
        <v>4.4353786998870557E-4</v>
      </c>
      <c r="G64" s="39">
        <f t="shared" si="19"/>
        <v>2.1302232414273231E-3</v>
      </c>
      <c r="H64" s="39">
        <f t="shared" si="19"/>
        <v>1.294811759948996E-3</v>
      </c>
      <c r="I64" s="39">
        <f t="shared" si="19"/>
        <v>2.3835398345376691E-3</v>
      </c>
      <c r="J64" s="39">
        <f t="shared" si="19"/>
        <v>5.2930831827451859E-5</v>
      </c>
      <c r="K64" s="39">
        <f t="shared" si="19"/>
        <v>1.1276542921919703E-3</v>
      </c>
      <c r="L64" s="39">
        <f t="shared" si="19"/>
        <v>1.173144868906729E-3</v>
      </c>
      <c r="M64" s="39">
        <f t="shared" si="19"/>
        <v>2.5844760756526225E-2</v>
      </c>
      <c r="N64" s="39">
        <f t="shared" si="19"/>
        <v>2.3960742147631016E-5</v>
      </c>
      <c r="O64" s="39">
        <f t="shared" si="19"/>
        <v>3.1497426898274589E-4</v>
      </c>
      <c r="P64" s="39">
        <f t="shared" si="19"/>
        <v>2.1405988285736598E-3</v>
      </c>
      <c r="Q64" s="39">
        <f t="shared" si="19"/>
        <v>2.5487749110690138E-4</v>
      </c>
      <c r="R64" s="39">
        <f t="shared" si="19"/>
        <v>2.7369202898955255E-5</v>
      </c>
      <c r="S64" s="39">
        <f t="shared" ref="S64" si="33">POWER(S44,2)</f>
        <v>4.2970347464429472E-5</v>
      </c>
    </row>
    <row r="65" spans="1:19" ht="15.75" thickBot="1" x14ac:dyDescent="0.3">
      <c r="A65" s="27" t="s">
        <v>116</v>
      </c>
      <c r="B65" s="15" t="s">
        <v>17</v>
      </c>
      <c r="C65" s="39">
        <f t="shared" si="19"/>
        <v>0.15644077984036725</v>
      </c>
      <c r="D65" s="39">
        <f t="shared" si="19"/>
        <v>0.43030494895532984</v>
      </c>
      <c r="E65" s="39">
        <f t="shared" si="19"/>
        <v>0.1911434253445746</v>
      </c>
      <c r="F65" s="39">
        <f t="shared" si="19"/>
        <v>0.1479170790732901</v>
      </c>
      <c r="G65" s="39">
        <f t="shared" si="19"/>
        <v>6.2211243548913969E-2</v>
      </c>
      <c r="H65" s="39">
        <f t="shared" si="19"/>
        <v>2.5708097117545952E-3</v>
      </c>
      <c r="I65" s="39">
        <f t="shared" si="19"/>
        <v>6.2306114026918552E-3</v>
      </c>
      <c r="J65" s="39">
        <f t="shared" si="19"/>
        <v>7.2601575897472551E-4</v>
      </c>
      <c r="K65" s="39">
        <f t="shared" si="19"/>
        <v>2.140202558960148E-3</v>
      </c>
      <c r="L65" s="39">
        <f t="shared" si="19"/>
        <v>1.0561280546161866E-4</v>
      </c>
      <c r="M65" s="39">
        <f t="shared" si="19"/>
        <v>6.9593811240528268E-5</v>
      </c>
      <c r="N65" s="39">
        <f t="shared" si="19"/>
        <v>2.1136336243674429E-5</v>
      </c>
      <c r="O65" s="39">
        <f t="shared" si="19"/>
        <v>3.5398669339823166E-5</v>
      </c>
      <c r="P65" s="39">
        <f t="shared" si="19"/>
        <v>2.2669764357495124E-4</v>
      </c>
      <c r="Q65" s="39">
        <f t="shared" si="19"/>
        <v>5.4483081519712262E-6</v>
      </c>
      <c r="R65" s="39">
        <f t="shared" si="19"/>
        <v>9.3774584479374479E-6</v>
      </c>
      <c r="S65" s="39">
        <f t="shared" ref="S65" si="34">POWER(S45,2)</f>
        <v>1.1124683959938028E-5</v>
      </c>
    </row>
    <row r="66" spans="1:19" x14ac:dyDescent="0.25">
      <c r="A66" s="27" t="s">
        <v>117</v>
      </c>
      <c r="B66" s="15" t="s">
        <v>19</v>
      </c>
      <c r="C66" s="39">
        <f t="shared" si="19"/>
        <v>0.37497485253715201</v>
      </c>
      <c r="D66" s="39">
        <f t="shared" si="19"/>
        <v>0.14990917569214943</v>
      </c>
      <c r="E66" s="39">
        <f t="shared" si="19"/>
        <v>0.1933369487890631</v>
      </c>
      <c r="F66" s="39">
        <f t="shared" si="19"/>
        <v>0.2669456415120931</v>
      </c>
      <c r="G66" s="39">
        <f t="shared" si="19"/>
        <v>5.264768874350225E-4</v>
      </c>
      <c r="H66" s="39">
        <f t="shared" si="19"/>
        <v>1.1184090587526836E-3</v>
      </c>
      <c r="I66" s="39">
        <f t="shared" si="19"/>
        <v>4.4474279499695144E-4</v>
      </c>
      <c r="J66" s="39">
        <f t="shared" si="19"/>
        <v>9.1832239027509685E-3</v>
      </c>
      <c r="K66" s="39">
        <f t="shared" si="19"/>
        <v>2.4549061846970252E-3</v>
      </c>
      <c r="L66" s="39">
        <f t="shared" si="19"/>
        <v>1.238703680114143E-3</v>
      </c>
      <c r="M66" s="39">
        <f t="shared" si="19"/>
        <v>1.2394779474740863E-5</v>
      </c>
      <c r="N66" s="39">
        <f t="shared" si="19"/>
        <v>5.6549576538152939E-7</v>
      </c>
      <c r="O66" s="39">
        <f t="shared" si="19"/>
        <v>6.5200016086668108E-6</v>
      </c>
      <c r="P66" s="39">
        <f t="shared" si="19"/>
        <v>2.2967468269807184E-7</v>
      </c>
      <c r="Q66" s="39">
        <f t="shared" si="19"/>
        <v>2.7126796988926274E-7</v>
      </c>
      <c r="R66" s="39">
        <f t="shared" ref="R66:S66" si="35">POWER(R46,2)</f>
        <v>2.5351672500299258E-5</v>
      </c>
      <c r="S66" s="39">
        <f t="shared" si="35"/>
        <v>9.2138173934268784E-7</v>
      </c>
    </row>
    <row r="68" spans="1:19" ht="15.75" thickBot="1" x14ac:dyDescent="0.3">
      <c r="B68" s="30" t="s">
        <v>122</v>
      </c>
    </row>
    <row r="69" spans="1:19" ht="15.75" thickBot="1" x14ac:dyDescent="0.3">
      <c r="A69" s="27" t="s">
        <v>101</v>
      </c>
      <c r="B69" s="15" t="s">
        <v>4</v>
      </c>
      <c r="C69" s="41">
        <f>C50</f>
        <v>0.89806499429821418</v>
      </c>
      <c r="D69" s="41">
        <f>C69+D50</f>
        <v>0.92495445543307331</v>
      </c>
      <c r="E69" s="41">
        <f t="shared" ref="E69:S69" si="36">D69+E50</f>
        <v>0.92524296637086612</v>
      </c>
      <c r="F69" s="41">
        <f t="shared" si="36"/>
        <v>0.92541297686146029</v>
      </c>
      <c r="G69" s="41">
        <f t="shared" si="36"/>
        <v>0.92619569655276257</v>
      </c>
      <c r="H69" s="41">
        <f t="shared" si="36"/>
        <v>0.93452413386520305</v>
      </c>
      <c r="I69" s="41">
        <f t="shared" si="36"/>
        <v>0.93558187077108201</v>
      </c>
      <c r="J69" s="41">
        <f t="shared" si="36"/>
        <v>0.98268180521724402</v>
      </c>
      <c r="K69" s="41">
        <f t="shared" si="36"/>
        <v>0.98349700437802856</v>
      </c>
      <c r="L69" s="41">
        <f t="shared" si="36"/>
        <v>0.99290025731638931</v>
      </c>
      <c r="M69" s="41">
        <f t="shared" si="36"/>
        <v>0.99292178836703127</v>
      </c>
      <c r="N69" s="41">
        <f t="shared" si="36"/>
        <v>0.9931245448353756</v>
      </c>
      <c r="O69" s="41">
        <f t="shared" si="36"/>
        <v>0.9968687388258376</v>
      </c>
      <c r="P69" s="41">
        <f t="shared" si="36"/>
        <v>0.99949462319510829</v>
      </c>
      <c r="Q69" s="41">
        <f t="shared" si="36"/>
        <v>0.99975218091649254</v>
      </c>
      <c r="R69" s="41">
        <f t="shared" si="36"/>
        <v>0.99996402703527543</v>
      </c>
      <c r="S69" s="41">
        <f t="shared" si="36"/>
        <v>1.0001411004832217</v>
      </c>
    </row>
    <row r="70" spans="1:19" ht="15.75" thickBot="1" x14ac:dyDescent="0.3">
      <c r="A70" s="27" t="s">
        <v>102</v>
      </c>
      <c r="B70" s="15" t="s">
        <v>6</v>
      </c>
      <c r="C70" s="41">
        <f t="shared" ref="C70:C85" si="37">C51</f>
        <v>0.90173172231772514</v>
      </c>
      <c r="D70" s="41">
        <f t="shared" ref="D70:S85" si="38">C70+D51</f>
        <v>0.93727170166025564</v>
      </c>
      <c r="E70" s="41">
        <f t="shared" si="38"/>
        <v>0.94597637304404003</v>
      </c>
      <c r="F70" s="41">
        <f t="shared" si="38"/>
        <v>0.94802184782808219</v>
      </c>
      <c r="G70" s="41">
        <f t="shared" si="38"/>
        <v>0.94802658453416877</v>
      </c>
      <c r="H70" s="41">
        <f t="shared" si="38"/>
        <v>0.97532402829208609</v>
      </c>
      <c r="I70" s="41">
        <f t="shared" si="38"/>
        <v>0.97571838944136269</v>
      </c>
      <c r="J70" s="41">
        <f t="shared" si="38"/>
        <v>0.97597955915332368</v>
      </c>
      <c r="K70" s="41">
        <f t="shared" si="38"/>
        <v>0.98431713827680789</v>
      </c>
      <c r="L70" s="41">
        <f t="shared" si="38"/>
        <v>0.991207021619398</v>
      </c>
      <c r="M70" s="41">
        <f t="shared" si="38"/>
        <v>0.99149176802736527</v>
      </c>
      <c r="N70" s="41">
        <f t="shared" si="38"/>
        <v>0.99293027182670435</v>
      </c>
      <c r="O70" s="41">
        <f t="shared" si="38"/>
        <v>0.99298577009904943</v>
      </c>
      <c r="P70" s="41">
        <f t="shared" si="38"/>
        <v>0.99316082341420608</v>
      </c>
      <c r="Q70" s="41">
        <f t="shared" si="38"/>
        <v>0.99652505438250816</v>
      </c>
      <c r="R70" s="41">
        <f t="shared" si="38"/>
        <v>0.99998416596674766</v>
      </c>
      <c r="S70" s="41">
        <f t="shared" si="38"/>
        <v>1.0000162714477603</v>
      </c>
    </row>
    <row r="71" spans="1:19" ht="15.75" thickBot="1" x14ac:dyDescent="0.3">
      <c r="A71" s="27" t="s">
        <v>103</v>
      </c>
      <c r="B71" s="15" t="s">
        <v>8</v>
      </c>
      <c r="C71" s="41">
        <f t="shared" si="37"/>
        <v>0.90348022339720924</v>
      </c>
      <c r="D71" s="41">
        <f t="shared" si="38"/>
        <v>0.94442799898270824</v>
      </c>
      <c r="E71" s="41">
        <f t="shared" si="38"/>
        <v>0.95183232268256213</v>
      </c>
      <c r="F71" s="41">
        <f t="shared" si="38"/>
        <v>0.95260113026723314</v>
      </c>
      <c r="G71" s="41">
        <f t="shared" si="38"/>
        <v>0.95346109481151298</v>
      </c>
      <c r="H71" s="41">
        <f t="shared" si="38"/>
        <v>0.97216680830179791</v>
      </c>
      <c r="I71" s="41">
        <f t="shared" si="38"/>
        <v>0.97262882102605064</v>
      </c>
      <c r="J71" s="41">
        <f t="shared" si="38"/>
        <v>0.97583156600929966</v>
      </c>
      <c r="K71" s="41">
        <f t="shared" si="38"/>
        <v>0.98240786582097472</v>
      </c>
      <c r="L71" s="41">
        <f t="shared" si="38"/>
        <v>0.98936771197453988</v>
      </c>
      <c r="M71" s="41">
        <f t="shared" si="38"/>
        <v>0.99000667544034415</v>
      </c>
      <c r="N71" s="41">
        <f t="shared" si="38"/>
        <v>0.99098039906902169</v>
      </c>
      <c r="O71" s="41">
        <f t="shared" si="38"/>
        <v>0.99098188824470257</v>
      </c>
      <c r="P71" s="41">
        <f t="shared" si="38"/>
        <v>0.99199298340790576</v>
      </c>
      <c r="Q71" s="41">
        <f t="shared" si="38"/>
        <v>0.99903251226354961</v>
      </c>
      <c r="R71" s="41">
        <f t="shared" si="38"/>
        <v>1.0000574323290863</v>
      </c>
      <c r="S71" s="41">
        <f t="shared" si="38"/>
        <v>1.0001117983373686</v>
      </c>
    </row>
    <row r="72" spans="1:19" ht="15.75" thickBot="1" x14ac:dyDescent="0.3">
      <c r="A72" s="27" t="s">
        <v>104</v>
      </c>
      <c r="B72" s="15" t="s">
        <v>10</v>
      </c>
      <c r="C72" s="41">
        <f t="shared" si="37"/>
        <v>0.9086935017591945</v>
      </c>
      <c r="D72" s="41">
        <f t="shared" si="38"/>
        <v>0.91653613082340468</v>
      </c>
      <c r="E72" s="41">
        <f t="shared" si="38"/>
        <v>0.91656784726809482</v>
      </c>
      <c r="F72" s="41">
        <f t="shared" si="38"/>
        <v>0.91713146095706877</v>
      </c>
      <c r="G72" s="41">
        <f t="shared" si="38"/>
        <v>0.92179655167124053</v>
      </c>
      <c r="H72" s="41">
        <f t="shared" si="38"/>
        <v>0.96819679044539209</v>
      </c>
      <c r="I72" s="41">
        <f t="shared" si="38"/>
        <v>0.96872583718785832</v>
      </c>
      <c r="J72" s="41">
        <f t="shared" si="38"/>
        <v>0.97089931042491251</v>
      </c>
      <c r="K72" s="41">
        <f t="shared" si="38"/>
        <v>0.97819712737027376</v>
      </c>
      <c r="L72" s="41">
        <f t="shared" si="38"/>
        <v>0.99320578258549908</v>
      </c>
      <c r="M72" s="41">
        <f t="shared" si="38"/>
        <v>0.99347211824303283</v>
      </c>
      <c r="N72" s="41">
        <f t="shared" si="38"/>
        <v>0.99348645057388185</v>
      </c>
      <c r="O72" s="41">
        <f t="shared" si="38"/>
        <v>0.99987078092353621</v>
      </c>
      <c r="P72" s="41">
        <f t="shared" si="38"/>
        <v>0.99991430893631528</v>
      </c>
      <c r="Q72" s="41">
        <f t="shared" si="38"/>
        <v>0.99997604693500941</v>
      </c>
      <c r="R72" s="41">
        <f t="shared" si="38"/>
        <v>0.99998525440467889</v>
      </c>
      <c r="S72" s="41">
        <f t="shared" si="38"/>
        <v>1.0001932960169408</v>
      </c>
    </row>
    <row r="73" spans="1:19" ht="15.75" thickBot="1" x14ac:dyDescent="0.3">
      <c r="A73" s="27" t="s">
        <v>105</v>
      </c>
      <c r="B73" s="15" t="s">
        <v>12</v>
      </c>
      <c r="C73" s="41">
        <f t="shared" si="37"/>
        <v>0.83046339057304686</v>
      </c>
      <c r="D73" s="41">
        <f t="shared" si="38"/>
        <v>0.83753559605506755</v>
      </c>
      <c r="E73" s="41">
        <f t="shared" si="38"/>
        <v>0.84920831851651646</v>
      </c>
      <c r="F73" s="41">
        <f t="shared" si="38"/>
        <v>0.89417920917225424</v>
      </c>
      <c r="G73" s="41">
        <f t="shared" si="38"/>
        <v>0.97224462864989991</v>
      </c>
      <c r="H73" s="41">
        <f t="shared" si="38"/>
        <v>0.97403923873763854</v>
      </c>
      <c r="I73" s="41">
        <f t="shared" si="38"/>
        <v>0.97427590219202809</v>
      </c>
      <c r="J73" s="41">
        <f t="shared" si="38"/>
        <v>0.98559612608337377</v>
      </c>
      <c r="K73" s="41">
        <f t="shared" si="38"/>
        <v>0.9856242160924279</v>
      </c>
      <c r="L73" s="41">
        <f t="shared" si="38"/>
        <v>0.98696080344319714</v>
      </c>
      <c r="M73" s="41">
        <f t="shared" si="38"/>
        <v>0.9870011992450699</v>
      </c>
      <c r="N73" s="41">
        <f t="shared" si="38"/>
        <v>0.99756288518031622</v>
      </c>
      <c r="O73" s="41">
        <f t="shared" si="38"/>
        <v>0.99814516893698613</v>
      </c>
      <c r="P73" s="41">
        <f t="shared" si="38"/>
        <v>0.99910590538989485</v>
      </c>
      <c r="Q73" s="41">
        <f t="shared" si="38"/>
        <v>1.0001098004080295</v>
      </c>
      <c r="R73" s="41">
        <f t="shared" si="38"/>
        <v>1.0001106179523622</v>
      </c>
      <c r="S73" s="41">
        <f t="shared" si="38"/>
        <v>1.0001109700751492</v>
      </c>
    </row>
    <row r="74" spans="1:19" ht="15.75" thickBot="1" x14ac:dyDescent="0.3">
      <c r="A74" s="27" t="s">
        <v>106</v>
      </c>
      <c r="B74" s="15" t="s">
        <v>14</v>
      </c>
      <c r="C74" s="41">
        <f t="shared" si="37"/>
        <v>0.83446158779194413</v>
      </c>
      <c r="D74" s="41">
        <f t="shared" si="38"/>
        <v>0.84342992276084083</v>
      </c>
      <c r="E74" s="41">
        <f t="shared" si="38"/>
        <v>0.86657345319758661</v>
      </c>
      <c r="F74" s="41">
        <f t="shared" si="38"/>
        <v>0.89553038365443438</v>
      </c>
      <c r="G74" s="41">
        <f t="shared" si="38"/>
        <v>0.98010948653688912</v>
      </c>
      <c r="H74" s="41">
        <f t="shared" si="38"/>
        <v>0.9810981227174832</v>
      </c>
      <c r="I74" s="41">
        <f t="shared" si="38"/>
        <v>0.98155942912272209</v>
      </c>
      <c r="J74" s="41">
        <f t="shared" si="38"/>
        <v>0.9817312454490611</v>
      </c>
      <c r="K74" s="41">
        <f t="shared" si="38"/>
        <v>0.98557000673454864</v>
      </c>
      <c r="L74" s="41">
        <f t="shared" si="38"/>
        <v>0.98577341614081437</v>
      </c>
      <c r="M74" s="41">
        <f t="shared" si="38"/>
        <v>0.98577812176282464</v>
      </c>
      <c r="N74" s="41">
        <f t="shared" si="38"/>
        <v>0.99537785840137771</v>
      </c>
      <c r="O74" s="41">
        <f t="shared" si="38"/>
        <v>0.9978888156918394</v>
      </c>
      <c r="P74" s="41">
        <f t="shared" si="38"/>
        <v>0.99863086639909815</v>
      </c>
      <c r="Q74" s="41">
        <f t="shared" si="38"/>
        <v>1.0000535160146875</v>
      </c>
      <c r="R74" s="41">
        <f t="shared" si="38"/>
        <v>1.0000659240604417</v>
      </c>
      <c r="S74" s="41">
        <f t="shared" si="38"/>
        <v>1.0001272662354168</v>
      </c>
    </row>
    <row r="75" spans="1:19" ht="15.75" thickBot="1" x14ac:dyDescent="0.3">
      <c r="A75" s="27" t="s">
        <v>107</v>
      </c>
      <c r="B75" s="15" t="s">
        <v>16</v>
      </c>
      <c r="C75" s="41">
        <f t="shared" si="37"/>
        <v>0.93839749906050784</v>
      </c>
      <c r="D75" s="41">
        <f t="shared" si="38"/>
        <v>0.94328240336095881</v>
      </c>
      <c r="E75" s="41">
        <f t="shared" si="38"/>
        <v>0.96881599944371177</v>
      </c>
      <c r="F75" s="41">
        <f t="shared" si="38"/>
        <v>0.97198162346625705</v>
      </c>
      <c r="G75" s="41">
        <f t="shared" si="38"/>
        <v>0.97934470643332827</v>
      </c>
      <c r="H75" s="41">
        <f t="shared" si="38"/>
        <v>0.98074894399075707</v>
      </c>
      <c r="I75" s="41">
        <f t="shared" si="38"/>
        <v>0.98213172195611953</v>
      </c>
      <c r="J75" s="41">
        <f t="shared" si="38"/>
        <v>0.98666336314455616</v>
      </c>
      <c r="K75" s="41">
        <f t="shared" si="38"/>
        <v>0.98713904975739664</v>
      </c>
      <c r="L75" s="41">
        <f t="shared" si="38"/>
        <v>0.9930410739939125</v>
      </c>
      <c r="M75" s="41">
        <f t="shared" si="38"/>
        <v>0.99306198698151893</v>
      </c>
      <c r="N75" s="41">
        <f t="shared" si="38"/>
        <v>0.99446615043543873</v>
      </c>
      <c r="O75" s="41">
        <f t="shared" si="38"/>
        <v>0.99448256417495873</v>
      </c>
      <c r="P75" s="41">
        <f t="shared" si="38"/>
        <v>0.99458907700054178</v>
      </c>
      <c r="Q75" s="41">
        <f t="shared" si="38"/>
        <v>0.99465270230520419</v>
      </c>
      <c r="R75" s="41">
        <f t="shared" si="38"/>
        <v>0.99489408100413856</v>
      </c>
      <c r="S75" s="41">
        <f t="shared" si="38"/>
        <v>0.99981502830675473</v>
      </c>
    </row>
    <row r="76" spans="1:19" ht="15.75" thickBot="1" x14ac:dyDescent="0.3">
      <c r="A76" s="27" t="s">
        <v>108</v>
      </c>
      <c r="B76" s="15" t="s">
        <v>18</v>
      </c>
      <c r="C76" s="41">
        <f t="shared" si="37"/>
        <v>0.93628195490484256</v>
      </c>
      <c r="D76" s="41">
        <f t="shared" si="38"/>
        <v>0.93765166810749878</v>
      </c>
      <c r="E76" s="41">
        <f t="shared" si="38"/>
        <v>0.93977423697513551</v>
      </c>
      <c r="F76" s="41">
        <f t="shared" si="38"/>
        <v>0.93982868604026026</v>
      </c>
      <c r="G76" s="41">
        <f t="shared" si="38"/>
        <v>0.96035458222137349</v>
      </c>
      <c r="H76" s="41">
        <f t="shared" si="38"/>
        <v>0.97193866194931577</v>
      </c>
      <c r="I76" s="41">
        <f t="shared" si="38"/>
        <v>0.9728357260861763</v>
      </c>
      <c r="J76" s="41">
        <f t="shared" si="38"/>
        <v>0.97764362313693098</v>
      </c>
      <c r="K76" s="41">
        <f t="shared" si="38"/>
        <v>0.9795798509593685</v>
      </c>
      <c r="L76" s="41">
        <f t="shared" si="38"/>
        <v>0.98009209743607095</v>
      </c>
      <c r="M76" s="41">
        <f t="shared" si="38"/>
        <v>0.98202178232819082</v>
      </c>
      <c r="N76" s="41">
        <f t="shared" si="38"/>
        <v>0.98286254515902283</v>
      </c>
      <c r="O76" s="41">
        <f t="shared" si="38"/>
        <v>0.99512737086220249</v>
      </c>
      <c r="P76" s="41">
        <f t="shared" si="38"/>
        <v>0.99983616466682756</v>
      </c>
      <c r="Q76" s="41">
        <f t="shared" si="38"/>
        <v>1.000131145580001</v>
      </c>
      <c r="R76" s="41">
        <f t="shared" si="38"/>
        <v>1.0001563530230324</v>
      </c>
      <c r="S76" s="41">
        <f t="shared" si="38"/>
        <v>1.0002323352984661</v>
      </c>
    </row>
    <row r="77" spans="1:19" ht="15.75" thickBot="1" x14ac:dyDescent="0.3">
      <c r="A77" s="27" t="s">
        <v>109</v>
      </c>
      <c r="B77" s="15" t="s">
        <v>3</v>
      </c>
      <c r="C77" s="41">
        <f t="shared" si="37"/>
        <v>0.94141060077068883</v>
      </c>
      <c r="D77" s="41">
        <f t="shared" si="38"/>
        <v>0.9414108083493532</v>
      </c>
      <c r="E77" s="41">
        <f t="shared" si="38"/>
        <v>0.95671504338808944</v>
      </c>
      <c r="F77" s="41">
        <f t="shared" si="38"/>
        <v>0.95918674294047579</v>
      </c>
      <c r="G77" s="41">
        <f t="shared" si="38"/>
        <v>0.97033339066650548</v>
      </c>
      <c r="H77" s="41">
        <f t="shared" si="38"/>
        <v>0.97033588789143133</v>
      </c>
      <c r="I77" s="41">
        <f t="shared" si="38"/>
        <v>0.98306845027162393</v>
      </c>
      <c r="J77" s="41">
        <f t="shared" si="38"/>
        <v>0.9874391083366425</v>
      </c>
      <c r="K77" s="41">
        <f t="shared" si="38"/>
        <v>0.98849610513752584</v>
      </c>
      <c r="L77" s="41">
        <f t="shared" si="38"/>
        <v>0.98971158917253499</v>
      </c>
      <c r="M77" s="41">
        <f t="shared" si="38"/>
        <v>0.98972368342786787</v>
      </c>
      <c r="N77" s="41">
        <f t="shared" si="38"/>
        <v>0.99163257569645724</v>
      </c>
      <c r="O77" s="41">
        <f t="shared" si="38"/>
        <v>0.99209372020631792</v>
      </c>
      <c r="P77" s="41">
        <f t="shared" si="38"/>
        <v>0.99218938607779994</v>
      </c>
      <c r="Q77" s="41">
        <f t="shared" si="38"/>
        <v>0.99428574955776872</v>
      </c>
      <c r="R77" s="41">
        <f t="shared" si="38"/>
        <v>0.99827596789876427</v>
      </c>
      <c r="S77" s="41">
        <f t="shared" si="38"/>
        <v>0.99985834390171469</v>
      </c>
    </row>
    <row r="78" spans="1:19" ht="15.75" thickBot="1" x14ac:dyDescent="0.3">
      <c r="A78" s="27" t="s">
        <v>110</v>
      </c>
      <c r="B78" s="15" t="s">
        <v>5</v>
      </c>
      <c r="C78" s="41">
        <f t="shared" si="37"/>
        <v>0.82553744455533595</v>
      </c>
      <c r="D78" s="41">
        <f t="shared" si="38"/>
        <v>0.83692303266705315</v>
      </c>
      <c r="E78" s="41">
        <f t="shared" si="38"/>
        <v>0.90935482453583572</v>
      </c>
      <c r="F78" s="41">
        <f t="shared" si="38"/>
        <v>0.90949738880199693</v>
      </c>
      <c r="G78" s="41">
        <f t="shared" si="38"/>
        <v>0.9202670167016459</v>
      </c>
      <c r="H78" s="41">
        <f t="shared" si="38"/>
        <v>0.92031540627086561</v>
      </c>
      <c r="I78" s="41">
        <f t="shared" si="38"/>
        <v>0.97650515781300073</v>
      </c>
      <c r="J78" s="41">
        <f t="shared" si="38"/>
        <v>0.98998857397462936</v>
      </c>
      <c r="K78" s="41">
        <f t="shared" si="38"/>
        <v>0.99407732945261984</v>
      </c>
      <c r="L78" s="41">
        <f t="shared" si="38"/>
        <v>0.99414570522157808</v>
      </c>
      <c r="M78" s="41">
        <f t="shared" si="38"/>
        <v>0.99782217296967768</v>
      </c>
      <c r="N78" s="41">
        <f t="shared" si="38"/>
        <v>0.9979180084786734</v>
      </c>
      <c r="O78" s="41">
        <f t="shared" si="38"/>
        <v>0.99799661696258835</v>
      </c>
      <c r="P78" s="41">
        <f t="shared" si="38"/>
        <v>0.99800985404081222</v>
      </c>
      <c r="Q78" s="41">
        <f t="shared" si="38"/>
        <v>0.99835571904295994</v>
      </c>
      <c r="R78" s="41">
        <f t="shared" si="38"/>
        <v>0.99906563954308392</v>
      </c>
      <c r="S78" s="41">
        <f t="shared" si="38"/>
        <v>0.99985666520187522</v>
      </c>
    </row>
    <row r="79" spans="1:19" ht="15.75" thickBot="1" x14ac:dyDescent="0.3">
      <c r="A79" s="27" t="s">
        <v>111</v>
      </c>
      <c r="B79" s="15" t="s">
        <v>7</v>
      </c>
      <c r="C79" s="41">
        <f t="shared" si="37"/>
        <v>0.89894454483162467</v>
      </c>
      <c r="D79" s="41">
        <f t="shared" si="38"/>
        <v>0.90086919755251194</v>
      </c>
      <c r="E79" s="41">
        <f t="shared" si="38"/>
        <v>0.90302856411648835</v>
      </c>
      <c r="F79" s="41">
        <f t="shared" si="38"/>
        <v>0.90779539001271059</v>
      </c>
      <c r="G79" s="41">
        <f t="shared" si="38"/>
        <v>0.92030706595796596</v>
      </c>
      <c r="H79" s="41">
        <f t="shared" si="38"/>
        <v>0.92363809194124502</v>
      </c>
      <c r="I79" s="41">
        <f t="shared" si="38"/>
        <v>0.98427513154441881</v>
      </c>
      <c r="J79" s="41">
        <f t="shared" si="38"/>
        <v>0.99389329500557644</v>
      </c>
      <c r="K79" s="41">
        <f t="shared" si="38"/>
        <v>0.99424980844135069</v>
      </c>
      <c r="L79" s="41">
        <f t="shared" si="38"/>
        <v>0.99450615321997593</v>
      </c>
      <c r="M79" s="41">
        <f t="shared" si="38"/>
        <v>0.99459894971142404</v>
      </c>
      <c r="N79" s="41">
        <f t="shared" si="38"/>
        <v>0.99459899778196337</v>
      </c>
      <c r="O79" s="41">
        <f t="shared" si="38"/>
        <v>0.99471139759639526</v>
      </c>
      <c r="P79" s="41">
        <f t="shared" si="38"/>
        <v>0.99512324726477253</v>
      </c>
      <c r="Q79" s="41">
        <f t="shared" si="38"/>
        <v>0.99668493183305651</v>
      </c>
      <c r="R79" s="41">
        <f t="shared" si="38"/>
        <v>0.99986614962313303</v>
      </c>
      <c r="S79" s="41">
        <f t="shared" si="38"/>
        <v>0.99987665935739534</v>
      </c>
    </row>
    <row r="80" spans="1:19" ht="15.75" thickBot="1" x14ac:dyDescent="0.3">
      <c r="A80" s="27" t="s">
        <v>112</v>
      </c>
      <c r="B80" s="15" t="s">
        <v>9</v>
      </c>
      <c r="C80" s="41">
        <f t="shared" si="37"/>
        <v>0.93643496831419748</v>
      </c>
      <c r="D80" s="41">
        <f t="shared" si="38"/>
        <v>0.95284971891228898</v>
      </c>
      <c r="E80" s="41">
        <f t="shared" si="38"/>
        <v>0.95308166067279543</v>
      </c>
      <c r="F80" s="41">
        <f t="shared" si="38"/>
        <v>0.95308210920435354</v>
      </c>
      <c r="G80" s="41">
        <f t="shared" si="38"/>
        <v>0.95572196631575657</v>
      </c>
      <c r="H80" s="41">
        <f t="shared" si="38"/>
        <v>0.96063657288756843</v>
      </c>
      <c r="I80" s="41">
        <f t="shared" si="38"/>
        <v>0.9640935592920804</v>
      </c>
      <c r="J80" s="41">
        <f t="shared" si="38"/>
        <v>0.97456552926351714</v>
      </c>
      <c r="K80" s="41">
        <f t="shared" si="38"/>
        <v>0.97536771360237129</v>
      </c>
      <c r="L80" s="41">
        <f t="shared" si="38"/>
        <v>0.97905470232445657</v>
      </c>
      <c r="M80" s="41">
        <f t="shared" si="38"/>
        <v>0.983237623600555</v>
      </c>
      <c r="N80" s="41">
        <f t="shared" si="38"/>
        <v>0.98689293944748879</v>
      </c>
      <c r="O80" s="41">
        <f t="shared" si="38"/>
        <v>0.98817563672193498</v>
      </c>
      <c r="P80" s="41">
        <f t="shared" si="38"/>
        <v>1.0001243998158647</v>
      </c>
      <c r="Q80" s="41">
        <f t="shared" si="38"/>
        <v>1.0002222785979906</v>
      </c>
      <c r="R80" s="41">
        <f t="shared" si="38"/>
        <v>1.0002234250587767</v>
      </c>
      <c r="S80" s="41">
        <f t="shared" si="38"/>
        <v>1.0002334814644109</v>
      </c>
    </row>
    <row r="81" spans="1:19" ht="15.75" thickBot="1" x14ac:dyDescent="0.3">
      <c r="A81" s="27" t="s">
        <v>113</v>
      </c>
      <c r="B81" s="15" t="s">
        <v>11</v>
      </c>
      <c r="C81" s="41">
        <f t="shared" si="37"/>
        <v>1.8456757445375813E-2</v>
      </c>
      <c r="D81" s="41">
        <f t="shared" si="38"/>
        <v>0.77697535098555948</v>
      </c>
      <c r="E81" s="41">
        <f t="shared" si="38"/>
        <v>0.95788306810059831</v>
      </c>
      <c r="F81" s="41">
        <f t="shared" si="38"/>
        <v>0.96323833640304257</v>
      </c>
      <c r="G81" s="41">
        <f t="shared" si="38"/>
        <v>0.96531681714406592</v>
      </c>
      <c r="H81" s="41">
        <f t="shared" si="38"/>
        <v>0.97175374284559524</v>
      </c>
      <c r="I81" s="41">
        <f t="shared" si="38"/>
        <v>0.97305032486660048</v>
      </c>
      <c r="J81" s="41">
        <f t="shared" si="38"/>
        <v>0.97351026419798259</v>
      </c>
      <c r="K81" s="41">
        <f t="shared" si="38"/>
        <v>0.98829757530365536</v>
      </c>
      <c r="L81" s="41">
        <f t="shared" si="38"/>
        <v>0.98852534198247499</v>
      </c>
      <c r="M81" s="41">
        <f t="shared" si="38"/>
        <v>0.99728247110330004</v>
      </c>
      <c r="N81" s="41">
        <f t="shared" si="38"/>
        <v>0.99827663814348699</v>
      </c>
      <c r="O81" s="41">
        <f t="shared" si="38"/>
        <v>0.99828104082815972</v>
      </c>
      <c r="P81" s="41">
        <f t="shared" si="38"/>
        <v>0.99988026139654973</v>
      </c>
      <c r="Q81" s="41">
        <f t="shared" si="38"/>
        <v>0.99996082522981822</v>
      </c>
      <c r="R81" s="41">
        <f t="shared" si="38"/>
        <v>1.000009852348914</v>
      </c>
      <c r="S81" s="41">
        <f t="shared" si="38"/>
        <v>1.0000228897666112</v>
      </c>
    </row>
    <row r="82" spans="1:19" ht="15.75" thickBot="1" x14ac:dyDescent="0.3">
      <c r="A82" s="27" t="s">
        <v>114</v>
      </c>
      <c r="B82" s="15" t="s">
        <v>13</v>
      </c>
      <c r="C82" s="41">
        <f t="shared" si="37"/>
        <v>2.5677132491710043E-2</v>
      </c>
      <c r="D82" s="41">
        <f t="shared" si="38"/>
        <v>0.91502619201849822</v>
      </c>
      <c r="E82" s="41">
        <f t="shared" si="38"/>
        <v>0.92010244859070367</v>
      </c>
      <c r="F82" s="41">
        <f t="shared" si="38"/>
        <v>0.92036358283802233</v>
      </c>
      <c r="G82" s="41">
        <f t="shared" si="38"/>
        <v>0.92050333657276084</v>
      </c>
      <c r="H82" s="41">
        <f t="shared" si="38"/>
        <v>0.96728246410304075</v>
      </c>
      <c r="I82" s="41">
        <f t="shared" si="38"/>
        <v>0.96748967863606961</v>
      </c>
      <c r="J82" s="41">
        <f t="shared" si="38"/>
        <v>0.96755446031659054</v>
      </c>
      <c r="K82" s="41">
        <f t="shared" si="38"/>
        <v>0.99443427535044171</v>
      </c>
      <c r="L82" s="41">
        <f t="shared" si="38"/>
        <v>0.9952459488924672</v>
      </c>
      <c r="M82" s="41">
        <f t="shared" si="38"/>
        <v>0.99839051476786489</v>
      </c>
      <c r="N82" s="41">
        <f t="shared" si="38"/>
        <v>0.99965492837270209</v>
      </c>
      <c r="O82" s="41">
        <f t="shared" si="38"/>
        <v>0.99979879038747088</v>
      </c>
      <c r="P82" s="41">
        <f t="shared" si="38"/>
        <v>0.99998887330945152</v>
      </c>
      <c r="Q82" s="41">
        <f t="shared" si="38"/>
        <v>1.0000377141808434</v>
      </c>
      <c r="R82" s="41">
        <f t="shared" si="38"/>
        <v>1.0000591886656376</v>
      </c>
      <c r="S82" s="41">
        <f t="shared" si="38"/>
        <v>1.0000669566078233</v>
      </c>
    </row>
    <row r="83" spans="1:19" ht="15.75" thickBot="1" x14ac:dyDescent="0.3">
      <c r="A83" s="27" t="s">
        <v>115</v>
      </c>
      <c r="B83" s="15" t="s">
        <v>15</v>
      </c>
      <c r="C83" s="41">
        <f t="shared" si="37"/>
        <v>9.0548045110873457E-2</v>
      </c>
      <c r="D83" s="41">
        <f t="shared" si="38"/>
        <v>0.94622606530594677</v>
      </c>
      <c r="E83" s="41">
        <f t="shared" si="38"/>
        <v>0.96273274193835734</v>
      </c>
      <c r="F83" s="41">
        <f t="shared" si="38"/>
        <v>0.96317627980834608</v>
      </c>
      <c r="G83" s="41">
        <f t="shared" si="38"/>
        <v>0.96530650304977339</v>
      </c>
      <c r="H83" s="41">
        <f t="shared" si="38"/>
        <v>0.96660131480972233</v>
      </c>
      <c r="I83" s="41">
        <f t="shared" si="38"/>
        <v>0.96898485464425999</v>
      </c>
      <c r="J83" s="41">
        <f t="shared" si="38"/>
        <v>0.96903778547608743</v>
      </c>
      <c r="K83" s="41">
        <f t="shared" si="38"/>
        <v>0.9701654397682794</v>
      </c>
      <c r="L83" s="41">
        <f t="shared" si="38"/>
        <v>0.97133858463718614</v>
      </c>
      <c r="M83" s="41">
        <f t="shared" si="38"/>
        <v>0.99718334539371234</v>
      </c>
      <c r="N83" s="41">
        <f t="shared" si="38"/>
        <v>0.99720730613585995</v>
      </c>
      <c r="O83" s="41">
        <f t="shared" si="38"/>
        <v>0.9975222804048427</v>
      </c>
      <c r="P83" s="41">
        <f t="shared" si="38"/>
        <v>0.99966287923341635</v>
      </c>
      <c r="Q83" s="41">
        <f t="shared" si="38"/>
        <v>0.99991775672452321</v>
      </c>
      <c r="R83" s="41">
        <f t="shared" si="38"/>
        <v>0.99994512592742213</v>
      </c>
      <c r="S83" s="41">
        <f t="shared" si="38"/>
        <v>0.99998809627488661</v>
      </c>
    </row>
    <row r="84" spans="1:19" ht="15.75" thickBot="1" x14ac:dyDescent="0.3">
      <c r="A84" s="27" t="s">
        <v>116</v>
      </c>
      <c r="B84" s="15" t="s">
        <v>17</v>
      </c>
      <c r="C84" s="41">
        <f t="shared" si="37"/>
        <v>0.15644077984036725</v>
      </c>
      <c r="D84" s="41">
        <f t="shared" si="38"/>
        <v>0.58674572879569709</v>
      </c>
      <c r="E84" s="41">
        <f t="shared" si="38"/>
        <v>0.77788915414027171</v>
      </c>
      <c r="F84" s="41">
        <f t="shared" si="38"/>
        <v>0.92580623321356181</v>
      </c>
      <c r="G84" s="41">
        <f t="shared" si="38"/>
        <v>0.98801747676247575</v>
      </c>
      <c r="H84" s="41">
        <f t="shared" si="38"/>
        <v>0.99058828647423036</v>
      </c>
      <c r="I84" s="41">
        <f t="shared" si="38"/>
        <v>0.99681889787692224</v>
      </c>
      <c r="J84" s="41">
        <f t="shared" si="38"/>
        <v>0.99754491363589692</v>
      </c>
      <c r="K84" s="41">
        <f t="shared" si="38"/>
        <v>0.99968511619485712</v>
      </c>
      <c r="L84" s="41">
        <f t="shared" si="38"/>
        <v>0.99979072900031873</v>
      </c>
      <c r="M84" s="41">
        <f t="shared" si="38"/>
        <v>0.99986032281155923</v>
      </c>
      <c r="N84" s="41">
        <f t="shared" si="38"/>
        <v>0.99988145914780291</v>
      </c>
      <c r="O84" s="41">
        <f t="shared" si="38"/>
        <v>0.99991685781714268</v>
      </c>
      <c r="P84" s="41">
        <f t="shared" si="38"/>
        <v>1.0001435554607176</v>
      </c>
      <c r="Q84" s="41">
        <f t="shared" si="38"/>
        <v>1.0001490037688696</v>
      </c>
      <c r="R84" s="41">
        <f t="shared" si="38"/>
        <v>1.0001583812273176</v>
      </c>
      <c r="S84" s="41">
        <f t="shared" si="38"/>
        <v>1.0001695059112776</v>
      </c>
    </row>
    <row r="85" spans="1:19" x14ac:dyDescent="0.25">
      <c r="A85" s="27" t="s">
        <v>117</v>
      </c>
      <c r="B85" s="15" t="s">
        <v>19</v>
      </c>
      <c r="C85" s="41">
        <f t="shared" si="37"/>
        <v>0.37497485253715201</v>
      </c>
      <c r="D85" s="41">
        <f t="shared" si="38"/>
        <v>0.52488402822930147</v>
      </c>
      <c r="E85" s="41">
        <f t="shared" si="38"/>
        <v>0.71822097701836451</v>
      </c>
      <c r="F85" s="41">
        <f t="shared" si="38"/>
        <v>0.98516661853045762</v>
      </c>
      <c r="G85" s="41">
        <f t="shared" si="38"/>
        <v>0.98569309541789263</v>
      </c>
      <c r="H85" s="41">
        <f t="shared" si="38"/>
        <v>0.98681150447664534</v>
      </c>
      <c r="I85" s="41">
        <f t="shared" si="38"/>
        <v>0.9872562472716423</v>
      </c>
      <c r="J85" s="41">
        <f t="shared" si="38"/>
        <v>0.99643947117439324</v>
      </c>
      <c r="K85" s="41">
        <f t="shared" si="38"/>
        <v>0.99889437735909026</v>
      </c>
      <c r="L85" s="41">
        <f t="shared" si="38"/>
        <v>1.0001330810392044</v>
      </c>
      <c r="M85" s="41">
        <f t="shared" si="38"/>
        <v>1.0001454758186792</v>
      </c>
      <c r="N85" s="41">
        <f t="shared" si="38"/>
        <v>1.0001460413144445</v>
      </c>
      <c r="O85" s="41">
        <f t="shared" si="38"/>
        <v>1.0001525613160531</v>
      </c>
      <c r="P85" s="41">
        <f t="shared" si="38"/>
        <v>1.0001527909907357</v>
      </c>
      <c r="Q85" s="41">
        <f t="shared" si="38"/>
        <v>1.0001530622587056</v>
      </c>
      <c r="R85" s="41">
        <f t="shared" si="38"/>
        <v>1.000178413931206</v>
      </c>
      <c r="S85" s="41">
        <f t="shared" ref="S85" si="39">R85+S66</f>
        <v>1.0001793353129453</v>
      </c>
    </row>
    <row r="86" spans="1:19" ht="15.75" thickBot="1" x14ac:dyDescent="0.3">
      <c r="A86" s="29"/>
      <c r="B86" s="36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</row>
  </sheetData>
  <mergeCells count="2">
    <mergeCell ref="B28:D28"/>
    <mergeCell ref="B27:D27"/>
  </mergeCells>
  <conditionalFormatting sqref="C30:S46">
    <cfRule type="cellIs" dxfId="0" priority="1" operator="notBetween">
      <formula>-$U$31</formula>
      <formula>$U$31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H6" sqref="H6"/>
    </sheetView>
  </sheetViews>
  <sheetFormatPr defaultRowHeight="15" x14ac:dyDescent="0.25"/>
  <cols>
    <col min="1" max="1" width="23.28515625" bestFit="1" customWidth="1"/>
    <col min="2" max="3" width="12.7109375" bestFit="1" customWidth="1"/>
  </cols>
  <sheetData>
    <row r="1" spans="1:3" x14ac:dyDescent="0.25">
      <c r="A1" t="s">
        <v>119</v>
      </c>
      <c r="B1" t="s">
        <v>64</v>
      </c>
      <c r="C1" t="s">
        <v>65</v>
      </c>
    </row>
    <row r="2" spans="1:3" x14ac:dyDescent="0.25">
      <c r="A2" t="s">
        <v>4</v>
      </c>
      <c r="B2">
        <v>0.94766291174563444</v>
      </c>
      <c r="C2">
        <v>-0.16398006322373188</v>
      </c>
    </row>
    <row r="3" spans="1:3" x14ac:dyDescent="0.25">
      <c r="A3" t="s">
        <v>6</v>
      </c>
      <c r="B3">
        <v>0.94959555723356515</v>
      </c>
      <c r="C3">
        <v>-0.18852050111998556</v>
      </c>
    </row>
    <row r="4" spans="1:3" x14ac:dyDescent="0.25">
      <c r="A4" t="s">
        <v>8</v>
      </c>
      <c r="B4">
        <v>0.95051576704292984</v>
      </c>
      <c r="C4">
        <v>-0.20235556722141093</v>
      </c>
    </row>
    <row r="5" spans="1:3" x14ac:dyDescent="0.25">
      <c r="A5" t="s">
        <v>10</v>
      </c>
      <c r="B5">
        <v>-0.95325416430204724</v>
      </c>
      <c r="C5">
        <v>-8.8558619367118729E-2</v>
      </c>
    </row>
    <row r="6" spans="1:3" x14ac:dyDescent="0.25">
      <c r="A6" t="s">
        <v>12</v>
      </c>
      <c r="B6">
        <v>0.91129764104437738</v>
      </c>
      <c r="C6">
        <v>-8.409640588051738E-2</v>
      </c>
    </row>
    <row r="7" spans="1:3" x14ac:dyDescent="0.25">
      <c r="A7" t="s">
        <v>14</v>
      </c>
      <c r="B7">
        <v>0.91348869056597748</v>
      </c>
      <c r="C7">
        <v>-9.4701293385553553E-2</v>
      </c>
    </row>
    <row r="8" spans="1:3" x14ac:dyDescent="0.25">
      <c r="A8" t="s">
        <v>16</v>
      </c>
      <c r="B8">
        <v>-0.96870919220399054</v>
      </c>
      <c r="C8">
        <v>-6.9892090399779241E-2</v>
      </c>
    </row>
    <row r="9" spans="1:3" x14ac:dyDescent="0.25">
      <c r="A9" t="s">
        <v>18</v>
      </c>
      <c r="B9">
        <v>-0.96761663633116735</v>
      </c>
      <c r="C9">
        <v>-3.7009636618808593E-2</v>
      </c>
    </row>
    <row r="10" spans="1:3" x14ac:dyDescent="0.25">
      <c r="A10" t="s">
        <v>3</v>
      </c>
      <c r="B10">
        <v>-0.97026316057587636</v>
      </c>
      <c r="C10">
        <v>-4.556080161468088E-4</v>
      </c>
    </row>
    <row r="11" spans="1:3" x14ac:dyDescent="0.25">
      <c r="A11" t="s">
        <v>5</v>
      </c>
      <c r="B11">
        <v>0.90859091155224303</v>
      </c>
      <c r="C11">
        <v>0.1067032713262213</v>
      </c>
    </row>
    <row r="12" spans="1:3" x14ac:dyDescent="0.25">
      <c r="A12" t="s">
        <v>7</v>
      </c>
      <c r="B12">
        <v>0.94812686114866751</v>
      </c>
      <c r="C12">
        <v>-4.3870864145663567E-2</v>
      </c>
    </row>
    <row r="13" spans="1:3" x14ac:dyDescent="0.25">
      <c r="A13" t="s">
        <v>9</v>
      </c>
      <c r="B13">
        <v>0.96769570026646157</v>
      </c>
      <c r="C13">
        <v>-0.12812006321451549</v>
      </c>
    </row>
    <row r="14" spans="1:3" x14ac:dyDescent="0.25">
      <c r="A14" t="s">
        <v>11</v>
      </c>
      <c r="B14">
        <v>0.13585564929503599</v>
      </c>
      <c r="C14">
        <v>0.87092972939278157</v>
      </c>
    </row>
    <row r="15" spans="1:3" x14ac:dyDescent="0.25">
      <c r="A15" t="s">
        <v>13</v>
      </c>
      <c r="B15">
        <v>0.16024085774767322</v>
      </c>
      <c r="C15">
        <v>0.94305305233946846</v>
      </c>
    </row>
    <row r="16" spans="1:3" x14ac:dyDescent="0.25">
      <c r="A16" t="s">
        <v>15</v>
      </c>
      <c r="B16">
        <v>-0.30091202221060137</v>
      </c>
      <c r="C16">
        <v>-0.92502865912093413</v>
      </c>
    </row>
    <row r="17" spans="1:3" x14ac:dyDescent="0.25">
      <c r="A17" t="s">
        <v>17</v>
      </c>
      <c r="B17">
        <v>-0.3955259534346226</v>
      </c>
      <c r="C17">
        <v>-0.65597633261828114</v>
      </c>
    </row>
    <row r="18" spans="1:3" x14ac:dyDescent="0.25">
      <c r="A18" t="s">
        <v>19</v>
      </c>
      <c r="B18">
        <v>-0.61235190253411642</v>
      </c>
      <c r="C18">
        <v>0.38718106318898066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workbookViewId="0">
      <selection activeCell="W66" sqref="W66:Y68"/>
    </sheetView>
  </sheetViews>
  <sheetFormatPr defaultRowHeight="15" x14ac:dyDescent="0.25"/>
  <cols>
    <col min="23" max="23" width="10" bestFit="1" customWidth="1"/>
    <col min="24" max="25" width="13.7109375" bestFit="1" customWidth="1"/>
    <col min="26" max="26" width="14.85546875" bestFit="1" customWidth="1"/>
  </cols>
  <sheetData>
    <row r="1" spans="1:26" ht="60" x14ac:dyDescent="0.25">
      <c r="A1" s="13" t="s">
        <v>2</v>
      </c>
      <c r="B1" s="15" t="s">
        <v>4</v>
      </c>
      <c r="C1" s="15" t="s">
        <v>6</v>
      </c>
      <c r="D1" s="18" t="s">
        <v>23</v>
      </c>
      <c r="E1" s="18" t="s">
        <v>24</v>
      </c>
      <c r="F1" s="15" t="s">
        <v>12</v>
      </c>
      <c r="G1" s="15" t="s">
        <v>14</v>
      </c>
      <c r="H1" s="15" t="s">
        <v>16</v>
      </c>
      <c r="I1" s="15" t="s">
        <v>18</v>
      </c>
      <c r="J1" s="15" t="s">
        <v>3</v>
      </c>
      <c r="K1" s="15" t="s">
        <v>5</v>
      </c>
      <c r="L1" s="15" t="s">
        <v>7</v>
      </c>
      <c r="M1" s="15" t="s">
        <v>9</v>
      </c>
      <c r="N1" s="15" t="s">
        <v>11</v>
      </c>
      <c r="O1" s="15" t="s">
        <v>13</v>
      </c>
      <c r="P1" s="15" t="s">
        <v>15</v>
      </c>
      <c r="Q1" s="15" t="s">
        <v>17</v>
      </c>
      <c r="R1" s="15" t="s">
        <v>19</v>
      </c>
      <c r="T1" s="15" t="s">
        <v>119</v>
      </c>
      <c r="U1" s="15" t="s">
        <v>123</v>
      </c>
      <c r="V1" s="15" t="s">
        <v>124</v>
      </c>
      <c r="X1" s="15" t="s">
        <v>130</v>
      </c>
      <c r="Y1" s="15" t="s">
        <v>131</v>
      </c>
      <c r="Z1" s="15" t="s">
        <v>132</v>
      </c>
    </row>
    <row r="2" spans="1:26" x14ac:dyDescent="0.25">
      <c r="A2" s="13">
        <v>1</v>
      </c>
      <c r="B2" s="19">
        <v>-0.79555167660056503</v>
      </c>
      <c r="C2" s="19">
        <v>-1.4059606988921596</v>
      </c>
      <c r="D2" s="19">
        <v>-1.2506059171937121</v>
      </c>
      <c r="E2" s="19">
        <v>0.99850767004709695</v>
      </c>
      <c r="F2" s="19">
        <v>-0.7481471437165006</v>
      </c>
      <c r="G2" s="19">
        <v>-1.0003007448594143</v>
      </c>
      <c r="H2" s="19">
        <v>0.97847014938874599</v>
      </c>
      <c r="I2" s="19">
        <v>1.0398891339228913</v>
      </c>
      <c r="J2" s="19">
        <v>0.96640181829394856</v>
      </c>
      <c r="K2" s="19">
        <v>-0.66063976428946847</v>
      </c>
      <c r="L2" s="19">
        <v>-1.094557116114393</v>
      </c>
      <c r="M2" s="19">
        <v>-0.88619837536519663</v>
      </c>
      <c r="N2" s="19">
        <v>0.31324357379888385</v>
      </c>
      <c r="O2" s="19">
        <v>0.29452086340917871</v>
      </c>
      <c r="P2" s="19">
        <v>-0.10786889883346396</v>
      </c>
      <c r="Q2" s="19">
        <v>0.66114793159173857</v>
      </c>
      <c r="R2" s="19">
        <v>3.1545812351407876</v>
      </c>
      <c r="T2" t="s">
        <v>4</v>
      </c>
      <c r="U2">
        <v>0.94766291174563444</v>
      </c>
      <c r="V2">
        <v>-0.16398006322373188</v>
      </c>
      <c r="X2" s="19">
        <f t="array" ref="X2:Y61">MMULT(B2:R61,U2:V18)</f>
        <v>-13.283446769762069</v>
      </c>
      <c r="Y2" s="19">
        <v>2.1395873739196123</v>
      </c>
      <c r="Z2" s="19">
        <f>X2-Y2</f>
        <v>-15.423034143681681</v>
      </c>
    </row>
    <row r="3" spans="1:26" x14ac:dyDescent="0.25">
      <c r="A3" s="13">
        <f t="shared" ref="A3:A61" si="0">A2+1</f>
        <v>2</v>
      </c>
      <c r="B3" s="19">
        <v>-0.47964763559438434</v>
      </c>
      <c r="C3" s="19">
        <v>-0.86398070943276506</v>
      </c>
      <c r="D3" s="19">
        <v>-0.69567202770216563</v>
      </c>
      <c r="E3" s="19">
        <v>0.64400784699892522</v>
      </c>
      <c r="F3" s="19">
        <v>-0.18401462162468793</v>
      </c>
      <c r="G3" s="19">
        <v>-0.30845013518657727</v>
      </c>
      <c r="H3" s="19">
        <v>0.3577336408076669</v>
      </c>
      <c r="I3" s="19">
        <v>0.56210011222132672</v>
      </c>
      <c r="J3" s="19">
        <v>0.24741249500148113</v>
      </c>
      <c r="K3" s="19">
        <v>-0.55013292868713137</v>
      </c>
      <c r="L3" s="19">
        <v>-0.27170193882448052</v>
      </c>
      <c r="M3" s="19">
        <v>-0.68215657261818508</v>
      </c>
      <c r="N3" s="19">
        <v>-0.65965407353805672</v>
      </c>
      <c r="O3" s="19">
        <v>0.49200191496694701</v>
      </c>
      <c r="P3" s="19">
        <v>-8.9025958735674524E-2</v>
      </c>
      <c r="Q3" s="19">
        <v>-1.293723333565742E-2</v>
      </c>
      <c r="R3" s="19">
        <v>2.4041333709601616</v>
      </c>
      <c r="T3" t="s">
        <v>6</v>
      </c>
      <c r="U3">
        <v>0.94959555723356515</v>
      </c>
      <c r="V3">
        <v>-0.18852050111998556</v>
      </c>
      <c r="X3" s="19">
        <v>-6.998699469576783</v>
      </c>
      <c r="Y3" s="19">
        <v>1.2757997064988551</v>
      </c>
      <c r="Z3" s="19">
        <f t="shared" ref="Z3:Z61" si="1">X3-Y3</f>
        <v>-8.2744991760756381</v>
      </c>
    </row>
    <row r="4" spans="1:26" x14ac:dyDescent="0.25">
      <c r="A4" s="13">
        <f t="shared" si="0"/>
        <v>3</v>
      </c>
      <c r="B4" s="19">
        <v>0.46806448742415752</v>
      </c>
      <c r="C4" s="19">
        <v>0.18809916259326331</v>
      </c>
      <c r="D4" s="19">
        <v>0.17747551123506863</v>
      </c>
      <c r="E4" s="19">
        <v>-0.33086635065721637</v>
      </c>
      <c r="F4" s="19">
        <v>-0.18401462162468793</v>
      </c>
      <c r="G4" s="19">
        <v>-0.39493138356248336</v>
      </c>
      <c r="H4" s="19">
        <v>-1.1751074527193563</v>
      </c>
      <c r="I4" s="19">
        <v>-1.0892045512553272</v>
      </c>
      <c r="J4" s="19">
        <v>-1.0563551678542309</v>
      </c>
      <c r="K4" s="19">
        <v>0.70868652009396282</v>
      </c>
      <c r="L4" s="19">
        <v>1.0160844927399781</v>
      </c>
      <c r="M4" s="19">
        <v>0.44180189082286825</v>
      </c>
      <c r="N4" s="19">
        <v>0.39284432815721038</v>
      </c>
      <c r="O4" s="19">
        <v>1.7654184912753248</v>
      </c>
      <c r="P4" s="19">
        <v>-1.2948897579092615</v>
      </c>
      <c r="Q4" s="19">
        <v>-0.7585154444766814</v>
      </c>
      <c r="R4" s="19">
        <v>1.858353697001615</v>
      </c>
      <c r="T4" t="s">
        <v>8</v>
      </c>
      <c r="U4">
        <v>0.95051576704292984</v>
      </c>
      <c r="V4">
        <v>-0.20235556722141093</v>
      </c>
      <c r="X4" s="19">
        <v>5.717802613495075</v>
      </c>
      <c r="Y4" s="19">
        <v>4.4533324193478494</v>
      </c>
      <c r="Z4" s="19">
        <f t="shared" si="1"/>
        <v>1.2644701941472256</v>
      </c>
    </row>
    <row r="5" spans="1:26" x14ac:dyDescent="0.25">
      <c r="A5" s="13">
        <f t="shared" si="0"/>
        <v>4</v>
      </c>
      <c r="B5" s="19">
        <v>-0.827142080701183</v>
      </c>
      <c r="C5" s="19">
        <v>-0.64081208652770638</v>
      </c>
      <c r="D5" s="19">
        <v>-0.59089414451953315</v>
      </c>
      <c r="E5" s="19">
        <v>0.55538299647899247</v>
      </c>
      <c r="F5" s="19">
        <v>-0.586966395487861</v>
      </c>
      <c r="G5" s="19">
        <v>-0.74085679217650002</v>
      </c>
      <c r="H5" s="19">
        <v>1.0713701096216111</v>
      </c>
      <c r="I5" s="19">
        <v>0.59143747317196005</v>
      </c>
      <c r="J5" s="19">
        <v>0.85615609369942458</v>
      </c>
      <c r="K5" s="19">
        <v>-0.92009132279411987</v>
      </c>
      <c r="L5" s="19">
        <v>-0.79936225284868179</v>
      </c>
      <c r="M5" s="19">
        <v>-0.20144825349075826</v>
      </c>
      <c r="N5" s="19">
        <v>0.56088971162463785</v>
      </c>
      <c r="O5" s="19">
        <v>-0.28430579815922091</v>
      </c>
      <c r="P5" s="19">
        <v>-9.8446979412128308E-2</v>
      </c>
      <c r="Q5" s="19">
        <v>1.2535254334563508</v>
      </c>
      <c r="R5" s="19">
        <v>-0.49532358472728494</v>
      </c>
      <c r="T5" t="s">
        <v>10</v>
      </c>
      <c r="U5">
        <v>-0.95325416430204724</v>
      </c>
      <c r="V5">
        <v>-8.8558619367118729E-2</v>
      </c>
      <c r="X5" s="19">
        <v>-8.0569794982491842</v>
      </c>
      <c r="Y5" s="19">
        <v>-0.39072465443195281</v>
      </c>
      <c r="Z5" s="19">
        <f t="shared" si="1"/>
        <v>-7.6662548438172315</v>
      </c>
    </row>
    <row r="6" spans="1:26" x14ac:dyDescent="0.25">
      <c r="A6" s="13">
        <f t="shared" si="0"/>
        <v>5</v>
      </c>
      <c r="B6" s="19">
        <v>-0.63759965609747471</v>
      </c>
      <c r="C6" s="19">
        <v>-0.83209939105450692</v>
      </c>
      <c r="D6" s="19">
        <v>-0.55596892595745206</v>
      </c>
      <c r="E6" s="19">
        <v>0.20088317343082079</v>
      </c>
      <c r="F6" s="19">
        <v>-0.66755667369965832</v>
      </c>
      <c r="G6" s="19">
        <v>-0.56789408786949169</v>
      </c>
      <c r="H6" s="19">
        <v>0.29861526402434857</v>
      </c>
      <c r="I6" s="19">
        <v>0.47408602936361932</v>
      </c>
      <c r="J6" s="19">
        <v>0.24261935171909918</v>
      </c>
      <c r="K6" s="19">
        <v>-0.74231892889805196</v>
      </c>
      <c r="L6" s="19">
        <v>-0.4008497238823891</v>
      </c>
      <c r="M6" s="19">
        <v>-0.42623988074727515</v>
      </c>
      <c r="N6" s="19">
        <v>0.87044717031183327</v>
      </c>
      <c r="O6" s="19">
        <v>0.36261697151618305</v>
      </c>
      <c r="P6" s="19">
        <v>-1.0782116540943196</v>
      </c>
      <c r="Q6" s="19">
        <v>0.14537127001281341</v>
      </c>
      <c r="R6" s="19">
        <v>-4.3349182358305913E-2</v>
      </c>
      <c r="T6" t="s">
        <v>12</v>
      </c>
      <c r="U6">
        <v>0.91129764104437738</v>
      </c>
      <c r="V6">
        <v>-8.409640588051738E-2</v>
      </c>
      <c r="X6" s="19">
        <v>-5.221990740531762</v>
      </c>
      <c r="Y6" s="19">
        <v>2.4058127745863804</v>
      </c>
      <c r="Z6" s="19">
        <f t="shared" si="1"/>
        <v>-7.627803515118142</v>
      </c>
    </row>
    <row r="7" spans="1:26" x14ac:dyDescent="0.25">
      <c r="A7" s="13">
        <f t="shared" si="0"/>
        <v>6</v>
      </c>
      <c r="B7" s="19">
        <v>0.46806448742415752</v>
      </c>
      <c r="C7" s="19">
        <v>0.21998048097152154</v>
      </c>
      <c r="D7" s="19">
        <v>0.15807178631661023</v>
      </c>
      <c r="E7" s="19">
        <v>-0.6853661737053881</v>
      </c>
      <c r="F7" s="19">
        <v>-0.18401462162468793</v>
      </c>
      <c r="G7" s="19">
        <v>0.21043797686963425</v>
      </c>
      <c r="H7" s="19">
        <v>-0.49103037287541756</v>
      </c>
      <c r="I7" s="19">
        <v>-0.63656246760907087</v>
      </c>
      <c r="J7" s="19">
        <v>-0.63934164314706687</v>
      </c>
      <c r="K7" s="19">
        <v>5.0448895527637844E-2</v>
      </c>
      <c r="L7" s="19">
        <v>0.92383617499678872</v>
      </c>
      <c r="M7" s="19">
        <v>0.70117732690943091</v>
      </c>
      <c r="N7" s="19">
        <v>1.3568964167480402</v>
      </c>
      <c r="O7" s="19">
        <v>0.77800998525256071</v>
      </c>
      <c r="P7" s="19">
        <v>-0.98400413414361076</v>
      </c>
      <c r="Q7" s="19">
        <v>0.56412029554788257</v>
      </c>
      <c r="R7" s="19">
        <v>-1.1178541357412983</v>
      </c>
      <c r="T7" t="s">
        <v>14</v>
      </c>
      <c r="U7">
        <v>0.91348869056597748</v>
      </c>
      <c r="V7">
        <v>-9.4701293385553553E-2</v>
      </c>
      <c r="X7" s="19">
        <v>5.8593052402563268</v>
      </c>
      <c r="Y7" s="19">
        <v>1.8620552122821414</v>
      </c>
      <c r="Z7" s="19">
        <f t="shared" si="1"/>
        <v>3.9972500279741854</v>
      </c>
    </row>
    <row r="8" spans="1:26" x14ac:dyDescent="0.25">
      <c r="A8" s="13">
        <f t="shared" si="0"/>
        <v>7</v>
      </c>
      <c r="B8" s="19">
        <v>-0.98509410120427332</v>
      </c>
      <c r="C8" s="19">
        <v>-1.5334856695338182</v>
      </c>
      <c r="D8" s="19">
        <v>-1.3398608204415774</v>
      </c>
      <c r="E8" s="19">
        <v>0.64400784699892522</v>
      </c>
      <c r="F8" s="19">
        <v>-1.0705084475628315</v>
      </c>
      <c r="G8" s="19">
        <v>-1.0003007448594143</v>
      </c>
      <c r="H8" s="19">
        <v>0.83489821471598258</v>
      </c>
      <c r="I8" s="19">
        <v>0.59562909556783428</v>
      </c>
      <c r="J8" s="19">
        <v>1.1868909820556008</v>
      </c>
      <c r="K8" s="19">
        <v>-0.91528667300505617</v>
      </c>
      <c r="L8" s="19">
        <v>-1.24584430038826</v>
      </c>
      <c r="M8" s="19">
        <v>-1.0349065454643234</v>
      </c>
      <c r="N8" s="19">
        <v>0.94120320969062077</v>
      </c>
      <c r="O8" s="19">
        <v>0.46476178264250351</v>
      </c>
      <c r="P8" s="19">
        <v>-0.79558729675243101</v>
      </c>
      <c r="Q8" s="19">
        <v>1.04925652296383</v>
      </c>
      <c r="R8" s="19">
        <v>2.1227147113121974</v>
      </c>
      <c r="T8" t="s">
        <v>16</v>
      </c>
      <c r="U8">
        <v>-0.96870919220399054</v>
      </c>
      <c r="V8">
        <v>-6.9892090399779241E-2</v>
      </c>
      <c r="X8" s="19">
        <v>-12.990643763076466</v>
      </c>
      <c r="Y8" s="19">
        <v>2.9856731561986334</v>
      </c>
      <c r="Z8" s="19">
        <f t="shared" si="1"/>
        <v>-15.976316919275099</v>
      </c>
    </row>
    <row r="9" spans="1:26" x14ac:dyDescent="0.25">
      <c r="A9" s="13">
        <f t="shared" si="0"/>
        <v>8</v>
      </c>
      <c r="B9" s="19">
        <v>-0.44805723149376631</v>
      </c>
      <c r="C9" s="19">
        <v>-0.67269340490596463</v>
      </c>
      <c r="D9" s="19">
        <v>-0.66850755790222249</v>
      </c>
      <c r="E9" s="19">
        <v>0.28950802395075353</v>
      </c>
      <c r="F9" s="19">
        <v>0.54129864788986071</v>
      </c>
      <c r="G9" s="19">
        <v>0.3834004753510733</v>
      </c>
      <c r="H9" s="19">
        <v>0.74199906017466744</v>
      </c>
      <c r="I9" s="19">
        <v>0.49923336641421767</v>
      </c>
      <c r="J9" s="19">
        <v>1.0574735979273173</v>
      </c>
      <c r="K9" s="19">
        <v>-1.0642309375433223</v>
      </c>
      <c r="L9" s="19">
        <v>-0.93589007232496335</v>
      </c>
      <c r="M9" s="19">
        <v>-0.7029067263611587</v>
      </c>
      <c r="N9" s="19">
        <v>1.2507623576798612</v>
      </c>
      <c r="O9" s="19">
        <v>0.38985580454705676</v>
      </c>
      <c r="P9" s="19">
        <v>-0.59775033742967942</v>
      </c>
      <c r="Q9" s="19">
        <v>0.63561431714183603</v>
      </c>
      <c r="R9" s="19">
        <v>0.17837340239787466</v>
      </c>
      <c r="T9" t="s">
        <v>18</v>
      </c>
      <c r="U9">
        <v>-0.96761663633116735</v>
      </c>
      <c r="V9">
        <v>-3.7009636618808593E-2</v>
      </c>
      <c r="X9" s="19">
        <v>-5.8420128287599145</v>
      </c>
      <c r="Y9" s="19">
        <v>1.8368685642008582</v>
      </c>
      <c r="Z9" s="19">
        <f t="shared" si="1"/>
        <v>-7.6788813929607729</v>
      </c>
    </row>
    <row r="10" spans="1:26" x14ac:dyDescent="0.25">
      <c r="A10" s="13">
        <f t="shared" si="0"/>
        <v>9</v>
      </c>
      <c r="B10" s="19">
        <v>0.72078772022910198</v>
      </c>
      <c r="C10" s="19">
        <v>0.69819843941714843</v>
      </c>
      <c r="D10" s="19">
        <v>0.8604710087254992</v>
      </c>
      <c r="E10" s="19">
        <v>-1.2171156977934252</v>
      </c>
      <c r="F10" s="19">
        <v>1.5083827520398017</v>
      </c>
      <c r="G10" s="19">
        <v>1.9400646048293251</v>
      </c>
      <c r="H10" s="19">
        <v>-1.2975661989203755</v>
      </c>
      <c r="I10" s="19">
        <v>-1.2945692790925694</v>
      </c>
      <c r="J10" s="19">
        <v>-1.1905663797427324</v>
      </c>
      <c r="K10" s="19">
        <v>0.61259306210491959</v>
      </c>
      <c r="L10" s="19">
        <v>1.3629383644967776</v>
      </c>
      <c r="M10" s="19">
        <v>0.67351067520222296</v>
      </c>
      <c r="N10" s="19">
        <v>1.507251522952012</v>
      </c>
      <c r="O10" s="19">
        <v>1.2683096280931137</v>
      </c>
      <c r="P10" s="19">
        <v>-1.2383654256878136</v>
      </c>
      <c r="Q10" s="19">
        <v>-0.10996438117868026</v>
      </c>
      <c r="R10" s="19">
        <v>-0.68293575501362336</v>
      </c>
      <c r="T10" t="s">
        <v>3</v>
      </c>
      <c r="U10">
        <v>-0.97026316057587636</v>
      </c>
      <c r="V10">
        <v>-4.556080161468088E-4</v>
      </c>
      <c r="X10" s="19">
        <v>13.878690111218257</v>
      </c>
      <c r="Y10" s="19">
        <v>2.8937261856329894</v>
      </c>
      <c r="Z10" s="19">
        <f t="shared" si="1"/>
        <v>10.984963925585268</v>
      </c>
    </row>
    <row r="11" spans="1:26" x14ac:dyDescent="0.25">
      <c r="A11" s="13">
        <f t="shared" si="0"/>
        <v>10</v>
      </c>
      <c r="B11" s="19">
        <v>-0.63759965609747471</v>
      </c>
      <c r="C11" s="19">
        <v>-0.73645543591973228</v>
      </c>
      <c r="D11" s="19">
        <v>-0.93239226386737084</v>
      </c>
      <c r="E11" s="19">
        <v>0.90988282041341284</v>
      </c>
      <c r="F11" s="19">
        <v>-0.586966395487861</v>
      </c>
      <c r="G11" s="19">
        <v>-0.39493138356248336</v>
      </c>
      <c r="H11" s="19">
        <v>0.30283806319482409</v>
      </c>
      <c r="I11" s="19">
        <v>0.76746523905385988</v>
      </c>
      <c r="J11" s="19">
        <v>0.19468631890437529</v>
      </c>
      <c r="K11" s="19">
        <v>-9.8495369010627928E-2</v>
      </c>
      <c r="L11" s="19">
        <v>-0.16469390426412522</v>
      </c>
      <c r="M11" s="19">
        <v>-0.60953185967644807</v>
      </c>
      <c r="N11" s="19">
        <v>-3.1693592110846679E-2</v>
      </c>
      <c r="O11" s="19">
        <v>-0.61117244281453742</v>
      </c>
      <c r="P11" s="19">
        <v>-6.0764690427750949E-2</v>
      </c>
      <c r="Q11" s="19">
        <v>-0.78404954508473645</v>
      </c>
      <c r="R11" s="19">
        <v>0.97146010205692224</v>
      </c>
      <c r="T11" t="s">
        <v>5</v>
      </c>
      <c r="U11">
        <v>0.90859091155224303</v>
      </c>
      <c r="V11">
        <v>0.1067032713262213</v>
      </c>
      <c r="X11" s="19">
        <v>-6.3819083413278062</v>
      </c>
      <c r="Y11" s="19">
        <v>0.80608715766993522</v>
      </c>
      <c r="Z11" s="19">
        <f t="shared" si="1"/>
        <v>-7.1879954989977417</v>
      </c>
    </row>
    <row r="12" spans="1:26" x14ac:dyDescent="0.25">
      <c r="A12" s="13">
        <f t="shared" si="0"/>
        <v>11</v>
      </c>
      <c r="B12" s="19">
        <v>-0.47964763559438434</v>
      </c>
      <c r="C12" s="19">
        <v>-0.48140610037916409</v>
      </c>
      <c r="D12" s="19">
        <v>-0.52104296619012758</v>
      </c>
      <c r="E12" s="19">
        <v>0.82125754715254207</v>
      </c>
      <c r="F12" s="19">
        <v>-0.42578564725922136</v>
      </c>
      <c r="G12" s="19">
        <v>-0.13548743087956897</v>
      </c>
      <c r="H12" s="19">
        <v>0.65332270311474683</v>
      </c>
      <c r="I12" s="19">
        <v>0.56629093495016858</v>
      </c>
      <c r="J12" s="19">
        <v>0.41996976866210739</v>
      </c>
      <c r="K12" s="19">
        <v>-0.78556112293475455</v>
      </c>
      <c r="L12" s="19">
        <v>-9.827535459666864E-2</v>
      </c>
      <c r="M12" s="19">
        <v>-0.35015609366474976</v>
      </c>
      <c r="N12" s="19">
        <v>-0.95152210226617251</v>
      </c>
      <c r="O12" s="19">
        <v>-0.47497697836660258</v>
      </c>
      <c r="P12" s="19">
        <v>0.72116302493168705</v>
      </c>
      <c r="Q12" s="19">
        <v>4.3236814255882126E-2</v>
      </c>
      <c r="R12" s="19">
        <v>0.16131778838615304</v>
      </c>
      <c r="T12" t="s">
        <v>7</v>
      </c>
      <c r="U12">
        <v>0.94812686114866751</v>
      </c>
      <c r="V12">
        <v>-4.3870864145663567E-2</v>
      </c>
      <c r="X12" s="19">
        <v>-5.9739565040005944</v>
      </c>
      <c r="Y12" s="19">
        <v>-1.7603451681725493</v>
      </c>
      <c r="Z12" s="19">
        <f t="shared" si="1"/>
        <v>-4.2136113358280447</v>
      </c>
    </row>
    <row r="13" spans="1:26" x14ac:dyDescent="0.25">
      <c r="A13" s="13">
        <f t="shared" si="0"/>
        <v>12</v>
      </c>
      <c r="B13" s="19">
        <v>1.9212230760525884</v>
      </c>
      <c r="C13" s="19">
        <v>1.750277705700428</v>
      </c>
      <c r="D13" s="19">
        <v>2.1527293353073595</v>
      </c>
      <c r="E13" s="19">
        <v>-1.6602403713615297</v>
      </c>
      <c r="F13" s="19">
        <v>1.991924803308869</v>
      </c>
      <c r="G13" s="19">
        <v>2.4589525110599673</v>
      </c>
      <c r="H13" s="19">
        <v>-1.6142688525449751</v>
      </c>
      <c r="I13" s="19">
        <v>-1.8729448535148177</v>
      </c>
      <c r="J13" s="19">
        <v>-1.6603059664673627</v>
      </c>
      <c r="K13" s="19">
        <v>1.6792269680782104</v>
      </c>
      <c r="L13" s="19">
        <v>1.359248347656584</v>
      </c>
      <c r="M13" s="19">
        <v>1.8458862740185926</v>
      </c>
      <c r="N13" s="19">
        <v>-0.50929643603437236</v>
      </c>
      <c r="O13" s="19">
        <v>-0.72693699527968569</v>
      </c>
      <c r="P13" s="19">
        <v>0.30664616430422964</v>
      </c>
      <c r="Q13" s="19">
        <v>-0.80447585162073143</v>
      </c>
      <c r="R13" s="19">
        <v>-0.94729819005827343</v>
      </c>
      <c r="T13" t="s">
        <v>9</v>
      </c>
      <c r="U13">
        <v>0.96769570026646157</v>
      </c>
      <c r="V13">
        <v>-0.12812006321451549</v>
      </c>
      <c r="X13" s="19">
        <v>21.381055130207471</v>
      </c>
      <c r="Y13" s="19">
        <v>-2.5198396066122832</v>
      </c>
      <c r="Z13" s="19">
        <f t="shared" si="1"/>
        <v>23.900894736819755</v>
      </c>
    </row>
    <row r="14" spans="1:26" x14ac:dyDescent="0.25">
      <c r="A14" s="13">
        <f t="shared" si="0"/>
        <v>13</v>
      </c>
      <c r="B14" s="19">
        <v>5.7389234116122692E-2</v>
      </c>
      <c r="C14" s="19">
        <v>0.1243365258367469</v>
      </c>
      <c r="D14" s="19">
        <v>0.2473274307697205</v>
      </c>
      <c r="E14" s="19">
        <v>0.28950802395075353</v>
      </c>
      <c r="F14" s="19">
        <v>0.86366014434713922</v>
      </c>
      <c r="G14" s="19">
        <v>0.72932588310027646</v>
      </c>
      <c r="H14" s="19">
        <v>0.47174638666650087</v>
      </c>
      <c r="I14" s="19">
        <v>0.56210011222132672</v>
      </c>
      <c r="J14" s="19">
        <v>0.42476314010376764</v>
      </c>
      <c r="K14" s="19">
        <v>-0.56935175750587519</v>
      </c>
      <c r="L14" s="19">
        <v>-0.36395025656766999</v>
      </c>
      <c r="M14" s="19">
        <v>-0.11498955484514696</v>
      </c>
      <c r="N14" s="19">
        <v>-3.169275011317764E-2</v>
      </c>
      <c r="O14" s="19">
        <v>0.70991257785198669</v>
      </c>
      <c r="P14" s="19">
        <v>-0.3057040625506165</v>
      </c>
      <c r="Q14" s="19">
        <v>-1.5551613706756628</v>
      </c>
      <c r="R14" s="19">
        <v>-0.34182386535313697</v>
      </c>
      <c r="T14" t="s">
        <v>11</v>
      </c>
      <c r="U14">
        <v>0.13585564929503599</v>
      </c>
      <c r="V14">
        <v>0.87092972939278157</v>
      </c>
      <c r="X14" s="19">
        <v>0.22404766726143518</v>
      </c>
      <c r="Y14" s="19">
        <v>1.4782130016190473</v>
      </c>
      <c r="Z14" s="19">
        <f t="shared" si="1"/>
        <v>-1.2541653343576122</v>
      </c>
    </row>
    <row r="15" spans="1:26" x14ac:dyDescent="0.25">
      <c r="A15" s="13">
        <f t="shared" si="0"/>
        <v>14</v>
      </c>
      <c r="B15" s="19">
        <v>0.18375085051859494</v>
      </c>
      <c r="C15" s="19">
        <v>0.15621784421500512</v>
      </c>
      <c r="D15" s="19">
        <v>0.12314582654928567</v>
      </c>
      <c r="E15" s="19">
        <v>2.3633473277204005E-2</v>
      </c>
      <c r="F15" s="19">
        <v>0.70247920431345556</v>
      </c>
      <c r="G15" s="19">
        <v>0.55636338548365005</v>
      </c>
      <c r="H15" s="19">
        <v>0.37462443295471093</v>
      </c>
      <c r="I15" s="19">
        <v>-8.3333031575098027E-2</v>
      </c>
      <c r="J15" s="19">
        <v>0.31931147334604426</v>
      </c>
      <c r="K15" s="19">
        <v>-0.60298442230196092</v>
      </c>
      <c r="L15" s="19">
        <v>-0.13148445305161324</v>
      </c>
      <c r="M15" s="19">
        <v>0.16167696084360134</v>
      </c>
      <c r="N15" s="19">
        <v>0.89698131878825749</v>
      </c>
      <c r="O15" s="19">
        <v>-4.5965522584965619E-2</v>
      </c>
      <c r="P15" s="19">
        <v>-0.38107223361473741</v>
      </c>
      <c r="Q15" s="19">
        <v>0.2066511639797832</v>
      </c>
      <c r="R15" s="19">
        <v>-0.41857311530140057</v>
      </c>
      <c r="T15" t="s">
        <v>13</v>
      </c>
      <c r="U15">
        <v>0.16024085774767322</v>
      </c>
      <c r="V15">
        <v>0.94305305233946846</v>
      </c>
      <c r="X15" s="19">
        <v>0.86098219676877452</v>
      </c>
      <c r="Y15" s="19">
        <v>0.49185163280940336</v>
      </c>
      <c r="Z15" s="19">
        <f t="shared" si="1"/>
        <v>0.36913056395937116</v>
      </c>
    </row>
    <row r="16" spans="1:26" x14ac:dyDescent="0.25">
      <c r="A16" s="13">
        <f t="shared" si="0"/>
        <v>15</v>
      </c>
      <c r="B16" s="19">
        <v>1.6684998432476439</v>
      </c>
      <c r="C16" s="19">
        <v>1.3995844150250853</v>
      </c>
      <c r="D16" s="19">
        <v>1.2097298768354749</v>
      </c>
      <c r="E16" s="19">
        <v>-1.3057407592407031</v>
      </c>
      <c r="F16" s="19">
        <v>1.7501539694793797</v>
      </c>
      <c r="G16" s="19">
        <v>1.1617325400901992</v>
      </c>
      <c r="H16" s="19">
        <v>-1.6396046374974957</v>
      </c>
      <c r="I16" s="19">
        <v>-1.797504440020635</v>
      </c>
      <c r="J16" s="19">
        <v>-1.5021285799310911</v>
      </c>
      <c r="K16" s="19">
        <v>1.549500615630591</v>
      </c>
      <c r="L16" s="19">
        <v>1.2190305098641359</v>
      </c>
      <c r="M16" s="19">
        <v>1.6487616283944189</v>
      </c>
      <c r="N16" s="19">
        <v>-0.35009492554881644</v>
      </c>
      <c r="O16" s="19">
        <v>-0.37964203722872569</v>
      </c>
      <c r="P16" s="19">
        <v>-0.39991337810692607</v>
      </c>
      <c r="Q16" s="19">
        <v>-0.95767704807663456</v>
      </c>
      <c r="R16" s="19">
        <v>-0.64882452528461609</v>
      </c>
      <c r="T16" t="s">
        <v>15</v>
      </c>
      <c r="U16">
        <v>-0.30091202221060137</v>
      </c>
      <c r="V16">
        <v>-0.92502865912093413</v>
      </c>
      <c r="X16" s="19">
        <v>17.693175278958098</v>
      </c>
      <c r="Y16" s="19">
        <v>-0.7573875086465085</v>
      </c>
      <c r="Z16" s="19">
        <f t="shared" si="1"/>
        <v>18.450562787604607</v>
      </c>
    </row>
    <row r="17" spans="1:26" x14ac:dyDescent="0.25">
      <c r="A17" s="13">
        <f t="shared" si="0"/>
        <v>16</v>
      </c>
      <c r="B17" s="19">
        <v>-0.73237086839932886</v>
      </c>
      <c r="C17" s="19">
        <v>-0.89586142206827457</v>
      </c>
      <c r="D17" s="19">
        <v>-1.1613510139458481</v>
      </c>
      <c r="E17" s="19">
        <v>1.0871325205670297</v>
      </c>
      <c r="F17" s="19">
        <v>-1.0705084475628315</v>
      </c>
      <c r="G17" s="19">
        <v>-1.2597446975423288</v>
      </c>
      <c r="H17" s="19">
        <v>1.0502569211498674</v>
      </c>
      <c r="I17" s="19">
        <v>1.2284889698342503</v>
      </c>
      <c r="J17" s="19">
        <v>1.2300313288651537</v>
      </c>
      <c r="K17" s="19">
        <v>-0.88645842929647511</v>
      </c>
      <c r="L17" s="19">
        <v>-1.0871770816960198</v>
      </c>
      <c r="M17" s="19">
        <v>-0.9484481767438474</v>
      </c>
      <c r="N17" s="19">
        <v>-1.2080129533025628</v>
      </c>
      <c r="O17" s="19">
        <v>-1.0265654565509139</v>
      </c>
      <c r="P17" s="19">
        <v>1.6444015699026666</v>
      </c>
      <c r="Q17" s="19">
        <v>1.3505525812993737</v>
      </c>
      <c r="R17" s="19">
        <v>-0.30771222799454834</v>
      </c>
      <c r="T17" t="s">
        <v>17</v>
      </c>
      <c r="U17">
        <v>-0.3955259534346226</v>
      </c>
      <c r="V17">
        <v>-0.65597633261828114</v>
      </c>
      <c r="X17" s="19">
        <v>-13.134013961668989</v>
      </c>
      <c r="Y17" s="19">
        <v>-3.9541591892503809</v>
      </c>
      <c r="Z17" s="19">
        <f t="shared" si="1"/>
        <v>-9.1798547724186079</v>
      </c>
    </row>
    <row r="18" spans="1:26" x14ac:dyDescent="0.25">
      <c r="A18" s="13">
        <f t="shared" si="0"/>
        <v>17</v>
      </c>
      <c r="B18" s="19">
        <v>-5.7915740851134309E-3</v>
      </c>
      <c r="C18" s="19">
        <v>-0.29011879585236355</v>
      </c>
      <c r="D18" s="19">
        <v>-2.8199510146502092E-2</v>
      </c>
      <c r="E18" s="19">
        <v>0.82125754715254207</v>
      </c>
      <c r="F18" s="19">
        <v>0.29952743045028252</v>
      </c>
      <c r="G18" s="19">
        <v>0.21043797686963425</v>
      </c>
      <c r="H18" s="19">
        <v>0.44641039986882203</v>
      </c>
      <c r="I18" s="19">
        <v>0.63334930315315108</v>
      </c>
      <c r="J18" s="19">
        <v>0.38162325057142527</v>
      </c>
      <c r="K18" s="19">
        <v>-0.66544452842931134</v>
      </c>
      <c r="L18" s="19">
        <v>-0.43405917509490072</v>
      </c>
      <c r="M18" s="19">
        <v>0.10288590368060385</v>
      </c>
      <c r="N18" s="19">
        <v>-0.34125021056927585</v>
      </c>
      <c r="O18" s="19">
        <v>-0.25706696512834837</v>
      </c>
      <c r="P18" s="19">
        <v>0.8718957739645643</v>
      </c>
      <c r="Q18" s="19">
        <v>0.43134638100830003</v>
      </c>
      <c r="R18" s="19">
        <v>-0.23948936261251497</v>
      </c>
      <c r="T18" t="s">
        <v>19</v>
      </c>
      <c r="U18">
        <v>-0.61235190253411642</v>
      </c>
      <c r="V18">
        <v>0.38718106318898066</v>
      </c>
      <c r="X18" s="19">
        <v>-3.3314920535760986</v>
      </c>
      <c r="Y18" s="19">
        <v>-1.898296833276528</v>
      </c>
      <c r="Z18" s="19">
        <f t="shared" si="1"/>
        <v>-1.4331952202995706</v>
      </c>
    </row>
    <row r="19" spans="1:26" x14ac:dyDescent="0.25">
      <c r="A19" s="13">
        <f t="shared" si="0"/>
        <v>18</v>
      </c>
      <c r="B19" s="19">
        <v>1.2894149940402271</v>
      </c>
      <c r="C19" s="19">
        <v>0.95324777495771662</v>
      </c>
      <c r="D19" s="19">
        <v>1.4503301167791267</v>
      </c>
      <c r="E19" s="19">
        <v>-1.1284908472734925</v>
      </c>
      <c r="F19" s="19">
        <v>0.78306948171934998</v>
      </c>
      <c r="G19" s="19">
        <v>0.64284463385955692</v>
      </c>
      <c r="H19" s="19">
        <v>-1.1497718687674532</v>
      </c>
      <c r="I19" s="19">
        <v>-0.78325207203507796</v>
      </c>
      <c r="J19" s="19">
        <v>-1.1953597521430452</v>
      </c>
      <c r="K19" s="19">
        <v>1.0113802726353172</v>
      </c>
      <c r="L19" s="19">
        <v>1.3555583300784042</v>
      </c>
      <c r="M19" s="19">
        <v>1.1473021664402803</v>
      </c>
      <c r="N19" s="19">
        <v>-0.12898209243291633</v>
      </c>
      <c r="O19" s="19">
        <v>-0.35921177625466888</v>
      </c>
      <c r="P19" s="19">
        <v>-0.13613106588626941</v>
      </c>
      <c r="Q19" s="19">
        <v>-0.37551269845867946</v>
      </c>
      <c r="R19" s="19">
        <v>-0.61471329555560961</v>
      </c>
      <c r="X19" s="19">
        <v>12.719004942888937</v>
      </c>
      <c r="Y19" s="19">
        <v>-1.0169162061834724</v>
      </c>
      <c r="Z19" s="19">
        <f t="shared" si="1"/>
        <v>13.735921149072409</v>
      </c>
    </row>
    <row r="20" spans="1:26" x14ac:dyDescent="0.25">
      <c r="A20" s="13">
        <f t="shared" si="0"/>
        <v>19</v>
      </c>
      <c r="B20" s="19">
        <v>-1.3641789504116901</v>
      </c>
      <c r="C20" s="19">
        <v>-1.3740796833852758</v>
      </c>
      <c r="D20" s="19">
        <v>-1.3825482701762861</v>
      </c>
      <c r="E20" s="19">
        <v>0.55538299647899247</v>
      </c>
      <c r="F20" s="19">
        <v>-1.3928699432142071</v>
      </c>
      <c r="G20" s="19">
        <v>-1.0003007448594143</v>
      </c>
      <c r="H20" s="19">
        <v>0.75466745599701168</v>
      </c>
      <c r="I20" s="19">
        <v>1.1530485555018419</v>
      </c>
      <c r="J20" s="19">
        <v>0.68359882099744995</v>
      </c>
      <c r="K20" s="19">
        <v>-0.46845399278010624</v>
      </c>
      <c r="L20" s="19">
        <v>-1.3048831676569241</v>
      </c>
      <c r="M20" s="19">
        <v>-1.1075317536395963</v>
      </c>
      <c r="N20" s="19">
        <v>2.0113885135830594</v>
      </c>
      <c r="O20" s="19">
        <v>2.235289820720233</v>
      </c>
      <c r="P20" s="19">
        <v>-1.7565099281975518</v>
      </c>
      <c r="Q20" s="19">
        <v>-2.1271125660042802</v>
      </c>
      <c r="R20" s="19">
        <v>1.0823222071358334</v>
      </c>
      <c r="X20" s="19">
        <v>-10.530289542723633</v>
      </c>
      <c r="Y20" s="19">
        <v>8.2776021579542043</v>
      </c>
      <c r="Z20" s="19">
        <f t="shared" si="1"/>
        <v>-18.807891700677835</v>
      </c>
    </row>
    <row r="21" spans="1:26" x14ac:dyDescent="0.25">
      <c r="A21" s="13">
        <f t="shared" si="0"/>
        <v>20</v>
      </c>
      <c r="B21" s="19">
        <v>-0.22692440278943987</v>
      </c>
      <c r="C21" s="19">
        <v>0.21998048097152154</v>
      </c>
      <c r="D21" s="19">
        <v>-4.9157814495970967E-3</v>
      </c>
      <c r="E21" s="19">
        <v>-0.33086635065721637</v>
      </c>
      <c r="F21" s="19">
        <v>-0.18401462162468793</v>
      </c>
      <c r="G21" s="19">
        <v>-0.30845013518657727</v>
      </c>
      <c r="H21" s="19">
        <v>-0.18277251105567718</v>
      </c>
      <c r="I21" s="19">
        <v>-0.14200935281043015</v>
      </c>
      <c r="J21" s="19">
        <v>-0.43802459619638356</v>
      </c>
      <c r="K21" s="19">
        <v>0.36755602568228618</v>
      </c>
      <c r="L21" s="19">
        <v>0.6544709041660135</v>
      </c>
      <c r="M21" s="19">
        <v>0.33113561461083701</v>
      </c>
      <c r="N21" s="19">
        <v>1.8787228373381668</v>
      </c>
      <c r="O21" s="19">
        <v>1.6700822508438782</v>
      </c>
      <c r="P21" s="19">
        <v>-1.2854687353486465</v>
      </c>
      <c r="Q21" s="19">
        <v>-1.4172803913012477</v>
      </c>
      <c r="R21" s="19">
        <v>0.57918055510210598</v>
      </c>
      <c r="X21" s="19">
        <v>2.985067600311849</v>
      </c>
      <c r="Y21" s="19">
        <v>5.6112906844022632</v>
      </c>
      <c r="Z21" s="19">
        <f t="shared" si="1"/>
        <v>-2.6262230840904142</v>
      </c>
    </row>
    <row r="22" spans="1:26" x14ac:dyDescent="0.25">
      <c r="A22" s="13">
        <f t="shared" si="0"/>
        <v>21</v>
      </c>
      <c r="B22" s="19">
        <v>0.97351095303404644</v>
      </c>
      <c r="C22" s="19">
        <v>0.82572310718743247</v>
      </c>
      <c r="D22" s="19">
        <v>0.83718653882334804</v>
      </c>
      <c r="E22" s="19">
        <v>-1.3943656088743863</v>
      </c>
      <c r="F22" s="19">
        <v>1.1054309781766285</v>
      </c>
      <c r="G22" s="19">
        <v>0.72932588310027646</v>
      </c>
      <c r="H22" s="19">
        <v>-1.3144563863764864</v>
      </c>
      <c r="I22" s="19">
        <v>-1.2149380420313192</v>
      </c>
      <c r="J22" s="19">
        <v>-1.315191306025123</v>
      </c>
      <c r="K22" s="19">
        <v>1.4245799450118435</v>
      </c>
      <c r="L22" s="19">
        <v>1.528985266325797</v>
      </c>
      <c r="M22" s="19">
        <v>1.240678022900396</v>
      </c>
      <c r="N22" s="19">
        <v>0.7289342495565907</v>
      </c>
      <c r="O22" s="19">
        <v>0.93463246380257059</v>
      </c>
      <c r="P22" s="19">
        <v>-0.90863596119533019</v>
      </c>
      <c r="Q22" s="19">
        <v>-0.96278386778970981</v>
      </c>
      <c r="R22" s="19">
        <v>-0.3247678437118332</v>
      </c>
      <c r="X22" s="19">
        <v>14.276741577162602</v>
      </c>
      <c r="Y22" s="19">
        <v>2.4027404415768001</v>
      </c>
      <c r="Z22" s="19">
        <f t="shared" si="1"/>
        <v>11.874001135585802</v>
      </c>
    </row>
    <row r="23" spans="1:26" x14ac:dyDescent="0.25">
      <c r="A23" s="13">
        <f t="shared" si="0"/>
        <v>22</v>
      </c>
      <c r="B23" s="19">
        <v>-0.60600925199685662</v>
      </c>
      <c r="C23" s="19">
        <v>-1.0233866955813073</v>
      </c>
      <c r="D23" s="19">
        <v>-0.98672120734791036</v>
      </c>
      <c r="E23" s="19">
        <v>0.64400784699892522</v>
      </c>
      <c r="F23" s="19">
        <v>-1.7152314388655827</v>
      </c>
      <c r="G23" s="19">
        <v>-1.4327074018493371</v>
      </c>
      <c r="H23" s="19">
        <v>1.4851947169580013</v>
      </c>
      <c r="I23" s="19">
        <v>0.56209931255429435</v>
      </c>
      <c r="J23" s="19">
        <v>1.5607662162626774</v>
      </c>
      <c r="K23" s="19">
        <v>-1.0978637166901879</v>
      </c>
      <c r="L23" s="19">
        <v>-1.3454723005302422</v>
      </c>
      <c r="M23" s="19">
        <v>-1.0902400134954742</v>
      </c>
      <c r="N23" s="19">
        <v>1.2242273672057677</v>
      </c>
      <c r="O23" s="19">
        <v>0.75077115222168822</v>
      </c>
      <c r="P23" s="19">
        <v>-0.52238306511044041</v>
      </c>
      <c r="Q23" s="19">
        <v>-1.2487589787851956</v>
      </c>
      <c r="R23" s="19">
        <v>-0.53796323205374497</v>
      </c>
      <c r="X23" s="19">
        <v>-11.52776877550734</v>
      </c>
      <c r="Y23" s="19">
        <v>3.5394278865110538</v>
      </c>
      <c r="Z23" s="19">
        <f t="shared" si="1"/>
        <v>-15.067196662018393</v>
      </c>
    </row>
    <row r="24" spans="1:26" x14ac:dyDescent="0.25">
      <c r="A24" s="13">
        <f t="shared" si="0"/>
        <v>23</v>
      </c>
      <c r="B24" s="19">
        <v>2.5798830015504631E-2</v>
      </c>
      <c r="C24" s="19">
        <v>0.18809916259326331</v>
      </c>
      <c r="D24" s="19">
        <v>0.20852072601870314</v>
      </c>
      <c r="E24" s="19">
        <v>2.3633473277204005E-2</v>
      </c>
      <c r="F24" s="19">
        <v>-0.66755667369965832</v>
      </c>
      <c r="G24" s="19">
        <v>-0.56789408786949169</v>
      </c>
      <c r="H24" s="19">
        <v>0.3323968483184373</v>
      </c>
      <c r="I24" s="19">
        <v>-0.10428914606333875</v>
      </c>
      <c r="J24" s="19">
        <v>0.17072037337453602</v>
      </c>
      <c r="K24" s="19">
        <v>-0.52610933476761379</v>
      </c>
      <c r="L24" s="19">
        <v>-0.33074080535515832</v>
      </c>
      <c r="M24" s="19">
        <v>3.0260530888596506E-2</v>
      </c>
      <c r="N24" s="19">
        <v>-1.6060158848654293</v>
      </c>
      <c r="O24" s="19">
        <v>-1.8641600560804856</v>
      </c>
      <c r="P24" s="19">
        <v>1.9081829852626044</v>
      </c>
      <c r="Q24" s="19">
        <v>1.4475797301637374</v>
      </c>
      <c r="R24" s="19">
        <v>-1.1434379643884636</v>
      </c>
      <c r="X24" s="19">
        <v>-2.8608795470643011</v>
      </c>
      <c r="Y24" s="19">
        <v>-6.3531628986117692</v>
      </c>
      <c r="Z24" s="19">
        <f t="shared" si="1"/>
        <v>3.4922833515474681</v>
      </c>
    </row>
    <row r="25" spans="1:26" x14ac:dyDescent="0.25">
      <c r="A25" s="13">
        <f t="shared" si="0"/>
        <v>24</v>
      </c>
      <c r="B25" s="19">
        <v>1.9212230760525884</v>
      </c>
      <c r="C25" s="19">
        <v>1.4633470517816016</v>
      </c>
      <c r="D25" s="19">
        <v>1.8112312159595232</v>
      </c>
      <c r="E25" s="19">
        <v>-1.5716155208415969</v>
      </c>
      <c r="F25" s="19">
        <v>0.94425042175303375</v>
      </c>
      <c r="G25" s="19">
        <v>1.6806204463208414</v>
      </c>
      <c r="H25" s="19">
        <v>-1.7789541758455594</v>
      </c>
      <c r="I25" s="19">
        <v>-1.8519893383577388</v>
      </c>
      <c r="J25" s="19">
        <v>-1.5260948676998483</v>
      </c>
      <c r="K25" s="19">
        <v>1.4678219093860558</v>
      </c>
      <c r="L25" s="19">
        <v>1.3666276780357962</v>
      </c>
      <c r="M25" s="19">
        <v>1.7386787406388813</v>
      </c>
      <c r="N25" s="19">
        <v>0.10097461366485529</v>
      </c>
      <c r="O25" s="19">
        <v>0.90058505871488115</v>
      </c>
      <c r="P25" s="19">
        <v>-0.36222929351694633</v>
      </c>
      <c r="Q25" s="19">
        <v>-1.1976922380862236</v>
      </c>
      <c r="R25" s="19">
        <v>-1.2457718565374936</v>
      </c>
      <c r="X25" s="19">
        <v>19.637246893962281</v>
      </c>
      <c r="Y25" s="19">
        <v>0.58629964380031019</v>
      </c>
      <c r="Z25" s="19">
        <f t="shared" si="1"/>
        <v>19.050947250161972</v>
      </c>
    </row>
    <row r="26" spans="1:26" x14ac:dyDescent="0.25">
      <c r="A26" s="13">
        <f t="shared" si="0"/>
        <v>25</v>
      </c>
      <c r="B26" s="19">
        <v>-0.79555167660056503</v>
      </c>
      <c r="C26" s="19">
        <v>-0.89586142206827457</v>
      </c>
      <c r="D26" s="19">
        <v>-0.8741825754031386</v>
      </c>
      <c r="E26" s="19">
        <v>1.0871325205670297</v>
      </c>
      <c r="F26" s="19">
        <v>-0.90932789113923662</v>
      </c>
      <c r="G26" s="19">
        <v>-1.1732634491664227</v>
      </c>
      <c r="H26" s="19">
        <v>0.66176789860992147</v>
      </c>
      <c r="I26" s="19">
        <v>1.0063593509093514</v>
      </c>
      <c r="J26" s="19">
        <v>0.71715150941060979</v>
      </c>
      <c r="K26" s="19">
        <v>-0.2954861343223224</v>
      </c>
      <c r="L26" s="19">
        <v>-0.87685102941550219</v>
      </c>
      <c r="M26" s="19">
        <v>-1.311573391078207</v>
      </c>
      <c r="N26" s="19">
        <v>-1.8359738557286065</v>
      </c>
      <c r="O26" s="19">
        <v>-0.57031386844483467</v>
      </c>
      <c r="P26" s="19">
        <v>0.80594952232178074</v>
      </c>
      <c r="Q26" s="19">
        <v>3.3022687650240079E-2</v>
      </c>
      <c r="R26" s="19">
        <v>-0.43562913694270433</v>
      </c>
      <c r="X26" s="19">
        <v>-10.3816302738226</v>
      </c>
      <c r="Y26" s="19">
        <v>-2.4139982545250329</v>
      </c>
      <c r="Z26" s="19">
        <f t="shared" si="1"/>
        <v>-7.9676320192975663</v>
      </c>
    </row>
    <row r="27" spans="1:26" x14ac:dyDescent="0.25">
      <c r="A27" s="13">
        <f t="shared" si="0"/>
        <v>26</v>
      </c>
      <c r="B27" s="19">
        <v>-0.44805723149376631</v>
      </c>
      <c r="C27" s="19">
        <v>-0.35388143260888</v>
      </c>
      <c r="D27" s="19">
        <v>-0.18730633680967404</v>
      </c>
      <c r="E27" s="19">
        <v>0.90988282041341284</v>
      </c>
      <c r="F27" s="19">
        <v>-1.2316891949855675</v>
      </c>
      <c r="G27" s="19">
        <v>-1.2597446975423288</v>
      </c>
      <c r="H27" s="19">
        <v>0.63220790494898182</v>
      </c>
      <c r="I27" s="19">
        <v>0.71717136378146851</v>
      </c>
      <c r="J27" s="19">
        <v>0.41517639626179503</v>
      </c>
      <c r="K27" s="19">
        <v>-0.67024929353008522</v>
      </c>
      <c r="L27" s="19">
        <v>-0.36764044904866044</v>
      </c>
      <c r="M27" s="19">
        <v>-0.3536148371887361</v>
      </c>
      <c r="N27" s="19">
        <v>-1.2345466790112505</v>
      </c>
      <c r="O27" s="19">
        <v>-1.2376655998007258</v>
      </c>
      <c r="P27" s="19">
        <v>1.6632418156499751</v>
      </c>
      <c r="Q27" s="19">
        <v>0.88584314862025537</v>
      </c>
      <c r="R27" s="19">
        <v>-0.34182345772355482</v>
      </c>
      <c r="X27" s="19">
        <v>-8.0957752434386236</v>
      </c>
      <c r="Y27" s="19">
        <v>-4.2549844985164489</v>
      </c>
      <c r="Z27" s="19">
        <f t="shared" si="1"/>
        <v>-3.8407907449221748</v>
      </c>
    </row>
    <row r="28" spans="1:26" x14ac:dyDescent="0.25">
      <c r="A28" s="13">
        <f t="shared" si="0"/>
        <v>27</v>
      </c>
      <c r="B28" s="19">
        <v>2.0475846924550605</v>
      </c>
      <c r="C28" s="19">
        <v>1.9096836918489704</v>
      </c>
      <c r="D28" s="19">
        <v>2.1954160438368233</v>
      </c>
      <c r="E28" s="19">
        <v>-2.1919901063769114</v>
      </c>
      <c r="F28" s="19">
        <v>1.991924803308869</v>
      </c>
      <c r="G28" s="19">
        <v>1.4211766994634956</v>
      </c>
      <c r="H28" s="19">
        <v>-2.2518965552743335</v>
      </c>
      <c r="I28" s="19">
        <v>-2.3130130691381297</v>
      </c>
      <c r="J28" s="19">
        <v>-2.0341806293175906</v>
      </c>
      <c r="K28" s="19">
        <v>3.0917947584718064</v>
      </c>
      <c r="L28" s="19">
        <v>1.680272098580083</v>
      </c>
      <c r="M28" s="19">
        <v>2.0706772407331728</v>
      </c>
      <c r="N28" s="19">
        <v>-0.48276397509108865</v>
      </c>
      <c r="O28" s="19">
        <v>-0.54307503541396218</v>
      </c>
      <c r="P28" s="19">
        <v>-0.3057049612954984</v>
      </c>
      <c r="Q28" s="19">
        <v>-0.83000946607063397</v>
      </c>
      <c r="R28" s="19">
        <v>-1.2884108932723617</v>
      </c>
      <c r="X28" s="19">
        <v>24.899552658681735</v>
      </c>
      <c r="Y28" s="19">
        <v>-1.617396928143112</v>
      </c>
      <c r="Z28" s="19">
        <f t="shared" si="1"/>
        <v>26.516949586824847</v>
      </c>
    </row>
    <row r="29" spans="1:26" x14ac:dyDescent="0.25">
      <c r="A29" s="13">
        <f t="shared" si="0"/>
        <v>28</v>
      </c>
      <c r="B29" s="19">
        <v>-1.0482749094055095</v>
      </c>
      <c r="C29" s="19">
        <v>-0.16259412808207949</v>
      </c>
      <c r="D29" s="19">
        <v>-0.14849962817800066</v>
      </c>
      <c r="E29" s="19">
        <v>-6.4991799983666845E-2</v>
      </c>
      <c r="F29" s="19">
        <v>0.29952743045028252</v>
      </c>
      <c r="G29" s="19">
        <v>0.12395672849372734</v>
      </c>
      <c r="H29" s="19">
        <v>-6.0314168544973838E-2</v>
      </c>
      <c r="I29" s="19">
        <v>6.3355774860328409E-2</v>
      </c>
      <c r="J29" s="19">
        <v>-8.3322620555322233E-2</v>
      </c>
      <c r="K29" s="19">
        <v>0.13693282523699526</v>
      </c>
      <c r="L29" s="19">
        <v>0.33713681806312656</v>
      </c>
      <c r="M29" s="19">
        <v>-0.40548972700430153</v>
      </c>
      <c r="N29" s="19">
        <v>1.1976949062624842</v>
      </c>
      <c r="O29" s="19">
        <v>5.6180587834924585E-2</v>
      </c>
      <c r="P29" s="19">
        <v>-0.71079990061745879</v>
      </c>
      <c r="Q29" s="19">
        <v>0.79902915302388888</v>
      </c>
      <c r="R29" s="19">
        <v>1.1505446665938472</v>
      </c>
      <c r="X29" s="19">
        <v>-1.3461450559597987</v>
      </c>
      <c r="Y29" s="19">
        <v>1.9300310662252744</v>
      </c>
      <c r="Z29" s="19">
        <f t="shared" si="1"/>
        <v>-3.2761761221850731</v>
      </c>
    </row>
    <row r="30" spans="1:26" x14ac:dyDescent="0.25">
      <c r="A30" s="13">
        <f t="shared" si="0"/>
        <v>29</v>
      </c>
      <c r="B30" s="19">
        <v>0.34170287102168523</v>
      </c>
      <c r="C30" s="19">
        <v>1.2720597472548012</v>
      </c>
      <c r="D30" s="19">
        <v>1.0971905036854597</v>
      </c>
      <c r="E30" s="19">
        <v>-1.2171156977934252</v>
      </c>
      <c r="F30" s="19">
        <v>1.9113345259029746</v>
      </c>
      <c r="G30" s="19">
        <v>1.3346950377068256</v>
      </c>
      <c r="H30" s="19">
        <v>-1.3524611718422852</v>
      </c>
      <c r="I30" s="19">
        <v>-0.9006031168481291</v>
      </c>
      <c r="J30" s="19">
        <v>-1.2864317599356923</v>
      </c>
      <c r="K30" s="19">
        <v>1.1411057083548393</v>
      </c>
      <c r="L30" s="19">
        <v>1.5585036439013875</v>
      </c>
      <c r="M30" s="19">
        <v>1.0470108017913349</v>
      </c>
      <c r="N30" s="19">
        <v>0.79084641595350669</v>
      </c>
      <c r="O30" s="19">
        <v>0.22642280636181913</v>
      </c>
      <c r="P30" s="19">
        <v>-0.4375956670913051</v>
      </c>
      <c r="Q30" s="19">
        <v>-2.7235928881670498E-3</v>
      </c>
      <c r="R30" s="19">
        <v>-1.0069926395484166</v>
      </c>
      <c r="X30" s="19">
        <v>14.546417183123443</v>
      </c>
      <c r="Y30" s="19">
        <v>0.26946216927166677</v>
      </c>
      <c r="Z30" s="19">
        <f t="shared" si="1"/>
        <v>14.276955013851776</v>
      </c>
    </row>
    <row r="31" spans="1:26" x14ac:dyDescent="0.25">
      <c r="A31" s="13">
        <f t="shared" si="0"/>
        <v>30</v>
      </c>
      <c r="B31" s="19">
        <v>0.56283569972601166</v>
      </c>
      <c r="C31" s="19">
        <v>0.63443580266063204</v>
      </c>
      <c r="D31" s="19">
        <v>0.72464791075923363</v>
      </c>
      <c r="E31" s="19">
        <v>0.37813287358443759</v>
      </c>
      <c r="F31" s="19">
        <v>-0.34519536985332755</v>
      </c>
      <c r="G31" s="19">
        <v>0.21043797686963425</v>
      </c>
      <c r="H31" s="19">
        <v>8.3257766127789554E-2</v>
      </c>
      <c r="I31" s="19">
        <v>-0.19230282908753038</v>
      </c>
      <c r="J31" s="19">
        <v>-7.3736563108489597E-2</v>
      </c>
      <c r="K31" s="19">
        <v>-0.47325829951683196</v>
      </c>
      <c r="L31" s="19">
        <v>2.7182413621046207E-2</v>
      </c>
      <c r="M31" s="19">
        <v>0.34496893977277399</v>
      </c>
      <c r="N31" s="19">
        <v>-0.15551539537386591</v>
      </c>
      <c r="O31" s="19">
        <v>-0.8018442726687034</v>
      </c>
      <c r="P31" s="19">
        <v>-0.1361301671413892</v>
      </c>
      <c r="Q31" s="19">
        <v>0.56922760346179102</v>
      </c>
      <c r="R31" s="19">
        <v>-1.3651609567742262</v>
      </c>
      <c r="X31" s="19">
        <v>1.9505532855382013</v>
      </c>
      <c r="Y31" s="19">
        <v>-2.1451417560613071</v>
      </c>
      <c r="Z31" s="19">
        <f t="shared" si="1"/>
        <v>4.0956950415995088</v>
      </c>
    </row>
    <row r="32" spans="1:26" x14ac:dyDescent="0.25">
      <c r="A32" s="13">
        <f t="shared" si="0"/>
        <v>31</v>
      </c>
      <c r="B32" s="19">
        <v>-0.98509410120427332</v>
      </c>
      <c r="C32" s="19">
        <v>-0.41764346362264765</v>
      </c>
      <c r="D32" s="19">
        <v>-0.60253637947060878</v>
      </c>
      <c r="E32" s="19">
        <v>1.2643822207206465</v>
      </c>
      <c r="F32" s="19">
        <v>-1.3122796650024096</v>
      </c>
      <c r="G32" s="19">
        <v>-1.2597446975423288</v>
      </c>
      <c r="H32" s="19">
        <v>1.0333661298473638</v>
      </c>
      <c r="I32" s="19">
        <v>0.96025709719460883</v>
      </c>
      <c r="J32" s="19">
        <v>1.1197851469934197</v>
      </c>
      <c r="K32" s="19">
        <v>-0.74231915759961042</v>
      </c>
      <c r="L32" s="19">
        <v>-0.98385906397585754</v>
      </c>
      <c r="M32" s="19">
        <v>-0.92078136041990544</v>
      </c>
      <c r="N32" s="19">
        <v>-1.3849038955161004</v>
      </c>
      <c r="O32" s="19">
        <v>-1.2785241741704285</v>
      </c>
      <c r="P32" s="19">
        <v>1.2393066286965466</v>
      </c>
      <c r="Q32" s="19">
        <v>1.0645774703038871</v>
      </c>
      <c r="R32" s="19">
        <v>0.38304118669593545</v>
      </c>
      <c r="X32" s="19">
        <v>-12.391334572401973</v>
      </c>
      <c r="Y32" s="19">
        <v>-3.6547609664573684</v>
      </c>
      <c r="Z32" s="19">
        <f t="shared" si="1"/>
        <v>-8.7365736059446046</v>
      </c>
    </row>
    <row r="33" spans="1:26" x14ac:dyDescent="0.25">
      <c r="A33" s="13">
        <f t="shared" si="0"/>
        <v>32</v>
      </c>
      <c r="B33" s="19">
        <v>0.15216044641797688</v>
      </c>
      <c r="C33" s="19">
        <v>0.60255448428237379</v>
      </c>
      <c r="D33" s="19">
        <v>0.32494010294716497</v>
      </c>
      <c r="E33" s="19">
        <v>0.11225832291088808</v>
      </c>
      <c r="F33" s="19">
        <v>-2.2834066006996046E-2</v>
      </c>
      <c r="G33" s="19">
        <v>-0.13548743087956897</v>
      </c>
      <c r="H33" s="19">
        <v>0.17615692066910471</v>
      </c>
      <c r="I33" s="19">
        <v>-7.8934169097221781E-3</v>
      </c>
      <c r="J33" s="19">
        <v>0.12758094111940324</v>
      </c>
      <c r="K33" s="19">
        <v>-0.40599296992465989</v>
      </c>
      <c r="L33" s="19">
        <v>0.23750881792114459</v>
      </c>
      <c r="M33" s="19">
        <v>0.7080938248736659</v>
      </c>
      <c r="N33" s="19">
        <v>-1.1637914833990348</v>
      </c>
      <c r="O33" s="19">
        <v>-1.4079084679744058</v>
      </c>
      <c r="P33" s="19">
        <v>1.2769898164258058</v>
      </c>
      <c r="Q33" s="19">
        <v>1.4833269840397896</v>
      </c>
      <c r="R33" s="19">
        <v>-1.0411040722394331</v>
      </c>
      <c r="X33" s="19">
        <v>0.31124123081132243</v>
      </c>
      <c r="Y33" s="19">
        <v>-5.2547167606976979</v>
      </c>
      <c r="Z33" s="19">
        <f t="shared" si="1"/>
        <v>5.5659579915090207</v>
      </c>
    </row>
    <row r="34" spans="1:26" x14ac:dyDescent="0.25">
      <c r="A34" s="13">
        <f t="shared" si="0"/>
        <v>33</v>
      </c>
      <c r="B34" s="19">
        <v>0.84714933663157421</v>
      </c>
      <c r="C34" s="19">
        <v>0.3475051487418056</v>
      </c>
      <c r="D34" s="19">
        <v>0.6974834370786358</v>
      </c>
      <c r="E34" s="19">
        <v>-0.6853661737053881</v>
      </c>
      <c r="F34" s="19">
        <v>0.38011770785617699</v>
      </c>
      <c r="G34" s="19">
        <v>0.21043797686963425</v>
      </c>
      <c r="H34" s="19">
        <v>-0.51636635967309641</v>
      </c>
      <c r="I34" s="19">
        <v>-0.61560675211612048</v>
      </c>
      <c r="J34" s="19">
        <v>-0.83586509049681146</v>
      </c>
      <c r="K34" s="19">
        <v>0.29068162521354557</v>
      </c>
      <c r="L34" s="19">
        <v>0.68399068981992595</v>
      </c>
      <c r="M34" s="19">
        <v>0.80146902148351096</v>
      </c>
      <c r="N34" s="19">
        <v>-0.39431681822008097</v>
      </c>
      <c r="O34" s="19">
        <v>-0.82227258606434928</v>
      </c>
      <c r="P34" s="19">
        <v>0.79653029725092772</v>
      </c>
      <c r="Q34" s="19">
        <v>-0.48786079364175949</v>
      </c>
      <c r="R34" s="19">
        <v>-0.12862806938164306</v>
      </c>
      <c r="X34" s="19">
        <v>6.429529505438019</v>
      </c>
      <c r="Y34" s="19">
        <v>-1.9646474964703966</v>
      </c>
      <c r="Z34" s="19">
        <f t="shared" si="1"/>
        <v>8.3941770019084156</v>
      </c>
    </row>
    <row r="35" spans="1:26" x14ac:dyDescent="0.25">
      <c r="A35" s="13">
        <f t="shared" si="0"/>
        <v>34</v>
      </c>
      <c r="B35" s="19">
        <v>-1.2694077381098359</v>
      </c>
      <c r="C35" s="19">
        <v>-1.3421983650070175</v>
      </c>
      <c r="D35" s="19">
        <v>-1.2583674071610962</v>
      </c>
      <c r="E35" s="19">
        <v>1.2643822207206465</v>
      </c>
      <c r="F35" s="19">
        <v>-1.0705084475628315</v>
      </c>
      <c r="G35" s="19">
        <v>-1.086781994100134</v>
      </c>
      <c r="H35" s="19">
        <v>0.80956222791830368</v>
      </c>
      <c r="I35" s="19">
        <v>1.3500320368766914</v>
      </c>
      <c r="J35" s="19">
        <v>1.3067239068106553</v>
      </c>
      <c r="K35" s="19">
        <v>-0.48767259289729165</v>
      </c>
      <c r="L35" s="19">
        <v>-1.6259076233575711</v>
      </c>
      <c r="M35" s="19">
        <v>-1.4948652053906459</v>
      </c>
      <c r="N35" s="19">
        <v>3.0218574286069316E-2</v>
      </c>
      <c r="O35" s="19">
        <v>0.73034154089441683</v>
      </c>
      <c r="P35" s="19">
        <v>-0.39049235743047062</v>
      </c>
      <c r="Q35" s="19">
        <v>-0.39593997935365932</v>
      </c>
      <c r="R35" s="19">
        <v>2.080076283463359</v>
      </c>
      <c r="X35" s="19">
        <v>-14.51534727461005</v>
      </c>
      <c r="Y35" s="19">
        <v>3.0418542386334773</v>
      </c>
      <c r="Z35" s="19">
        <f t="shared" si="1"/>
        <v>-17.557201513243527</v>
      </c>
    </row>
    <row r="36" spans="1:26" x14ac:dyDescent="0.25">
      <c r="A36" s="13">
        <f t="shared" si="0"/>
        <v>35</v>
      </c>
      <c r="B36" s="19">
        <v>-0.60600925199685662</v>
      </c>
      <c r="C36" s="19">
        <v>-0.57704944977118988</v>
      </c>
      <c r="D36" s="19">
        <v>-0.44342955280743684</v>
      </c>
      <c r="E36" s="19">
        <v>0.11225832291088808</v>
      </c>
      <c r="F36" s="19">
        <v>-2.2834066006996046E-2</v>
      </c>
      <c r="G36" s="19">
        <v>-0.22196868012028848</v>
      </c>
      <c r="H36" s="19">
        <v>0.49708237346417905</v>
      </c>
      <c r="I36" s="19">
        <v>0.33997009262468586</v>
      </c>
      <c r="J36" s="19">
        <v>0.19468631890437529</v>
      </c>
      <c r="K36" s="19">
        <v>-0.79517042251288161</v>
      </c>
      <c r="L36" s="19">
        <v>-0.38239999022502952</v>
      </c>
      <c r="M36" s="19">
        <v>-0.61644802771554774</v>
      </c>
      <c r="N36" s="19">
        <v>-1.4004162151767072E-2</v>
      </c>
      <c r="O36" s="19">
        <v>-0.24344657414273391</v>
      </c>
      <c r="P36" s="19">
        <v>6.1706792181364087E-2</v>
      </c>
      <c r="Q36" s="19">
        <v>0.2985719782678834</v>
      </c>
      <c r="R36" s="19">
        <v>6.7512110872566006E-2</v>
      </c>
      <c r="X36" s="19">
        <v>-4.7742115471336941</v>
      </c>
      <c r="Y36" s="19">
        <v>-0.19419260366310201</v>
      </c>
      <c r="Z36" s="19">
        <f t="shared" si="1"/>
        <v>-4.5800189434705922</v>
      </c>
    </row>
    <row r="37" spans="1:26" x14ac:dyDescent="0.25">
      <c r="A37" s="13">
        <f t="shared" si="0"/>
        <v>36</v>
      </c>
      <c r="B37" s="19">
        <v>0.15216044641797688</v>
      </c>
      <c r="C37" s="19">
        <v>9.2455207458488675E-2</v>
      </c>
      <c r="D37" s="19">
        <v>0.13866880648405269</v>
      </c>
      <c r="E37" s="19">
        <v>2.3633473277204005E-2</v>
      </c>
      <c r="F37" s="19">
        <v>-0.34519536985332755</v>
      </c>
      <c r="G37" s="19">
        <v>-4.9006181638849428E-2</v>
      </c>
      <c r="H37" s="19">
        <v>0.64487710646287744</v>
      </c>
      <c r="I37" s="19">
        <v>0.25195680943401011</v>
      </c>
      <c r="J37" s="19">
        <v>0.24261889444188964</v>
      </c>
      <c r="K37" s="19">
        <v>-0.91528667300505617</v>
      </c>
      <c r="L37" s="19">
        <v>3.4562096019839388E-2</v>
      </c>
      <c r="M37" s="19">
        <v>-0.21182316574551061</v>
      </c>
      <c r="N37" s="19">
        <v>-1.0753451702945973</v>
      </c>
      <c r="O37" s="19">
        <v>-1.0129444159185153</v>
      </c>
      <c r="P37" s="19">
        <v>1.3523561918843243</v>
      </c>
      <c r="Q37" s="19">
        <v>1.8765438576847751</v>
      </c>
      <c r="R37" s="19">
        <v>-0.39298989554026398</v>
      </c>
      <c r="X37" s="19">
        <v>-3.3427254202507268</v>
      </c>
      <c r="Y37" s="19">
        <v>-4.6913176672674952</v>
      </c>
      <c r="Z37" s="19">
        <f t="shared" si="1"/>
        <v>1.3485922470167684</v>
      </c>
    </row>
    <row r="38" spans="1:26" x14ac:dyDescent="0.25">
      <c r="A38" s="13">
        <f t="shared" si="0"/>
        <v>37</v>
      </c>
      <c r="B38" s="19">
        <v>-1.1114557176067457</v>
      </c>
      <c r="C38" s="19">
        <v>-1.2465547127436174</v>
      </c>
      <c r="D38" s="19">
        <v>-0.97895971738052623</v>
      </c>
      <c r="E38" s="19">
        <v>0.90988282041341284</v>
      </c>
      <c r="F38" s="19">
        <v>-1.1510989175796735</v>
      </c>
      <c r="G38" s="19">
        <v>-1.1732634491664227</v>
      </c>
      <c r="H38" s="19">
        <v>0.88134859767819052</v>
      </c>
      <c r="I38" s="19">
        <v>0.90158157478808365</v>
      </c>
      <c r="J38" s="19">
        <v>1.0862333721760264</v>
      </c>
      <c r="K38" s="19">
        <v>-0.72310055844335641</v>
      </c>
      <c r="L38" s="19">
        <v>-1.1093166565527757</v>
      </c>
      <c r="M38" s="19">
        <v>-0.84815664747816832</v>
      </c>
      <c r="N38" s="19">
        <v>9.2130740682983742E-2</v>
      </c>
      <c r="O38" s="19">
        <v>0.49881178631733242</v>
      </c>
      <c r="P38" s="19">
        <v>-0.4375956670913051</v>
      </c>
      <c r="Q38" s="19">
        <v>-1.299826693843154</v>
      </c>
      <c r="R38" s="19">
        <v>0.80943155745573936</v>
      </c>
      <c r="X38" s="19">
        <v>-11.222669587375352</v>
      </c>
      <c r="Y38" s="19">
        <v>2.8488905284891368</v>
      </c>
      <c r="Z38" s="19">
        <f t="shared" si="1"/>
        <v>-14.071560115864489</v>
      </c>
    </row>
    <row r="39" spans="1:26" x14ac:dyDescent="0.25">
      <c r="A39" s="13">
        <f t="shared" si="0"/>
        <v>38</v>
      </c>
      <c r="B39" s="19">
        <v>-0.22692440278943987</v>
      </c>
      <c r="C39" s="19">
        <v>-3.1881419335371875E-3</v>
      </c>
      <c r="D39" s="19">
        <v>-9.805142968115256E-2</v>
      </c>
      <c r="E39" s="19">
        <v>0.28950802395075353</v>
      </c>
      <c r="F39" s="19">
        <v>-0.34519536985332755</v>
      </c>
      <c r="G39" s="19">
        <v>-0.30845013518657727</v>
      </c>
      <c r="H39" s="19">
        <v>0.31972966018887833</v>
      </c>
      <c r="I39" s="19">
        <v>0.21423660268691869</v>
      </c>
      <c r="J39" s="19">
        <v>0.41038302482013439</v>
      </c>
      <c r="K39" s="19">
        <v>-0.23302579853248306</v>
      </c>
      <c r="L39" s="19">
        <v>-2.3370200132854986E-3</v>
      </c>
      <c r="M39" s="19">
        <v>-0.71328180323264556</v>
      </c>
      <c r="N39" s="19">
        <v>1.3657419754941509</v>
      </c>
      <c r="O39" s="19">
        <v>1.2410714447090265</v>
      </c>
      <c r="P39" s="19">
        <v>-1.2666275908564562</v>
      </c>
      <c r="Q39" s="19">
        <v>0.75306874587983874</v>
      </c>
      <c r="R39" s="19">
        <v>-2.6293974270603204E-2</v>
      </c>
      <c r="X39" s="19">
        <v>-2.5191745051377668</v>
      </c>
      <c r="Y39" s="19">
        <v>3.1537690235304368</v>
      </c>
      <c r="Z39" s="19">
        <f t="shared" si="1"/>
        <v>-5.6729435286682035</v>
      </c>
    </row>
    <row r="40" spans="1:26" x14ac:dyDescent="0.25">
      <c r="A40" s="13">
        <f t="shared" si="0"/>
        <v>39</v>
      </c>
      <c r="B40" s="19">
        <v>0.27852206282044911</v>
      </c>
      <c r="C40" s="19">
        <v>0.66631712103889018</v>
      </c>
      <c r="D40" s="19">
        <v>0.50733139563183072</v>
      </c>
      <c r="E40" s="19">
        <v>-0.24224150013728366</v>
      </c>
      <c r="F40" s="19">
        <v>0.70247920431345556</v>
      </c>
      <c r="G40" s="19">
        <v>0.46988172372698023</v>
      </c>
      <c r="H40" s="19">
        <v>-0.66838389099772921</v>
      </c>
      <c r="I40" s="19">
        <v>-0.32641876498823835</v>
      </c>
      <c r="J40" s="19">
        <v>-0.87421115131028404</v>
      </c>
      <c r="K40" s="19">
        <v>0.2234165252838633</v>
      </c>
      <c r="L40" s="19">
        <v>1.0788133768488359</v>
      </c>
      <c r="M40" s="19">
        <v>0.10980207171970288</v>
      </c>
      <c r="N40" s="19">
        <v>1.0827152884481943</v>
      </c>
      <c r="O40" s="19">
        <v>2.1740016350232603</v>
      </c>
      <c r="P40" s="19">
        <v>-1.2572065701800024</v>
      </c>
      <c r="Q40" s="19">
        <v>-1.0853446300826353</v>
      </c>
      <c r="R40" s="19">
        <v>-0.4697403666717116</v>
      </c>
      <c r="X40" s="19">
        <v>7.4135480011233374</v>
      </c>
      <c r="Y40" s="19">
        <v>4.3517727238522301</v>
      </c>
      <c r="Z40" s="19">
        <f t="shared" si="1"/>
        <v>3.0617752772711073</v>
      </c>
    </row>
    <row r="41" spans="1:26" x14ac:dyDescent="0.25">
      <c r="A41" s="13">
        <f t="shared" si="0"/>
        <v>40</v>
      </c>
      <c r="B41" s="19">
        <v>-0.76396127249994694</v>
      </c>
      <c r="C41" s="19">
        <v>-0.48140610037916409</v>
      </c>
      <c r="D41" s="19">
        <v>-0.83149512566842987</v>
      </c>
      <c r="E41" s="19">
        <v>0.28950802395075353</v>
      </c>
      <c r="F41" s="19">
        <v>-0.7481471437165006</v>
      </c>
      <c r="G41" s="19">
        <v>-0.91381949561869491</v>
      </c>
      <c r="H41" s="19">
        <v>0.52664115858779303</v>
      </c>
      <c r="I41" s="19">
        <v>0.71717176277675965</v>
      </c>
      <c r="J41" s="19">
        <v>0.47269548748200324</v>
      </c>
      <c r="K41" s="19">
        <v>-0.67024929353008522</v>
      </c>
      <c r="L41" s="19">
        <v>-0.34181085735171129</v>
      </c>
      <c r="M41" s="19">
        <v>-0.79282317875535102</v>
      </c>
      <c r="N41" s="19">
        <v>-0.74809869910935045</v>
      </c>
      <c r="O41" s="19">
        <v>3.5750976507652001E-2</v>
      </c>
      <c r="P41" s="19">
        <v>4.2863850199413321E-2</v>
      </c>
      <c r="Q41" s="19">
        <v>-0.85043625978612225</v>
      </c>
      <c r="R41" s="19">
        <v>1.1590726782672802</v>
      </c>
      <c r="X41" s="19">
        <v>-7.6092075095986571</v>
      </c>
      <c r="Y41" s="19">
        <v>0.83875399832975539</v>
      </c>
      <c r="Z41" s="19">
        <f t="shared" si="1"/>
        <v>-8.4479615079284116</v>
      </c>
    </row>
    <row r="42" spans="1:26" x14ac:dyDescent="0.25">
      <c r="A42" s="13">
        <f t="shared" si="0"/>
        <v>41</v>
      </c>
      <c r="B42" s="19">
        <v>-0.16374359458820373</v>
      </c>
      <c r="C42" s="19">
        <v>-3.5069460311795406E-2</v>
      </c>
      <c r="D42" s="19">
        <v>0.1076235878197635</v>
      </c>
      <c r="E42" s="19">
        <v>-0.4194914121044942</v>
      </c>
      <c r="F42" s="19">
        <v>0.13834687402668772</v>
      </c>
      <c r="G42" s="19">
        <v>0.21043797686963425</v>
      </c>
      <c r="H42" s="19">
        <v>0.15926612852206071</v>
      </c>
      <c r="I42" s="19">
        <v>-7.8938159050132781E-3</v>
      </c>
      <c r="J42" s="19">
        <v>0.17071991705597855</v>
      </c>
      <c r="K42" s="19">
        <v>-9.8495598673117732E-2</v>
      </c>
      <c r="L42" s="19">
        <v>0.26702825081748965</v>
      </c>
      <c r="M42" s="19">
        <v>0.35188576766214358</v>
      </c>
      <c r="N42" s="19">
        <v>-1.1814796503616116</v>
      </c>
      <c r="O42" s="19">
        <v>-1.4828157453634234</v>
      </c>
      <c r="P42" s="19">
        <v>1.060312611355744</v>
      </c>
      <c r="Q42" s="19">
        <v>-1.2936746156164997E-2</v>
      </c>
      <c r="R42" s="19">
        <v>-0.26507339422169013</v>
      </c>
      <c r="X42" s="19">
        <v>0.27418323571583508</v>
      </c>
      <c r="Y42" s="19">
        <v>-3.5632795636823236</v>
      </c>
      <c r="Z42" s="19">
        <f t="shared" si="1"/>
        <v>3.8374627993981587</v>
      </c>
    </row>
    <row r="43" spans="1:26" x14ac:dyDescent="0.25">
      <c r="A43" s="13">
        <f t="shared" si="0"/>
        <v>42</v>
      </c>
      <c r="B43" s="19">
        <v>1.8264518637507341</v>
      </c>
      <c r="C43" s="19">
        <v>1.5271090827953693</v>
      </c>
      <c r="D43" s="19">
        <v>1.3494337197854318</v>
      </c>
      <c r="E43" s="19">
        <v>-1.8374902824424908</v>
      </c>
      <c r="F43" s="19">
        <v>1.0248406999648312</v>
      </c>
      <c r="G43" s="19">
        <v>1.4211766994634956</v>
      </c>
      <c r="H43" s="19">
        <v>-1.8802989278832845</v>
      </c>
      <c r="I43" s="19">
        <v>-1.6633885032817015</v>
      </c>
      <c r="J43" s="19">
        <v>-1.6794791109537384</v>
      </c>
      <c r="K43" s="19">
        <v>1.9002406392828846</v>
      </c>
      <c r="L43" s="19">
        <v>1.3444886308394179</v>
      </c>
      <c r="M43" s="19">
        <v>1.6003441637856339</v>
      </c>
      <c r="N43" s="19">
        <v>-0.72156455240182904</v>
      </c>
      <c r="O43" s="19">
        <v>-0.12768202167758444</v>
      </c>
      <c r="P43" s="19">
        <v>-0.39991247936204422</v>
      </c>
      <c r="Q43" s="19">
        <v>-1.677722131947248</v>
      </c>
      <c r="R43" s="19">
        <v>-0.61471329555560961</v>
      </c>
      <c r="X43" s="19">
        <v>19.09972249509379</v>
      </c>
      <c r="Y43" s="19">
        <v>-0.30239091823556169</v>
      </c>
      <c r="Z43" s="19">
        <f t="shared" si="1"/>
        <v>19.402113413329353</v>
      </c>
    </row>
    <row r="44" spans="1:26" x14ac:dyDescent="0.25">
      <c r="A44" s="13">
        <f t="shared" si="0"/>
        <v>43</v>
      </c>
      <c r="B44" s="19">
        <v>-1.3957693545123082</v>
      </c>
      <c r="C44" s="19">
        <v>-1.8204163234526445</v>
      </c>
      <c r="D44" s="19">
        <v>-1.7085234095893569</v>
      </c>
      <c r="E44" s="19">
        <v>0.55538299647899247</v>
      </c>
      <c r="F44" s="19">
        <v>-0.98991816935103405</v>
      </c>
      <c r="G44" s="19">
        <v>-1.1732634491664227</v>
      </c>
      <c r="H44" s="19">
        <v>0.98691614888639034</v>
      </c>
      <c r="I44" s="19">
        <v>1.056652427352935</v>
      </c>
      <c r="J44" s="19">
        <v>1.1725117803677345</v>
      </c>
      <c r="K44" s="19">
        <v>-0.63661662873399905</v>
      </c>
      <c r="L44" s="19">
        <v>-1.6960161898652211</v>
      </c>
      <c r="M44" s="19">
        <v>-1.3046567284972383</v>
      </c>
      <c r="N44" s="19">
        <v>1.7195204830860407</v>
      </c>
      <c r="O44" s="19">
        <v>1.3704550888662197</v>
      </c>
      <c r="P44" s="19">
        <v>-1.7847720952503572</v>
      </c>
      <c r="Q44" s="19">
        <v>-0.56446114879063569</v>
      </c>
      <c r="R44" s="19">
        <v>0.51095850156811184</v>
      </c>
      <c r="X44" s="19">
        <v>-12.843096701722379</v>
      </c>
      <c r="Y44" s="19">
        <v>6.1370440157225152</v>
      </c>
      <c r="Z44" s="19">
        <f t="shared" si="1"/>
        <v>-18.980140717444893</v>
      </c>
    </row>
    <row r="45" spans="1:26" x14ac:dyDescent="0.25">
      <c r="A45" s="13">
        <f t="shared" si="0"/>
        <v>44</v>
      </c>
      <c r="B45" s="19">
        <v>-0.38487642329253019</v>
      </c>
      <c r="C45" s="19">
        <v>-6.6950778690053614E-2</v>
      </c>
      <c r="D45" s="19">
        <v>0.13478806150035991</v>
      </c>
      <c r="E45" s="19">
        <v>-0.33086635065721637</v>
      </c>
      <c r="F45" s="19">
        <v>0.21893715223848509</v>
      </c>
      <c r="G45" s="19">
        <v>0.46988172372698023</v>
      </c>
      <c r="H45" s="19">
        <v>0.11281655125140351</v>
      </c>
      <c r="I45" s="19">
        <v>-7.89301707620561E-3</v>
      </c>
      <c r="J45" s="19">
        <v>-0.26546686621720023</v>
      </c>
      <c r="K45" s="19">
        <v>7.9276566521391811E-2</v>
      </c>
      <c r="L45" s="19">
        <v>0.56222258642282408</v>
      </c>
      <c r="M45" s="19">
        <v>0.15821854724475032</v>
      </c>
      <c r="N45" s="19">
        <v>-1.659082915283971</v>
      </c>
      <c r="O45" s="19">
        <v>-1.4487670423441086</v>
      </c>
      <c r="P45" s="19">
        <v>1.5219309860384334</v>
      </c>
      <c r="Q45" s="19">
        <v>9.94103756892709E-2</v>
      </c>
      <c r="R45" s="19">
        <v>-6.0405609923629346E-2</v>
      </c>
      <c r="X45" s="19">
        <v>0.64023191372003174</v>
      </c>
      <c r="Y45" s="19">
        <v>-4.3367369946084331</v>
      </c>
      <c r="Z45" s="19">
        <f t="shared" si="1"/>
        <v>4.9769689083284652</v>
      </c>
    </row>
    <row r="46" spans="1:26" x14ac:dyDescent="0.25">
      <c r="A46" s="13">
        <f t="shared" si="0"/>
        <v>45</v>
      </c>
      <c r="B46" s="19">
        <v>1.0366917612352826</v>
      </c>
      <c r="C46" s="19">
        <v>0.85760442556569072</v>
      </c>
      <c r="D46" s="19">
        <v>0.55389884914498744</v>
      </c>
      <c r="E46" s="19">
        <v>-0.77399102422532084</v>
      </c>
      <c r="F46" s="19">
        <v>1.1054309781766285</v>
      </c>
      <c r="G46" s="19">
        <v>0.815807132340996</v>
      </c>
      <c r="H46" s="19">
        <v>-1.3313479842150815</v>
      </c>
      <c r="I46" s="19">
        <v>-0.94251454699580361</v>
      </c>
      <c r="J46" s="19">
        <v>-1.2768450160937193</v>
      </c>
      <c r="K46" s="19">
        <v>1.3236826376891913</v>
      </c>
      <c r="L46" s="19">
        <v>1.2559303299364215</v>
      </c>
      <c r="M46" s="19">
        <v>1.0470114616416049</v>
      </c>
      <c r="N46" s="19">
        <v>-0.85423191441096069</v>
      </c>
      <c r="O46" s="19">
        <v>-0.31154463119009346</v>
      </c>
      <c r="P46" s="19">
        <v>0.14649418831633801</v>
      </c>
      <c r="Q46" s="19">
        <v>-1.1415181904946832</v>
      </c>
      <c r="R46" s="19">
        <v>-0.29918421802667694</v>
      </c>
      <c r="X46" s="19">
        <v>12.085581749051636</v>
      </c>
      <c r="Y46" s="19">
        <v>-1.0052405546601293</v>
      </c>
      <c r="Z46" s="19">
        <f t="shared" si="1"/>
        <v>13.090822303711766</v>
      </c>
    </row>
    <row r="47" spans="1:26" x14ac:dyDescent="0.25">
      <c r="A47" s="13">
        <f t="shared" si="0"/>
        <v>46</v>
      </c>
      <c r="B47" s="19">
        <v>-0.44805723149376631</v>
      </c>
      <c r="C47" s="19">
        <v>-6.6950778690053614E-2</v>
      </c>
      <c r="D47" s="19">
        <v>-0.19118708179336547</v>
      </c>
      <c r="E47" s="19">
        <v>0.28950802395075353</v>
      </c>
      <c r="F47" s="19">
        <v>-0.18401462162468793</v>
      </c>
      <c r="G47" s="19">
        <v>-0.48141283862877216</v>
      </c>
      <c r="H47" s="19">
        <v>0.44640999702304701</v>
      </c>
      <c r="I47" s="19">
        <v>-0.12943568428513094</v>
      </c>
      <c r="J47" s="19">
        <v>0.17551351665691756</v>
      </c>
      <c r="K47" s="19">
        <v>-0.37716529893090595</v>
      </c>
      <c r="L47" s="19">
        <v>-0.39715953140139859</v>
      </c>
      <c r="M47" s="19">
        <v>-0.31557294399330749</v>
      </c>
      <c r="N47" s="19">
        <v>-0.69503040569430763</v>
      </c>
      <c r="O47" s="19">
        <v>-1.189997803727423</v>
      </c>
      <c r="P47" s="19">
        <v>0.82479246430373143</v>
      </c>
      <c r="Q47" s="19">
        <v>0.81945594673937627</v>
      </c>
      <c r="R47" s="19">
        <v>-0.5038520023247377</v>
      </c>
      <c r="X47" s="19">
        <v>-3.6043399377418637</v>
      </c>
      <c r="Y47" s="19">
        <v>-3.0718071978536816</v>
      </c>
      <c r="Z47" s="19">
        <f t="shared" si="1"/>
        <v>-0.53253273988818206</v>
      </c>
    </row>
    <row r="48" spans="1:26" x14ac:dyDescent="0.25">
      <c r="A48" s="13">
        <f t="shared" si="0"/>
        <v>47</v>
      </c>
      <c r="B48" s="19">
        <v>-1.2378173340092178</v>
      </c>
      <c r="C48" s="19">
        <v>-1.2784360311218756</v>
      </c>
      <c r="D48" s="19">
        <v>-1.3437415654252689</v>
      </c>
      <c r="E48" s="19">
        <v>1.4416323436152014</v>
      </c>
      <c r="F48" s="19">
        <v>-1.3122796650024096</v>
      </c>
      <c r="G48" s="19">
        <v>-1.2597446975423288</v>
      </c>
      <c r="H48" s="19">
        <v>0.70399467671010385</v>
      </c>
      <c r="I48" s="19">
        <v>1.3039293841666584</v>
      </c>
      <c r="J48" s="19">
        <v>1.2060644687808943</v>
      </c>
      <c r="K48" s="19">
        <v>-0.37236099219418067</v>
      </c>
      <c r="L48" s="19">
        <v>-1.1277662145693381</v>
      </c>
      <c r="M48" s="19">
        <v>-1.0971568413848436</v>
      </c>
      <c r="N48" s="19">
        <v>-0.47391925834264687</v>
      </c>
      <c r="O48" s="19">
        <v>-7.3204355615839364E-2</v>
      </c>
      <c r="P48" s="19">
        <v>0.56100835459331277</v>
      </c>
      <c r="Q48" s="19">
        <v>-8.4430767750118499E-2</v>
      </c>
      <c r="R48" s="19">
        <v>1.6110462670826575</v>
      </c>
      <c r="X48" s="19">
        <v>-14.166395028923466</v>
      </c>
      <c r="Y48" s="19">
        <v>0.54860790300130635</v>
      </c>
      <c r="Z48" s="19">
        <f t="shared" si="1"/>
        <v>-14.715002931924772</v>
      </c>
    </row>
    <row r="49" spans="1:26" x14ac:dyDescent="0.25">
      <c r="A49" s="13">
        <f t="shared" si="0"/>
        <v>48</v>
      </c>
      <c r="B49" s="19">
        <v>1.0366917612352826</v>
      </c>
      <c r="C49" s="19">
        <v>0.85760442556569072</v>
      </c>
      <c r="D49" s="19">
        <v>0.55001810416129604</v>
      </c>
      <c r="E49" s="19">
        <v>-0.86261608567259862</v>
      </c>
      <c r="F49" s="19">
        <v>0.21893715223848509</v>
      </c>
      <c r="G49" s="19">
        <v>0.21043797686963425</v>
      </c>
      <c r="H49" s="19">
        <v>-1.2300030303321987</v>
      </c>
      <c r="I49" s="19">
        <v>-1.2945688792590531</v>
      </c>
      <c r="J49" s="19">
        <v>-1.2672585013696775</v>
      </c>
      <c r="K49" s="19">
        <v>1.1266909566103314</v>
      </c>
      <c r="L49" s="19">
        <v>1.1821313945689982</v>
      </c>
      <c r="M49" s="19">
        <v>1.0781355371722599</v>
      </c>
      <c r="N49" s="19">
        <v>-0.17320482710184834</v>
      </c>
      <c r="O49" s="19">
        <v>0.21961293637337675</v>
      </c>
      <c r="P49" s="19">
        <v>-1.3660482022036267E-2</v>
      </c>
      <c r="Q49" s="19">
        <v>-0.36529905801118912</v>
      </c>
      <c r="R49" s="19">
        <v>-0.81938107985367004</v>
      </c>
      <c r="X49" s="19">
        <v>11.057214780129819</v>
      </c>
      <c r="Y49" s="19">
        <v>-0.34896198403143108</v>
      </c>
      <c r="Z49" s="19">
        <f t="shared" si="1"/>
        <v>11.40617676416125</v>
      </c>
    </row>
    <row r="50" spans="1:26" x14ac:dyDescent="0.25">
      <c r="A50" s="13">
        <f t="shared" si="0"/>
        <v>49</v>
      </c>
      <c r="B50" s="19">
        <v>-0.79555167660056503</v>
      </c>
      <c r="C50" s="19">
        <v>-1.0552674082168167</v>
      </c>
      <c r="D50" s="19">
        <v>-1.2622481482641317</v>
      </c>
      <c r="E50" s="19">
        <v>-6.4991799983666845E-2</v>
      </c>
      <c r="F50" s="19">
        <v>-0.90932789113923662</v>
      </c>
      <c r="G50" s="19">
        <v>-0.82733804055240612</v>
      </c>
      <c r="H50" s="19">
        <v>0.77155784529828064</v>
      </c>
      <c r="I50" s="19">
        <v>0.31901477780347681</v>
      </c>
      <c r="J50" s="19">
        <v>0.67880590587434675</v>
      </c>
      <c r="K50" s="19">
        <v>-0.73270985802148336</v>
      </c>
      <c r="L50" s="19">
        <v>-0.85102126133976963</v>
      </c>
      <c r="M50" s="19">
        <v>-0.92769818830927475</v>
      </c>
      <c r="N50" s="19">
        <v>1.0296478370308173</v>
      </c>
      <c r="O50" s="19">
        <v>0.77800998525256071</v>
      </c>
      <c r="P50" s="19">
        <v>-0.61659327941163011</v>
      </c>
      <c r="Q50" s="19">
        <v>-0.57467430205863268</v>
      </c>
      <c r="R50" s="19">
        <v>1.1931835003667053</v>
      </c>
      <c r="X50" s="19">
        <v>-8.6165729510290809</v>
      </c>
      <c r="Y50" s="19">
        <v>3.7971342929132139</v>
      </c>
      <c r="Z50" s="19">
        <f t="shared" si="1"/>
        <v>-12.413707243942294</v>
      </c>
    </row>
    <row r="51" spans="1:26" x14ac:dyDescent="0.25">
      <c r="A51" s="13">
        <f t="shared" si="0"/>
        <v>50</v>
      </c>
      <c r="B51" s="19">
        <v>-0.16374359458820373</v>
      </c>
      <c r="C51" s="19">
        <v>-0.19447544646033771</v>
      </c>
      <c r="D51" s="19">
        <v>-0.23775453530652077</v>
      </c>
      <c r="E51" s="19">
        <v>-0.77399102422532084</v>
      </c>
      <c r="F51" s="19">
        <v>0.13834687402668772</v>
      </c>
      <c r="G51" s="19">
        <v>0.21043797686963425</v>
      </c>
      <c r="H51" s="19">
        <v>0.30283846604059911</v>
      </c>
      <c r="I51" s="19">
        <v>-0.37252141769827124</v>
      </c>
      <c r="J51" s="19">
        <v>-0.28943303990631786</v>
      </c>
      <c r="K51" s="19">
        <v>-0.24743986321138392</v>
      </c>
      <c r="L51" s="19">
        <v>0.10467101454706981</v>
      </c>
      <c r="M51" s="19">
        <v>0.41413556904079502</v>
      </c>
      <c r="N51" s="19">
        <v>5.6751877227020471E-2</v>
      </c>
      <c r="O51" s="19">
        <v>-0.5158355527363041</v>
      </c>
      <c r="P51" s="19">
        <v>5.228577150491031E-2</v>
      </c>
      <c r="Q51" s="19">
        <v>0.28835833884173467</v>
      </c>
      <c r="R51" s="19">
        <v>-0.2906562063532438</v>
      </c>
      <c r="X51" s="19">
        <v>1.0866299918111773</v>
      </c>
      <c r="Y51" s="19">
        <v>-0.72978844575346613</v>
      </c>
      <c r="Z51" s="19">
        <f t="shared" si="1"/>
        <v>1.8164184375646433</v>
      </c>
    </row>
    <row r="52" spans="1:26" x14ac:dyDescent="0.25">
      <c r="A52" s="13">
        <f t="shared" si="0"/>
        <v>51</v>
      </c>
      <c r="B52" s="19">
        <v>2.0475846924550605</v>
      </c>
      <c r="C52" s="19">
        <v>2.7385949409699402</v>
      </c>
      <c r="D52" s="19">
        <v>2.498107458433644</v>
      </c>
      <c r="E52" s="19">
        <v>-2.9009895415459104</v>
      </c>
      <c r="F52" s="19">
        <v>1.8307442476911773</v>
      </c>
      <c r="G52" s="19">
        <v>2.1130271033107642</v>
      </c>
      <c r="H52" s="19">
        <v>-2.5728218062242503</v>
      </c>
      <c r="I52" s="19">
        <v>-2.6734500477001912</v>
      </c>
      <c r="J52" s="19">
        <v>-2.1635986979237103</v>
      </c>
      <c r="K52" s="19">
        <v>3.4233161820069147</v>
      </c>
      <c r="L52" s="19">
        <v>1.7024114977960421</v>
      </c>
      <c r="M52" s="19">
        <v>2.1225534495576115</v>
      </c>
      <c r="N52" s="19">
        <v>1.7548985027754336</v>
      </c>
      <c r="O52" s="19">
        <v>2.6302532231293392</v>
      </c>
      <c r="P52" s="19">
        <v>-2.6985896176607218</v>
      </c>
      <c r="Q52" s="19">
        <v>-1.871777401992279</v>
      </c>
      <c r="R52" s="19">
        <v>-1.3139943159955072</v>
      </c>
      <c r="X52" s="19">
        <v>30.253249126600092</v>
      </c>
      <c r="Y52" s="19">
        <v>6.0679143631536618</v>
      </c>
      <c r="Z52" s="19">
        <f t="shared" si="1"/>
        <v>24.185334763446431</v>
      </c>
    </row>
    <row r="53" spans="1:26" x14ac:dyDescent="0.25">
      <c r="A53" s="13">
        <f t="shared" si="0"/>
        <v>52</v>
      </c>
      <c r="B53" s="19">
        <v>-1.4905405668141622</v>
      </c>
      <c r="C53" s="19">
        <v>-1.2784360311218756</v>
      </c>
      <c r="D53" s="19">
        <v>-1.3204578367283639</v>
      </c>
      <c r="E53" s="19">
        <v>1.5302571941351342</v>
      </c>
      <c r="F53" s="19">
        <v>-1.6346409688487404</v>
      </c>
      <c r="G53" s="19">
        <v>-1.6921513545322515</v>
      </c>
      <c r="H53" s="19">
        <v>1.1684920633334019</v>
      </c>
      <c r="I53" s="19">
        <v>1.1698134474277251</v>
      </c>
      <c r="J53" s="19">
        <v>1.3786217424415215</v>
      </c>
      <c r="K53" s="19">
        <v>-0.55013292868713137</v>
      </c>
      <c r="L53" s="19">
        <v>-1.4820001207445102</v>
      </c>
      <c r="M53" s="19">
        <v>-1.4533650632130994</v>
      </c>
      <c r="N53" s="19">
        <v>-0.94267822928430101</v>
      </c>
      <c r="O53" s="19">
        <v>-0.20939851940826021</v>
      </c>
      <c r="P53" s="19">
        <v>1.0979957990850049</v>
      </c>
      <c r="Q53" s="19">
        <v>0.58454806362235578</v>
      </c>
      <c r="R53" s="19">
        <v>0.45126283260034733</v>
      </c>
      <c r="X53" s="19">
        <v>-16.288201760471335</v>
      </c>
      <c r="Y53" s="19">
        <v>-1.2611260095001284</v>
      </c>
      <c r="Z53" s="19">
        <f t="shared" si="1"/>
        <v>-15.027075750971207</v>
      </c>
    </row>
    <row r="54" spans="1:26" x14ac:dyDescent="0.25">
      <c r="A54" s="13">
        <f t="shared" si="0"/>
        <v>53</v>
      </c>
      <c r="B54" s="19">
        <v>-1.0798653135061276</v>
      </c>
      <c r="C54" s="19">
        <v>-0.89586142206827457</v>
      </c>
      <c r="D54" s="19">
        <v>-0.90910853905112055</v>
      </c>
      <c r="E54" s="19">
        <v>1.2643822207206465</v>
      </c>
      <c r="F54" s="19">
        <v>-0.90932789113923662</v>
      </c>
      <c r="G54" s="19">
        <v>-0.82733804055240612</v>
      </c>
      <c r="H54" s="19">
        <v>0.63643191181224334</v>
      </c>
      <c r="I54" s="19">
        <v>0.98540363541640097</v>
      </c>
      <c r="J54" s="19">
        <v>0.53980177886274272</v>
      </c>
      <c r="K54" s="19">
        <v>-0.40118866318793422</v>
      </c>
      <c r="L54" s="19">
        <v>-0.94695959592315249</v>
      </c>
      <c r="M54" s="19">
        <v>-0.95882358354046926</v>
      </c>
      <c r="N54" s="19">
        <v>-1.0753455912934311</v>
      </c>
      <c r="O54" s="19">
        <v>-0.85632128908366423</v>
      </c>
      <c r="P54" s="19">
        <v>1.36177811130566</v>
      </c>
      <c r="Q54" s="19">
        <v>1.0186180375188236</v>
      </c>
      <c r="R54" s="19">
        <v>0.18690100644172641</v>
      </c>
      <c r="X54" s="19">
        <v>-11.022273986521762</v>
      </c>
      <c r="Y54" s="19">
        <v>-2.9864549720826532</v>
      </c>
      <c r="Z54" s="19">
        <f t="shared" si="1"/>
        <v>-8.0358190144391095</v>
      </c>
    </row>
    <row r="55" spans="1:26" x14ac:dyDescent="0.25">
      <c r="A55" s="13">
        <f t="shared" si="0"/>
        <v>54</v>
      </c>
      <c r="B55" s="19">
        <v>0.78396852843033815</v>
      </c>
      <c r="C55" s="19">
        <v>0.79384178880917433</v>
      </c>
      <c r="D55" s="19">
        <v>0.61987002757660115</v>
      </c>
      <c r="E55" s="19">
        <v>-0.33086635065721637</v>
      </c>
      <c r="F55" s="19">
        <v>0.78306948171934998</v>
      </c>
      <c r="G55" s="19">
        <v>0.98877004247357281</v>
      </c>
      <c r="H55" s="19">
        <v>-6.8760168042618211E-2</v>
      </c>
      <c r="I55" s="19">
        <v>-0.27193446598229626</v>
      </c>
      <c r="J55" s="19">
        <v>-0.23191417780404006</v>
      </c>
      <c r="K55" s="19">
        <v>-8.888606943250095E-2</v>
      </c>
      <c r="L55" s="19">
        <v>0.20429901468905179</v>
      </c>
      <c r="M55" s="19">
        <v>0.85334358068227467</v>
      </c>
      <c r="N55" s="19">
        <v>-0.36778351351022698</v>
      </c>
      <c r="O55" s="19">
        <v>-0.59074283012532181</v>
      </c>
      <c r="P55" s="19">
        <v>0.79652940039020714</v>
      </c>
      <c r="Q55" s="19">
        <v>1.2943785337078333</v>
      </c>
      <c r="R55" s="19">
        <v>-0.43562913694270433</v>
      </c>
      <c r="X55" s="19">
        <v>4.8821601928370821</v>
      </c>
      <c r="Y55" s="19">
        <v>-3.2786138521087618</v>
      </c>
      <c r="Z55" s="19">
        <f t="shared" si="1"/>
        <v>8.1607740449458444</v>
      </c>
    </row>
    <row r="56" spans="1:26" x14ac:dyDescent="0.25">
      <c r="A56" s="13">
        <f t="shared" si="0"/>
        <v>55</v>
      </c>
      <c r="B56" s="19">
        <v>-0.73237086839932886</v>
      </c>
      <c r="C56" s="19">
        <v>-0.67269340490596463</v>
      </c>
      <c r="D56" s="19">
        <v>-0.80433065586848806</v>
      </c>
      <c r="E56" s="19">
        <v>0.90988282041341284</v>
      </c>
      <c r="F56" s="19">
        <v>-0.42578564725922136</v>
      </c>
      <c r="G56" s="19">
        <v>-0.13548743087956897</v>
      </c>
      <c r="H56" s="19">
        <v>1.1304884864049296</v>
      </c>
      <c r="I56" s="19">
        <v>1.0315062881264339</v>
      </c>
      <c r="J56" s="19">
        <v>1.4553138631098141</v>
      </c>
      <c r="K56" s="19">
        <v>-0.89606818723865045</v>
      </c>
      <c r="L56" s="19">
        <v>-1.5078295368006625</v>
      </c>
      <c r="M56" s="19">
        <v>-1.2320318502471006</v>
      </c>
      <c r="N56" s="19">
        <v>-0.38547378900477969</v>
      </c>
      <c r="O56" s="19">
        <v>-0.46135788667455907</v>
      </c>
      <c r="P56" s="19">
        <v>0.73058314686326054</v>
      </c>
      <c r="Q56" s="19">
        <v>0.74796241232491611</v>
      </c>
      <c r="R56" s="19">
        <v>0.15279018434230207</v>
      </c>
      <c r="X56" s="19">
        <v>-11.153287644593291</v>
      </c>
      <c r="Y56" s="19">
        <v>-1.4898392051343012</v>
      </c>
      <c r="Z56" s="19">
        <f t="shared" si="1"/>
        <v>-9.6634484394589908</v>
      </c>
    </row>
    <row r="57" spans="1:26" x14ac:dyDescent="0.25">
      <c r="A57" s="13">
        <f t="shared" si="0"/>
        <v>56</v>
      </c>
      <c r="B57" s="19">
        <v>0.34170287102168523</v>
      </c>
      <c r="C57" s="19">
        <v>0.76196047043091608</v>
      </c>
      <c r="D57" s="19">
        <v>0.68584120212756017</v>
      </c>
      <c r="E57" s="19">
        <v>0.73263269751885796</v>
      </c>
      <c r="F57" s="19">
        <v>0.29952743045028252</v>
      </c>
      <c r="G57" s="19">
        <v>0.3834004753510733</v>
      </c>
      <c r="H57" s="19">
        <v>0.57731393787470076</v>
      </c>
      <c r="I57" s="19">
        <v>0.72136338601085925</v>
      </c>
      <c r="J57" s="19">
        <v>0.33848427463484992</v>
      </c>
      <c r="K57" s="19">
        <v>-0.67985859310821217</v>
      </c>
      <c r="L57" s="19">
        <v>0.10467171858623074</v>
      </c>
      <c r="M57" s="19">
        <v>-0.44699003379858171</v>
      </c>
      <c r="N57" s="19">
        <v>-0.50045087551935863</v>
      </c>
      <c r="O57" s="19">
        <v>-1.0946622143047038</v>
      </c>
      <c r="P57" s="19">
        <v>1.2958327584077565</v>
      </c>
      <c r="Q57" s="19">
        <v>1.8305829623398908</v>
      </c>
      <c r="R57" s="19">
        <v>-0.30771222799454834</v>
      </c>
      <c r="X57" s="19">
        <v>-2.0815564474318844</v>
      </c>
      <c r="Y57" s="19">
        <v>-4.5387321020128981</v>
      </c>
      <c r="Z57" s="19">
        <f t="shared" si="1"/>
        <v>2.4571756545810137</v>
      </c>
    </row>
    <row r="58" spans="1:26" x14ac:dyDescent="0.25">
      <c r="A58" s="13">
        <f t="shared" si="0"/>
        <v>57</v>
      </c>
      <c r="B58" s="19">
        <v>2.0475846924550605</v>
      </c>
      <c r="C58" s="19">
        <v>1.4633470517816016</v>
      </c>
      <c r="D58" s="19">
        <v>1.5473465099943748</v>
      </c>
      <c r="E58" s="19">
        <v>-0.95124093530628195</v>
      </c>
      <c r="F58" s="19">
        <v>1.7501539694793797</v>
      </c>
      <c r="G58" s="19">
        <v>1.9400646048293251</v>
      </c>
      <c r="H58" s="19">
        <v>-0.99775453844343764</v>
      </c>
      <c r="I58" s="19">
        <v>-0.42700571754243805</v>
      </c>
      <c r="J58" s="19">
        <v>-1.0132157346404456</v>
      </c>
      <c r="K58" s="19">
        <v>0.5837656198127249</v>
      </c>
      <c r="L58" s="19">
        <v>0.72089050915422526</v>
      </c>
      <c r="M58" s="19">
        <v>1.2614278467182347</v>
      </c>
      <c r="N58" s="19">
        <v>-1.1461020516710523</v>
      </c>
      <c r="O58" s="19">
        <v>-1.2512853411395548</v>
      </c>
      <c r="P58" s="19">
        <v>1.4654057550721036</v>
      </c>
      <c r="Q58" s="19">
        <v>1.6620608195652704</v>
      </c>
      <c r="R58" s="19">
        <v>-1.1860770011233313</v>
      </c>
      <c r="X58" s="19">
        <v>13.143812287635679</v>
      </c>
      <c r="Y58" s="19">
        <v>-6.2996106132588654</v>
      </c>
      <c r="Z58" s="19">
        <f t="shared" si="1"/>
        <v>19.443422900894547</v>
      </c>
    </row>
    <row r="59" spans="1:26" x14ac:dyDescent="0.25">
      <c r="A59" s="13">
        <f t="shared" si="0"/>
        <v>58</v>
      </c>
      <c r="B59" s="19">
        <v>-1.1746365258079818</v>
      </c>
      <c r="C59" s="19">
        <v>-0.95962405882479096</v>
      </c>
      <c r="D59" s="19">
        <v>-0.96343748253166006</v>
      </c>
      <c r="E59" s="19">
        <v>1.5302571941351342</v>
      </c>
      <c r="F59" s="19">
        <v>-0.82873742112239435</v>
      </c>
      <c r="G59" s="19">
        <v>-0.82733804055240612</v>
      </c>
      <c r="H59" s="19">
        <v>1.0840377005969459</v>
      </c>
      <c r="I59" s="19">
        <v>1.2787824461113504</v>
      </c>
      <c r="J59" s="19">
        <v>1.4169687168507603</v>
      </c>
      <c r="K59" s="19">
        <v>-0.74712369303789483</v>
      </c>
      <c r="L59" s="19">
        <v>-1.3860617861611273</v>
      </c>
      <c r="M59" s="19">
        <v>-1.3772817713641103</v>
      </c>
      <c r="N59" s="19">
        <v>-0.60658662212067982</v>
      </c>
      <c r="O59" s="19">
        <v>-0.68607907055676964</v>
      </c>
      <c r="P59" s="19">
        <v>0.69290175662376341</v>
      </c>
      <c r="Q59" s="19">
        <v>1.1105378784692779</v>
      </c>
      <c r="R59" s="19">
        <v>0.877654016913753</v>
      </c>
      <c r="X59" s="19">
        <v>-14.275522277220697</v>
      </c>
      <c r="Y59" s="19">
        <v>-1.5901176444793483</v>
      </c>
      <c r="Z59" s="19">
        <f t="shared" si="1"/>
        <v>-12.685404632741349</v>
      </c>
    </row>
    <row r="60" spans="1:26" x14ac:dyDescent="0.25">
      <c r="A60" s="13">
        <f t="shared" si="0"/>
        <v>59</v>
      </c>
      <c r="B60" s="19">
        <v>-6.8972382286349554E-2</v>
      </c>
      <c r="C60" s="19">
        <v>0.4750298165120897</v>
      </c>
      <c r="D60" s="19">
        <v>0.36762755268187375</v>
      </c>
      <c r="E60" s="19">
        <v>0.90988282041341284</v>
      </c>
      <c r="F60" s="19">
        <v>-0.42578564725922136</v>
      </c>
      <c r="G60" s="19">
        <v>-0.56789408786949169</v>
      </c>
      <c r="H60" s="19">
        <v>0.44640959417727127</v>
      </c>
      <c r="I60" s="19">
        <v>0.70040727068439235</v>
      </c>
      <c r="J60" s="19">
        <v>0.49666143205319085</v>
      </c>
      <c r="K60" s="19">
        <v>-0.56935129914182692</v>
      </c>
      <c r="L60" s="19">
        <v>-9.4585337756474958E-2</v>
      </c>
      <c r="M60" s="19">
        <v>-0.52998998892020666</v>
      </c>
      <c r="N60" s="19">
        <v>0.86160329909886446</v>
      </c>
      <c r="O60" s="19">
        <v>0.73034219054120109</v>
      </c>
      <c r="P60" s="19">
        <v>-0.49412179680251511</v>
      </c>
      <c r="Q60" s="19">
        <v>-0.50828758735724777</v>
      </c>
      <c r="R60" s="19">
        <v>-0.73410259875435224</v>
      </c>
      <c r="X60" s="19">
        <v>-2.7175453151519746</v>
      </c>
      <c r="Y60" s="19">
        <v>1.7557449656016866</v>
      </c>
      <c r="Z60" s="19">
        <f t="shared" si="1"/>
        <v>-4.4732902807536608</v>
      </c>
    </row>
    <row r="61" spans="1:26" x14ac:dyDescent="0.25">
      <c r="A61" s="13">
        <f t="shared" si="0"/>
        <v>60</v>
      </c>
      <c r="B61" s="19">
        <v>1.4157766104426994</v>
      </c>
      <c r="C61" s="19">
        <v>1.3677030966468271</v>
      </c>
      <c r="D61" s="19">
        <v>0.9458451669896718</v>
      </c>
      <c r="E61" s="19">
        <v>-1.0398659967535597</v>
      </c>
      <c r="F61" s="19">
        <v>1.5083827520398017</v>
      </c>
      <c r="G61" s="19">
        <v>1.2482137893309186</v>
      </c>
      <c r="H61" s="19">
        <v>-1.3735745613146464</v>
      </c>
      <c r="I61" s="19">
        <v>-1.3071425477843526</v>
      </c>
      <c r="J61" s="19">
        <v>-1.1666002060536145</v>
      </c>
      <c r="K61" s="19">
        <v>1.1699338377126409</v>
      </c>
      <c r="L61" s="19">
        <v>1.3149691972050856</v>
      </c>
      <c r="M61" s="19">
        <v>1.4343445841591869</v>
      </c>
      <c r="N61" s="19">
        <v>1.0738722592328931</v>
      </c>
      <c r="O61" s="19">
        <v>0.53967035932509089</v>
      </c>
      <c r="P61" s="19">
        <v>-0.94632004766947131</v>
      </c>
      <c r="Q61" s="19">
        <v>-0.94235707407422242</v>
      </c>
      <c r="R61" s="19">
        <v>-0.70851917603120618</v>
      </c>
      <c r="X61" s="19">
        <v>15.794347946559439</v>
      </c>
      <c r="Y61" s="19">
        <v>1.8573417666546816</v>
      </c>
      <c r="Z61" s="19">
        <f t="shared" si="1"/>
        <v>13.937006179904758</v>
      </c>
    </row>
    <row r="66" spans="23:25" x14ac:dyDescent="0.25">
      <c r="W66" s="52"/>
      <c r="X66" s="46" t="s">
        <v>130</v>
      </c>
      <c r="Y66" s="47" t="s">
        <v>131</v>
      </c>
    </row>
    <row r="67" spans="23:25" x14ac:dyDescent="0.25">
      <c r="W67" s="53" t="s">
        <v>133</v>
      </c>
      <c r="X67" s="48">
        <f>MIN(X2:X61)</f>
        <v>-16.288201760471335</v>
      </c>
      <c r="Y67" s="49">
        <f>MIN(Y2:Y61)</f>
        <v>-6.3531628986117692</v>
      </c>
    </row>
    <row r="68" spans="23:25" x14ac:dyDescent="0.25">
      <c r="W68" s="54" t="s">
        <v>134</v>
      </c>
      <c r="X68" s="50">
        <f>MAX(X2:X61)</f>
        <v>30.253249126600092</v>
      </c>
      <c r="Y68" s="51">
        <f>MAX(Y2:Y61)</f>
        <v>8.2776021579542043</v>
      </c>
    </row>
    <row r="69" spans="23:25" x14ac:dyDescent="0.25">
      <c r="X69" s="19"/>
      <c r="Y69" s="19"/>
    </row>
  </sheetData>
  <autoFilter ref="A1:AA1"/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O19" sqref="O19"/>
    </sheetView>
  </sheetViews>
  <sheetFormatPr defaultRowHeight="15" x14ac:dyDescent="0.25"/>
  <cols>
    <col min="1" max="1" width="11.140625" bestFit="1" customWidth="1"/>
    <col min="2" max="2" width="12.7109375" style="57" customWidth="1"/>
    <col min="3" max="4" width="9.140625" style="57"/>
    <col min="6" max="7" width="9.140625" style="57"/>
    <col min="11" max="13" width="9.140625" style="57"/>
    <col min="14" max="14" width="15.140625" bestFit="1" customWidth="1"/>
    <col min="15" max="15" width="12.42578125" bestFit="1" customWidth="1"/>
    <col min="16" max="17" width="12.42578125" style="57" bestFit="1" customWidth="1"/>
    <col min="19" max="19" width="16.140625" bestFit="1" customWidth="1"/>
  </cols>
  <sheetData>
    <row r="1" spans="1:22" x14ac:dyDescent="0.25">
      <c r="A1" s="13" t="s">
        <v>2</v>
      </c>
      <c r="B1" s="55" t="s">
        <v>4</v>
      </c>
      <c r="C1" s="55" t="s">
        <v>6</v>
      </c>
      <c r="D1" s="55" t="s">
        <v>8</v>
      </c>
      <c r="E1" s="15" t="s">
        <v>10</v>
      </c>
      <c r="F1" s="55" t="s">
        <v>12</v>
      </c>
      <c r="G1" s="55" t="s">
        <v>14</v>
      </c>
      <c r="H1" s="15" t="s">
        <v>16</v>
      </c>
      <c r="I1" s="15" t="s">
        <v>18</v>
      </c>
      <c r="J1" s="15" t="s">
        <v>3</v>
      </c>
      <c r="K1" s="55" t="s">
        <v>5</v>
      </c>
      <c r="L1" s="55" t="s">
        <v>7</v>
      </c>
      <c r="M1" s="55" t="s">
        <v>9</v>
      </c>
      <c r="N1" s="15" t="s">
        <v>11</v>
      </c>
      <c r="O1" s="15" t="s">
        <v>13</v>
      </c>
      <c r="P1" s="55" t="s">
        <v>15</v>
      </c>
      <c r="Q1" s="55" t="s">
        <v>17</v>
      </c>
      <c r="R1" s="15" t="s">
        <v>19</v>
      </c>
      <c r="S1" s="15" t="s">
        <v>135</v>
      </c>
    </row>
    <row r="2" spans="1:22" x14ac:dyDescent="0.25">
      <c r="A2" s="58">
        <v>27</v>
      </c>
      <c r="B2" s="56">
        <v>200</v>
      </c>
      <c r="C2" s="56">
        <v>25.5</v>
      </c>
      <c r="D2" s="56">
        <v>27.969999309999999</v>
      </c>
      <c r="E2" s="17">
        <v>1.7999999520000001</v>
      </c>
      <c r="F2" s="56">
        <v>6.6999998090000004</v>
      </c>
      <c r="G2" s="56">
        <v>5.8000001909999996</v>
      </c>
      <c r="H2" s="17">
        <v>2.6600000860000002</v>
      </c>
      <c r="I2" s="17">
        <v>2.6600000860000002</v>
      </c>
      <c r="J2" s="17">
        <v>1.4249999520000001</v>
      </c>
      <c r="K2" s="56">
        <v>6.1049995419999998</v>
      </c>
      <c r="L2" s="56">
        <v>6.6699995989999996</v>
      </c>
      <c r="M2" s="56">
        <v>7.7499990460000001</v>
      </c>
      <c r="N2" s="17">
        <v>4.2699995040000003</v>
      </c>
      <c r="O2" s="17">
        <v>4.9699997900000001</v>
      </c>
      <c r="P2" s="56">
        <v>5.6300001139999996</v>
      </c>
      <c r="Q2" s="56">
        <v>4.5250000950000002</v>
      </c>
      <c r="R2" s="17">
        <v>1.6499999759999999</v>
      </c>
      <c r="S2" s="59">
        <v>26.516949586824847</v>
      </c>
    </row>
    <row r="3" spans="1:22" x14ac:dyDescent="0.25">
      <c r="A3" s="58">
        <v>51</v>
      </c>
      <c r="B3" s="56">
        <v>200</v>
      </c>
      <c r="C3" s="56">
        <v>28.100000380000001</v>
      </c>
      <c r="D3" s="56">
        <v>28.75</v>
      </c>
      <c r="E3" s="17">
        <v>1</v>
      </c>
      <c r="F3" s="56">
        <v>6.5</v>
      </c>
      <c r="G3" s="56">
        <v>6.5999999049999998</v>
      </c>
      <c r="H3" s="17">
        <v>2.2800002099999999</v>
      </c>
      <c r="I3" s="17">
        <v>2.2300000190000002</v>
      </c>
      <c r="J3" s="17">
        <v>1.289999962</v>
      </c>
      <c r="K3" s="56">
        <v>6.4499998090000004</v>
      </c>
      <c r="L3" s="56">
        <v>6.699999332</v>
      </c>
      <c r="M3" s="56">
        <v>7.8250007630000002</v>
      </c>
      <c r="N3" s="17">
        <v>5.5349998469999999</v>
      </c>
      <c r="O3" s="17">
        <v>7.300000668</v>
      </c>
      <c r="P3" s="56">
        <v>4.3600001339999999</v>
      </c>
      <c r="Q3" s="56">
        <v>3.5049996380000001</v>
      </c>
      <c r="R3" s="17">
        <v>1.6349999900000001</v>
      </c>
      <c r="S3" s="59">
        <v>24.185334763446431</v>
      </c>
    </row>
    <row r="4" spans="1:22" x14ac:dyDescent="0.25">
      <c r="A4" s="58">
        <v>12</v>
      </c>
      <c r="B4" s="56">
        <v>196</v>
      </c>
      <c r="C4" s="56">
        <v>25</v>
      </c>
      <c r="D4" s="56">
        <v>27.86000061</v>
      </c>
      <c r="E4" s="17">
        <v>2.4000000950000002</v>
      </c>
      <c r="F4" s="56">
        <v>6.6999998090000004</v>
      </c>
      <c r="G4" s="56">
        <v>7</v>
      </c>
      <c r="H4" s="17">
        <v>3.4149997230000002</v>
      </c>
      <c r="I4" s="17">
        <v>3.1849999430000002</v>
      </c>
      <c r="J4" s="17">
        <v>1.8150001760000001</v>
      </c>
      <c r="K4" s="56">
        <v>4.6350002290000001</v>
      </c>
      <c r="L4" s="56">
        <v>6.2350001339999999</v>
      </c>
      <c r="M4" s="56">
        <v>7.4250001909999996</v>
      </c>
      <c r="N4" s="17">
        <v>4.2550001139999996</v>
      </c>
      <c r="O4" s="17">
        <v>4.8350000380000004</v>
      </c>
      <c r="P4" s="56">
        <v>5.9549994469999996</v>
      </c>
      <c r="Q4" s="56">
        <v>4.5500001909999996</v>
      </c>
      <c r="R4" s="17">
        <v>1.8500000240000001</v>
      </c>
      <c r="S4" s="59">
        <v>23.900894736819755</v>
      </c>
    </row>
    <row r="5" spans="1:22" x14ac:dyDescent="0.25">
      <c r="A5" s="58">
        <v>57</v>
      </c>
      <c r="B5" s="56">
        <v>200</v>
      </c>
      <c r="C5" s="56">
        <v>24.100000380000001</v>
      </c>
      <c r="D5" s="56">
        <v>26.299999239999998</v>
      </c>
      <c r="E5" s="17">
        <v>3.2000000480000002</v>
      </c>
      <c r="F5" s="56">
        <v>6.4000000950000002</v>
      </c>
      <c r="G5" s="56">
        <v>6.4000000950000002</v>
      </c>
      <c r="H5" s="17">
        <v>4.1449995040000003</v>
      </c>
      <c r="I5" s="17">
        <v>4.9100003240000003</v>
      </c>
      <c r="J5" s="17">
        <v>2.4900000100000002</v>
      </c>
      <c r="K5" s="56">
        <v>3.4950001240000002</v>
      </c>
      <c r="L5" s="56">
        <v>5.3700008390000002</v>
      </c>
      <c r="M5" s="56">
        <v>6.5800004010000004</v>
      </c>
      <c r="N5" s="17">
        <v>3.8949997430000001</v>
      </c>
      <c r="O5" s="17">
        <v>4.4499998090000004</v>
      </c>
      <c r="P5" s="56">
        <v>6.5699996949999999</v>
      </c>
      <c r="Q5" s="56">
        <v>6.9649991990000002</v>
      </c>
      <c r="R5" s="17">
        <v>1.710000038</v>
      </c>
      <c r="S5" s="59">
        <v>19.443422900894547</v>
      </c>
    </row>
    <row r="6" spans="1:22" x14ac:dyDescent="0.25">
      <c r="A6" s="58">
        <v>42</v>
      </c>
      <c r="B6" s="56">
        <v>193</v>
      </c>
      <c r="C6" s="56">
        <v>24.299999239999998</v>
      </c>
      <c r="D6" s="56">
        <v>25.790000920000001</v>
      </c>
      <c r="E6" s="17">
        <v>2.2000000480000002</v>
      </c>
      <c r="F6" s="56">
        <v>5.5</v>
      </c>
      <c r="G6" s="56">
        <v>5.8000001909999996</v>
      </c>
      <c r="H6" s="17">
        <v>3.0999999049999998</v>
      </c>
      <c r="I6" s="17">
        <v>3.4349999430000002</v>
      </c>
      <c r="J6" s="17">
        <v>1.795000076</v>
      </c>
      <c r="K6" s="56">
        <v>4.8649997709999999</v>
      </c>
      <c r="L6" s="56">
        <v>6.2150001530000001</v>
      </c>
      <c r="M6" s="56">
        <v>7.0699996949999999</v>
      </c>
      <c r="N6" s="17">
        <v>4.1350002290000001</v>
      </c>
      <c r="O6" s="17">
        <v>5.2750000950000002</v>
      </c>
      <c r="P6" s="56">
        <v>5.5800004010000004</v>
      </c>
      <c r="Q6" s="56">
        <v>3.6950001719999999</v>
      </c>
      <c r="R6" s="17">
        <v>2.045000076</v>
      </c>
      <c r="S6" s="59">
        <v>19.402113413329353</v>
      </c>
    </row>
    <row r="7" spans="1:22" x14ac:dyDescent="0.25">
      <c r="A7" s="58">
        <v>24</v>
      </c>
      <c r="B7" s="56">
        <v>196</v>
      </c>
      <c r="C7" s="56">
        <v>24.100000380000001</v>
      </c>
      <c r="D7" s="56">
        <v>26.979999540000001</v>
      </c>
      <c r="E7" s="17">
        <v>2.5</v>
      </c>
      <c r="F7" s="56">
        <v>5.4000000950000002</v>
      </c>
      <c r="G7" s="56">
        <v>6.0999999049999998</v>
      </c>
      <c r="H7" s="17">
        <v>3.2199997900000001</v>
      </c>
      <c r="I7" s="17">
        <v>3.2099997999999998</v>
      </c>
      <c r="J7" s="17">
        <v>1.954999924</v>
      </c>
      <c r="K7" s="56">
        <v>4.4149999619999996</v>
      </c>
      <c r="L7" s="56">
        <v>6.2449994090000001</v>
      </c>
      <c r="M7" s="56">
        <v>7.270001411</v>
      </c>
      <c r="N7" s="17">
        <v>4.5999999049999998</v>
      </c>
      <c r="O7" s="17">
        <v>6.0300002099999999</v>
      </c>
      <c r="P7" s="56">
        <v>5.6000003810000001</v>
      </c>
      <c r="Q7" s="56">
        <v>4.1649999619999996</v>
      </c>
      <c r="R7" s="17">
        <v>1.6749999520000001</v>
      </c>
      <c r="S7" s="59">
        <v>19.050947250161972</v>
      </c>
    </row>
    <row r="8" spans="1:22" x14ac:dyDescent="0.25">
      <c r="A8" s="58">
        <v>15</v>
      </c>
      <c r="B8" s="56">
        <v>188</v>
      </c>
      <c r="C8" s="56">
        <v>23.899999619999999</v>
      </c>
      <c r="D8" s="56">
        <v>25.43000031</v>
      </c>
      <c r="E8" s="17">
        <v>2.7999999519999998</v>
      </c>
      <c r="F8" s="56">
        <v>6.4000000950000002</v>
      </c>
      <c r="G8" s="56">
        <v>5.5</v>
      </c>
      <c r="H8" s="17">
        <v>3.3850002290000001</v>
      </c>
      <c r="I8" s="17">
        <v>3.2750000950000002</v>
      </c>
      <c r="J8" s="17">
        <v>1.9799998999999999</v>
      </c>
      <c r="K8" s="56">
        <v>4.4999995229999996</v>
      </c>
      <c r="L8" s="56">
        <v>6.0449995989999996</v>
      </c>
      <c r="M8" s="56">
        <v>7.14000082</v>
      </c>
      <c r="N8" s="17">
        <v>4.3450002669999996</v>
      </c>
      <c r="O8" s="17">
        <v>5.0899996759999997</v>
      </c>
      <c r="P8" s="56">
        <v>5.579999924</v>
      </c>
      <c r="Q8" s="56">
        <v>4.4000000950000002</v>
      </c>
      <c r="R8" s="17">
        <v>2.0250000950000002</v>
      </c>
      <c r="S8" s="19">
        <v>18.450562787604607</v>
      </c>
    </row>
    <row r="9" spans="1:22" x14ac:dyDescent="0.25">
      <c r="A9" s="58">
        <v>29</v>
      </c>
      <c r="B9" s="56">
        <v>146</v>
      </c>
      <c r="C9" s="56">
        <v>23.5</v>
      </c>
      <c r="D9" s="56">
        <v>25.13999939</v>
      </c>
      <c r="E9" s="17">
        <v>2.9000000950000002</v>
      </c>
      <c r="F9" s="56">
        <v>6.5999999049999998</v>
      </c>
      <c r="G9" s="56">
        <v>5.6999998090000004</v>
      </c>
      <c r="H9" s="17">
        <v>3.7249999049999998</v>
      </c>
      <c r="I9" s="17">
        <v>4.3450002669999996</v>
      </c>
      <c r="J9" s="17">
        <v>2.204999924</v>
      </c>
      <c r="K9" s="56">
        <v>4.0750002859999999</v>
      </c>
      <c r="L9" s="56">
        <v>6.5049986840000003</v>
      </c>
      <c r="M9" s="56">
        <v>6.2699999809999998</v>
      </c>
      <c r="N9" s="17">
        <v>4.9899997709999999</v>
      </c>
      <c r="O9" s="17">
        <v>5.5349998469999999</v>
      </c>
      <c r="P9" s="56">
        <v>5.5600004199999997</v>
      </c>
      <c r="Q9" s="56">
        <v>5.3350000380000004</v>
      </c>
      <c r="R9" s="17">
        <v>1.8150001760000001</v>
      </c>
      <c r="S9" s="19">
        <v>14.276955013851776</v>
      </c>
      <c r="U9" s="57"/>
    </row>
    <row r="10" spans="1:22" x14ac:dyDescent="0.25">
      <c r="A10" s="58">
        <v>60</v>
      </c>
      <c r="B10" s="56">
        <v>180</v>
      </c>
      <c r="C10" s="56">
        <v>23.799999239999998</v>
      </c>
      <c r="D10" s="56">
        <v>24.75</v>
      </c>
      <c r="E10" s="17">
        <v>3.0999999049999998</v>
      </c>
      <c r="F10" s="56">
        <v>6.0999999049999998</v>
      </c>
      <c r="G10" s="56">
        <v>5.5999999049999998</v>
      </c>
      <c r="H10" s="17">
        <v>3.7000000480000002</v>
      </c>
      <c r="I10" s="17">
        <v>3.8600001339999999</v>
      </c>
      <c r="J10" s="17">
        <v>2.329999924</v>
      </c>
      <c r="K10" s="56">
        <v>4.1050004959999997</v>
      </c>
      <c r="L10" s="56">
        <v>6.1750001909999996</v>
      </c>
      <c r="M10" s="56">
        <v>6.8300004010000004</v>
      </c>
      <c r="N10" s="17">
        <v>5.1500005719999997</v>
      </c>
      <c r="O10" s="17">
        <v>5.7650003429999996</v>
      </c>
      <c r="P10" s="56">
        <v>5.2899999619999996</v>
      </c>
      <c r="Q10" s="56">
        <v>4.4149999619999996</v>
      </c>
      <c r="R10" s="17">
        <v>1.990000129</v>
      </c>
      <c r="S10" s="19">
        <v>13.937006179904758</v>
      </c>
      <c r="U10" s="60" t="s">
        <v>136</v>
      </c>
      <c r="V10" s="60"/>
    </row>
    <row r="11" spans="1:22" x14ac:dyDescent="0.25">
      <c r="A11" s="58">
        <v>18</v>
      </c>
      <c r="B11" s="56">
        <v>176</v>
      </c>
      <c r="C11" s="56">
        <v>22.5</v>
      </c>
      <c r="D11" s="56">
        <v>26.049999239999998</v>
      </c>
      <c r="E11" s="17">
        <v>3</v>
      </c>
      <c r="F11" s="56">
        <v>5.1999998090000004</v>
      </c>
      <c r="G11" s="56">
        <v>4.9000000950000002</v>
      </c>
      <c r="H11" s="17">
        <v>3.9649994369999999</v>
      </c>
      <c r="I11" s="17">
        <v>4.4849996570000004</v>
      </c>
      <c r="J11" s="17">
        <v>2.2999999519999998</v>
      </c>
      <c r="K11" s="56">
        <v>3.9400005340000002</v>
      </c>
      <c r="L11" s="56">
        <v>6.2300000190000002</v>
      </c>
      <c r="M11" s="56">
        <v>6.4149994850000001</v>
      </c>
      <c r="N11" s="17">
        <v>4.4700002669999996</v>
      </c>
      <c r="O11" s="17">
        <v>5.1050004959999997</v>
      </c>
      <c r="P11" s="56">
        <v>5.7199997900000001</v>
      </c>
      <c r="Q11" s="56">
        <v>4.9700002669999996</v>
      </c>
      <c r="R11" s="17">
        <v>2.045000076</v>
      </c>
      <c r="S11" s="19">
        <v>13.735921149072409</v>
      </c>
    </row>
    <row r="12" spans="1:22" x14ac:dyDescent="0.25">
      <c r="A12" s="13">
        <v>45</v>
      </c>
      <c r="B12" s="56">
        <v>168</v>
      </c>
      <c r="C12" s="56">
        <v>22.200000760000002</v>
      </c>
      <c r="D12" s="56">
        <v>23.739999770000001</v>
      </c>
      <c r="E12" s="17">
        <v>3.4000000950000002</v>
      </c>
      <c r="F12" s="56">
        <v>5.5999999049999998</v>
      </c>
      <c r="G12" s="56">
        <v>5.0999999049999998</v>
      </c>
      <c r="H12" s="17">
        <v>3.7499995230000001</v>
      </c>
      <c r="I12" s="17">
        <v>4.295000076</v>
      </c>
      <c r="J12" s="17">
        <v>2.2150001530000001</v>
      </c>
      <c r="K12" s="56">
        <v>4.2650003429999996</v>
      </c>
      <c r="L12" s="56">
        <v>6.0950002669999996</v>
      </c>
      <c r="M12" s="56">
        <v>6.2700009349999997</v>
      </c>
      <c r="N12" s="17">
        <v>4.0600004199999997</v>
      </c>
      <c r="O12" s="17">
        <v>5.1399998660000001</v>
      </c>
      <c r="P12" s="56">
        <v>5.8700003619999999</v>
      </c>
      <c r="Q12" s="56">
        <v>4.2200002669999996</v>
      </c>
      <c r="R12" s="17">
        <v>2.2300000190000002</v>
      </c>
      <c r="S12" s="19">
        <v>13.090822303711766</v>
      </c>
    </row>
    <row r="13" spans="1:22" x14ac:dyDescent="0.25">
      <c r="A13" s="13">
        <v>21</v>
      </c>
      <c r="B13" s="56">
        <v>166</v>
      </c>
      <c r="C13" s="56">
        <v>22.100000380000001</v>
      </c>
      <c r="D13" s="56">
        <v>24.469999309999999</v>
      </c>
      <c r="E13" s="17">
        <v>2.7000000480000002</v>
      </c>
      <c r="F13" s="56">
        <v>5.5999999049999998</v>
      </c>
      <c r="G13" s="56">
        <v>5</v>
      </c>
      <c r="H13" s="17">
        <v>3.7700004580000002</v>
      </c>
      <c r="I13" s="17">
        <v>3.9699997900000001</v>
      </c>
      <c r="J13" s="17">
        <v>2.1749999519999998</v>
      </c>
      <c r="K13" s="56">
        <v>4.3699998860000004</v>
      </c>
      <c r="L13" s="56">
        <v>6.4650001530000001</v>
      </c>
      <c r="M13" s="56">
        <v>6.550000668</v>
      </c>
      <c r="N13" s="17">
        <v>4.9549994469999996</v>
      </c>
      <c r="O13" s="17">
        <v>6.0549993520000003</v>
      </c>
      <c r="P13" s="56">
        <v>5.3100004199999997</v>
      </c>
      <c r="Q13" s="56">
        <v>4.3949999809999998</v>
      </c>
      <c r="R13" s="17">
        <v>2.2149999139999998</v>
      </c>
      <c r="S13" s="19">
        <v>11.874001135585802</v>
      </c>
    </row>
    <row r="14" spans="1:22" x14ac:dyDescent="0.25">
      <c r="A14" s="13">
        <v>48</v>
      </c>
      <c r="B14" s="56">
        <v>168</v>
      </c>
      <c r="C14" s="56">
        <v>22.200000760000002</v>
      </c>
      <c r="D14" s="56">
        <v>23.729999540000001</v>
      </c>
      <c r="E14" s="17">
        <v>3.2999999519999998</v>
      </c>
      <c r="F14" s="56">
        <v>4.5</v>
      </c>
      <c r="G14" s="56">
        <v>4.4000000950000002</v>
      </c>
      <c r="H14" s="17">
        <v>3.8699996470000002</v>
      </c>
      <c r="I14" s="17">
        <v>3.8750004769999999</v>
      </c>
      <c r="J14" s="17">
        <v>2.2250001429999999</v>
      </c>
      <c r="K14" s="56">
        <v>4.0599994659999998</v>
      </c>
      <c r="L14" s="56">
        <v>5.9949998860000004</v>
      </c>
      <c r="M14" s="56">
        <v>6.3149995800000003</v>
      </c>
      <c r="N14" s="17">
        <v>4.4450001720000003</v>
      </c>
      <c r="O14" s="17">
        <v>5.5299997330000004</v>
      </c>
      <c r="P14" s="56">
        <v>5.7849998469999999</v>
      </c>
      <c r="Q14" s="56">
        <v>4.9800004959999997</v>
      </c>
      <c r="R14" s="17">
        <v>1.9249999520000001</v>
      </c>
      <c r="S14" s="19">
        <v>11.40617676416125</v>
      </c>
    </row>
    <row r="15" spans="1:22" x14ac:dyDescent="0.25">
      <c r="A15" s="13">
        <v>9</v>
      </c>
      <c r="B15" s="56">
        <v>158</v>
      </c>
      <c r="C15" s="56">
        <v>21.700000760000002</v>
      </c>
      <c r="D15" s="56">
        <v>24.530000690000001</v>
      </c>
      <c r="E15" s="17">
        <v>2.9000000950000002</v>
      </c>
      <c r="F15" s="56">
        <v>6.0999999049999998</v>
      </c>
      <c r="G15" s="56">
        <v>6.4000000950000002</v>
      </c>
      <c r="H15" s="17">
        <v>3.7899997230000002</v>
      </c>
      <c r="I15" s="17">
        <v>3.875</v>
      </c>
      <c r="J15" s="17">
        <v>2.3050000669999999</v>
      </c>
      <c r="K15" s="56">
        <v>3.5249996189999999</v>
      </c>
      <c r="L15" s="56">
        <v>6.2400002480000003</v>
      </c>
      <c r="M15" s="56">
        <v>5.7300000190000002</v>
      </c>
      <c r="N15" s="17">
        <v>5.3949995040000003</v>
      </c>
      <c r="O15" s="17">
        <v>6.3000001909999996</v>
      </c>
      <c r="P15" s="56">
        <v>5.1349997519999997</v>
      </c>
      <c r="Q15" s="56">
        <v>5.2300000190000002</v>
      </c>
      <c r="R15" s="17">
        <v>2.005000114</v>
      </c>
      <c r="S15" s="19">
        <v>10.984963925585268</v>
      </c>
    </row>
    <row r="16" spans="1:22" x14ac:dyDescent="0.25">
      <c r="A16" s="13">
        <v>33</v>
      </c>
      <c r="B16" s="56">
        <v>162</v>
      </c>
      <c r="C16" s="56">
        <v>20.600000380000001</v>
      </c>
      <c r="D16" s="56">
        <v>24.11000061</v>
      </c>
      <c r="E16" s="17">
        <v>3.5</v>
      </c>
      <c r="F16" s="56">
        <v>4.6999998090000004</v>
      </c>
      <c r="G16" s="56">
        <v>4.4000000950000002</v>
      </c>
      <c r="H16" s="17">
        <v>4.7149996759999997</v>
      </c>
      <c r="I16" s="17">
        <v>4.6849999430000002</v>
      </c>
      <c r="J16" s="17">
        <v>2.6749999519999998</v>
      </c>
      <c r="K16" s="56">
        <v>3.1900000569999998</v>
      </c>
      <c r="L16" s="56">
        <v>5.3200001720000003</v>
      </c>
      <c r="M16" s="56">
        <v>5.9149999619999996</v>
      </c>
      <c r="N16" s="17">
        <v>4.3200006479999997</v>
      </c>
      <c r="O16" s="17">
        <v>4.7650003429999996</v>
      </c>
      <c r="P16" s="56">
        <v>6.2150006290000004</v>
      </c>
      <c r="Q16" s="56">
        <v>4.8599996570000004</v>
      </c>
      <c r="R16" s="17">
        <v>2.329999924</v>
      </c>
      <c r="S16" s="19">
        <v>8.3941770019084156</v>
      </c>
    </row>
    <row r="17" spans="1:19" x14ac:dyDescent="0.25">
      <c r="A17" s="13">
        <v>54</v>
      </c>
      <c r="B17" s="56">
        <v>160</v>
      </c>
      <c r="C17" s="56">
        <v>22</v>
      </c>
      <c r="D17" s="56">
        <v>23.909999849999998</v>
      </c>
      <c r="E17" s="17">
        <v>3.9000000950000002</v>
      </c>
      <c r="F17" s="56">
        <v>5.1999998090000004</v>
      </c>
      <c r="G17" s="56">
        <v>5.3000001909999996</v>
      </c>
      <c r="H17" s="17">
        <v>5.2449994090000001</v>
      </c>
      <c r="I17" s="17">
        <v>5.0949997900000001</v>
      </c>
      <c r="J17" s="17">
        <v>3.3049998280000001</v>
      </c>
      <c r="K17" s="56">
        <v>2.795000076</v>
      </c>
      <c r="L17" s="56">
        <v>4.6699995989999996</v>
      </c>
      <c r="M17" s="56">
        <v>5.9899992940000004</v>
      </c>
      <c r="N17" s="17">
        <v>4.3350005149999999</v>
      </c>
      <c r="O17" s="17">
        <v>4.9349999430000002</v>
      </c>
      <c r="P17" s="56">
        <v>6.2150001530000001</v>
      </c>
      <c r="Q17" s="56">
        <v>6.6049995419999998</v>
      </c>
      <c r="R17" s="17">
        <v>2.1500000950000002</v>
      </c>
      <c r="S17" s="19">
        <v>8.1607740449458444</v>
      </c>
    </row>
    <row r="18" spans="1:19" x14ac:dyDescent="0.25">
      <c r="A18" s="13">
        <v>32</v>
      </c>
      <c r="B18" s="56">
        <v>140</v>
      </c>
      <c r="C18" s="56">
        <v>21.399999619999999</v>
      </c>
      <c r="D18" s="56">
        <v>23.149999619999999</v>
      </c>
      <c r="E18" s="17">
        <v>4.4000000950000002</v>
      </c>
      <c r="F18" s="56">
        <v>4.1999998090000004</v>
      </c>
      <c r="G18" s="56">
        <v>4</v>
      </c>
      <c r="H18" s="17">
        <v>5.5349998469999999</v>
      </c>
      <c r="I18" s="17">
        <v>5.4099998469999999</v>
      </c>
      <c r="J18" s="17">
        <v>3.6800003050000001</v>
      </c>
      <c r="K18" s="56">
        <v>2.4650003909999998</v>
      </c>
      <c r="L18" s="56">
        <v>4.7150001530000001</v>
      </c>
      <c r="M18" s="56">
        <v>5.7799997330000004</v>
      </c>
      <c r="N18" s="17">
        <v>3.884999514</v>
      </c>
      <c r="O18" s="17">
        <v>4.3350000380000004</v>
      </c>
      <c r="P18" s="56">
        <v>6.4699997900000001</v>
      </c>
      <c r="Q18" s="56">
        <v>6.7899999619999996</v>
      </c>
      <c r="R18" s="17">
        <v>1.795000076</v>
      </c>
      <c r="S18" s="19">
        <v>5.5659579915090207</v>
      </c>
    </row>
    <row r="19" spans="1:19" x14ac:dyDescent="0.25">
      <c r="A19" s="13">
        <v>44</v>
      </c>
      <c r="B19" s="56">
        <v>123</v>
      </c>
      <c r="C19" s="56">
        <v>19.299999239999998</v>
      </c>
      <c r="D19" s="56">
        <v>22.659999849999998</v>
      </c>
      <c r="E19" s="17">
        <v>3.9000000950000002</v>
      </c>
      <c r="F19" s="56">
        <v>4.5</v>
      </c>
      <c r="G19" s="56">
        <v>4.6999998090000004</v>
      </c>
      <c r="H19" s="17">
        <v>5.4600000380000004</v>
      </c>
      <c r="I19" s="17">
        <v>5.4100003240000003</v>
      </c>
      <c r="J19" s="17">
        <v>3.2699999809999998</v>
      </c>
      <c r="K19" s="56">
        <v>2.9699997900000001</v>
      </c>
      <c r="L19" s="56">
        <v>5.1549997330000004</v>
      </c>
      <c r="M19" s="56">
        <v>4.9849996570000004</v>
      </c>
      <c r="N19" s="17">
        <v>3.6050002569999999</v>
      </c>
      <c r="O19" s="17">
        <v>4.3049998279999997</v>
      </c>
      <c r="P19" s="56">
        <v>6.5999999049999998</v>
      </c>
      <c r="Q19" s="56">
        <v>5.4349999430000002</v>
      </c>
      <c r="R19" s="17">
        <v>2.369999886</v>
      </c>
      <c r="S19" s="19">
        <v>4.9769689083284652</v>
      </c>
    </row>
    <row r="20" spans="1:19" x14ac:dyDescent="0.25">
      <c r="A20" s="13">
        <v>30</v>
      </c>
      <c r="B20" s="56">
        <v>153</v>
      </c>
      <c r="C20" s="56">
        <v>21.5</v>
      </c>
      <c r="D20" s="56">
        <v>24.18000031</v>
      </c>
      <c r="E20" s="17">
        <v>4.6999998090000004</v>
      </c>
      <c r="F20" s="56">
        <v>3.7999999519999998</v>
      </c>
      <c r="G20" s="56">
        <v>4.4000000950000002</v>
      </c>
      <c r="H20" s="17">
        <v>5.4250001909999996</v>
      </c>
      <c r="I20" s="17">
        <v>5.1900000569999998</v>
      </c>
      <c r="J20" s="17">
        <v>3.4699997900000001</v>
      </c>
      <c r="K20" s="56">
        <v>2.3950002189999999</v>
      </c>
      <c r="L20" s="56">
        <v>4.4299998279999997</v>
      </c>
      <c r="M20" s="56">
        <v>5.2550001139999996</v>
      </c>
      <c r="N20" s="17">
        <v>4.4550004010000004</v>
      </c>
      <c r="O20" s="17">
        <v>4.7799997330000004</v>
      </c>
      <c r="P20" s="56">
        <v>5.7200002669999996</v>
      </c>
      <c r="Q20" s="56">
        <v>5.8950004580000002</v>
      </c>
      <c r="R20" s="17">
        <v>1.6050001380000001</v>
      </c>
      <c r="S20" s="19">
        <v>4.0956950415995088</v>
      </c>
    </row>
    <row r="21" spans="1:19" x14ac:dyDescent="0.25">
      <c r="A21" s="13">
        <v>6</v>
      </c>
      <c r="B21" s="56">
        <v>150</v>
      </c>
      <c r="C21" s="56">
        <v>20.200000760000002</v>
      </c>
      <c r="D21" s="56">
        <v>22.719999309999999</v>
      </c>
      <c r="E21" s="17">
        <v>3.5</v>
      </c>
      <c r="F21" s="56">
        <v>4</v>
      </c>
      <c r="G21" s="56">
        <v>4.4000000950000002</v>
      </c>
      <c r="H21" s="17">
        <v>4.7449994090000001</v>
      </c>
      <c r="I21" s="17">
        <v>4.6599998469999999</v>
      </c>
      <c r="J21" s="17">
        <v>2.8799996380000001</v>
      </c>
      <c r="K21" s="56">
        <v>2.9400000569999998</v>
      </c>
      <c r="L21" s="56">
        <v>5.6449999809999998</v>
      </c>
      <c r="M21" s="56">
        <v>5.7699999809999998</v>
      </c>
      <c r="N21" s="17">
        <v>5.3100004199999997</v>
      </c>
      <c r="O21" s="17">
        <v>5.9400000569999998</v>
      </c>
      <c r="P21" s="56">
        <v>5.2699995040000003</v>
      </c>
      <c r="Q21" s="56">
        <v>5.8899998660000001</v>
      </c>
      <c r="R21" s="17">
        <v>1.7500002379999999</v>
      </c>
      <c r="S21" s="19">
        <v>3.9972500279741854</v>
      </c>
    </row>
    <row r="22" spans="1:19" x14ac:dyDescent="0.25">
      <c r="A22" s="13">
        <v>41</v>
      </c>
      <c r="B22" s="56">
        <v>130</v>
      </c>
      <c r="C22" s="56">
        <v>19.399999619999999</v>
      </c>
      <c r="D22" s="56">
        <v>22.590000150000002</v>
      </c>
      <c r="E22" s="17">
        <v>3.7999999519999998</v>
      </c>
      <c r="F22" s="56">
        <v>4.4000000950000002</v>
      </c>
      <c r="G22" s="56">
        <v>4.4000000950000002</v>
      </c>
      <c r="H22" s="17">
        <v>5.5149998660000001</v>
      </c>
      <c r="I22" s="17">
        <v>5.4099993709999996</v>
      </c>
      <c r="J22" s="17">
        <v>3.7249999049999998</v>
      </c>
      <c r="K22" s="56">
        <v>2.7849998469999999</v>
      </c>
      <c r="L22" s="56">
        <v>4.7550001139999996</v>
      </c>
      <c r="M22" s="56">
        <v>5.2650003429999996</v>
      </c>
      <c r="N22" s="17">
        <v>3.875</v>
      </c>
      <c r="O22" s="17">
        <v>4.2799997330000004</v>
      </c>
      <c r="P22" s="56">
        <v>6.3550004959999997</v>
      </c>
      <c r="Q22" s="56">
        <v>5.3250002859999999</v>
      </c>
      <c r="R22" s="17">
        <v>2.2499997619999998</v>
      </c>
      <c r="S22" s="19">
        <v>3.8374627993981587</v>
      </c>
    </row>
    <row r="23" spans="1:19" x14ac:dyDescent="0.25">
      <c r="A23" s="13">
        <v>23</v>
      </c>
      <c r="B23" s="56">
        <v>136</v>
      </c>
      <c r="C23" s="56">
        <v>20.100000380000001</v>
      </c>
      <c r="D23" s="56">
        <v>22.850000380000001</v>
      </c>
      <c r="E23" s="17">
        <v>4.3000001909999996</v>
      </c>
      <c r="F23" s="56">
        <v>3.4000000950000002</v>
      </c>
      <c r="G23" s="56">
        <v>3.5</v>
      </c>
      <c r="H23" s="17">
        <v>5.7199997900000001</v>
      </c>
      <c r="I23" s="17">
        <v>5.295000076</v>
      </c>
      <c r="J23" s="17">
        <v>3.7250003810000001</v>
      </c>
      <c r="K23" s="56">
        <v>2.3400003909999998</v>
      </c>
      <c r="L23" s="56">
        <v>3.9450001719999999</v>
      </c>
      <c r="M23" s="56">
        <v>4.8000001909999996</v>
      </c>
      <c r="N23" s="17">
        <v>3.6350002290000001</v>
      </c>
      <c r="O23" s="17">
        <v>3.9999995230000001</v>
      </c>
      <c r="P23" s="56">
        <v>6.8049993520000003</v>
      </c>
      <c r="Q23" s="56">
        <v>6.7549996380000001</v>
      </c>
      <c r="R23" s="17">
        <v>1.7350000139999999</v>
      </c>
      <c r="S23" s="19">
        <v>3.4922833515474681</v>
      </c>
    </row>
    <row r="24" spans="1:19" x14ac:dyDescent="0.25">
      <c r="A24" s="13">
        <v>39</v>
      </c>
      <c r="B24" s="56">
        <v>144</v>
      </c>
      <c r="C24" s="56">
        <v>21.600000380000001</v>
      </c>
      <c r="D24" s="56">
        <v>23.620000839999999</v>
      </c>
      <c r="E24" s="17">
        <v>4</v>
      </c>
      <c r="F24" s="56">
        <v>5.0999999049999998</v>
      </c>
      <c r="G24" s="56">
        <v>4.6999998090000004</v>
      </c>
      <c r="H24" s="17">
        <v>4.5349993709999996</v>
      </c>
      <c r="I24" s="17">
        <v>5.0300002099999999</v>
      </c>
      <c r="J24" s="17">
        <v>2.6349999899999998</v>
      </c>
      <c r="K24" s="56">
        <v>3.1200001240000002</v>
      </c>
      <c r="L24" s="56">
        <v>5.8550000190000002</v>
      </c>
      <c r="M24" s="56">
        <v>4.9149999619999996</v>
      </c>
      <c r="N24" s="17">
        <v>5.1549997330000004</v>
      </c>
      <c r="O24" s="17">
        <v>6.9650001530000001</v>
      </c>
      <c r="P24" s="56">
        <v>5.125</v>
      </c>
      <c r="Q24" s="56">
        <v>4.2750000950000002</v>
      </c>
      <c r="R24" s="17">
        <v>2.130000114</v>
      </c>
      <c r="S24" s="19">
        <v>3.0617752772711073</v>
      </c>
    </row>
    <row r="25" spans="1:19" x14ac:dyDescent="0.25">
      <c r="A25" s="13">
        <v>56</v>
      </c>
      <c r="B25" s="56">
        <v>146</v>
      </c>
      <c r="C25" s="56">
        <v>21.899999619999999</v>
      </c>
      <c r="D25" s="56">
        <v>24.079999919999999</v>
      </c>
      <c r="E25" s="17">
        <v>5.0999999049999998</v>
      </c>
      <c r="F25" s="56">
        <v>4.5999999049999998</v>
      </c>
      <c r="G25" s="56">
        <v>4.5999999049999998</v>
      </c>
      <c r="H25" s="17">
        <v>6.0100002290000001</v>
      </c>
      <c r="I25" s="17">
        <v>6.2800006870000002</v>
      </c>
      <c r="J25" s="17">
        <v>3.9000000950000002</v>
      </c>
      <c r="K25" s="56">
        <v>2.1800000669999999</v>
      </c>
      <c r="L25" s="56">
        <v>4.5350008009999998</v>
      </c>
      <c r="M25" s="56">
        <v>4.1099996570000004</v>
      </c>
      <c r="N25" s="17">
        <v>4.2600007059999996</v>
      </c>
      <c r="O25" s="17">
        <v>4.5649995800000003</v>
      </c>
      <c r="P25" s="56">
        <v>6.4800004959999997</v>
      </c>
      <c r="Q25" s="56">
        <v>7.1300001139999996</v>
      </c>
      <c r="R25" s="17">
        <v>2.2249999049999998</v>
      </c>
      <c r="S25" s="19">
        <v>2.4571756545810137</v>
      </c>
    </row>
    <row r="26" spans="1:19" x14ac:dyDescent="0.25">
      <c r="A26" s="13">
        <v>50</v>
      </c>
      <c r="B26" s="56">
        <v>130</v>
      </c>
      <c r="C26" s="56">
        <v>18.899999619999999</v>
      </c>
      <c r="D26" s="56">
        <v>21.700000760000002</v>
      </c>
      <c r="E26" s="17">
        <v>3.4000000950000002</v>
      </c>
      <c r="F26" s="56">
        <v>4.4000000950000002</v>
      </c>
      <c r="G26" s="56">
        <v>4.4000000950000002</v>
      </c>
      <c r="H26" s="17">
        <v>5.6850004199999997</v>
      </c>
      <c r="I26" s="17">
        <v>4.9749999049999998</v>
      </c>
      <c r="J26" s="17">
        <v>3.2450001240000002</v>
      </c>
      <c r="K26" s="56">
        <v>2.6299998759999998</v>
      </c>
      <c r="L26" s="56">
        <v>4.5349998469999999</v>
      </c>
      <c r="M26" s="56">
        <v>5.3550000190000002</v>
      </c>
      <c r="N26" s="17">
        <v>4.5749998090000004</v>
      </c>
      <c r="O26" s="17">
        <v>4.9900002480000003</v>
      </c>
      <c r="P26" s="56">
        <v>5.8200001720000003</v>
      </c>
      <c r="Q26" s="56">
        <v>5.6199998860000004</v>
      </c>
      <c r="R26" s="17">
        <v>2.2350001339999999</v>
      </c>
      <c r="S26" s="19">
        <v>1.8164184375646433</v>
      </c>
    </row>
    <row r="27" spans="1:19" x14ac:dyDescent="0.25">
      <c r="A27" s="13">
        <v>36</v>
      </c>
      <c r="B27" s="56">
        <v>140</v>
      </c>
      <c r="C27" s="56">
        <v>19.799999239999998</v>
      </c>
      <c r="D27" s="56">
        <v>22.670000080000001</v>
      </c>
      <c r="E27" s="17">
        <v>4.3000001909999996</v>
      </c>
      <c r="F27" s="56">
        <v>3.7999999519999998</v>
      </c>
      <c r="G27" s="56">
        <v>4.0999999049999998</v>
      </c>
      <c r="H27" s="17">
        <v>6.0900001530000001</v>
      </c>
      <c r="I27" s="17">
        <v>5.7200002669999996</v>
      </c>
      <c r="J27" s="17">
        <v>3.7999999519999998</v>
      </c>
      <c r="K27" s="56">
        <v>1.9350000620000001</v>
      </c>
      <c r="L27" s="56">
        <v>4.4399995800000003</v>
      </c>
      <c r="M27" s="56">
        <v>4.4499998090000004</v>
      </c>
      <c r="N27" s="17">
        <v>3.9350001809999999</v>
      </c>
      <c r="O27" s="17">
        <v>4.6250004770000004</v>
      </c>
      <c r="P27" s="56">
        <v>6.5099997519999997</v>
      </c>
      <c r="Q27" s="56">
        <v>7.175000668</v>
      </c>
      <c r="R27" s="17">
        <v>2.1750001910000001</v>
      </c>
      <c r="S27" s="19">
        <v>1.3485922470167684</v>
      </c>
    </row>
    <row r="28" spans="1:19" x14ac:dyDescent="0.25">
      <c r="A28" s="13">
        <v>3</v>
      </c>
      <c r="B28" s="56">
        <v>150</v>
      </c>
      <c r="C28" s="56">
        <v>20.100000380000001</v>
      </c>
      <c r="D28" s="56">
        <v>22.770000459999999</v>
      </c>
      <c r="E28" s="17">
        <v>3.9000000950000002</v>
      </c>
      <c r="F28" s="56">
        <v>4</v>
      </c>
      <c r="G28" s="56">
        <v>3.7000000480000002</v>
      </c>
      <c r="H28" s="17">
        <v>3.9350001809999999</v>
      </c>
      <c r="I28" s="17">
        <v>4.1199994090000001</v>
      </c>
      <c r="J28" s="17">
        <v>2.4449999330000001</v>
      </c>
      <c r="K28" s="56">
        <v>3.625</v>
      </c>
      <c r="L28" s="56">
        <v>5.7699999809999998</v>
      </c>
      <c r="M28" s="56">
        <v>5.3949995040000003</v>
      </c>
      <c r="N28" s="17">
        <v>4.7650003429999996</v>
      </c>
      <c r="O28" s="17">
        <v>6.6649999619999996</v>
      </c>
      <c r="P28" s="56">
        <v>5.1050000190000002</v>
      </c>
      <c r="Q28" s="56">
        <v>4.5950002669999996</v>
      </c>
      <c r="R28" s="17">
        <v>3.4950003619999999</v>
      </c>
      <c r="S28" s="19">
        <v>1.2644701941472256</v>
      </c>
    </row>
    <row r="29" spans="1:19" x14ac:dyDescent="0.25">
      <c r="A29" s="13">
        <v>14</v>
      </c>
      <c r="B29" s="56">
        <v>141</v>
      </c>
      <c r="C29" s="56">
        <v>20</v>
      </c>
      <c r="D29" s="56">
        <v>22.629999160000001</v>
      </c>
      <c r="E29" s="17">
        <v>4.3000001909999996</v>
      </c>
      <c r="F29" s="56">
        <v>5.0999999049999998</v>
      </c>
      <c r="G29" s="56">
        <v>4.8000001909999996</v>
      </c>
      <c r="H29" s="17">
        <v>5.7700004580000002</v>
      </c>
      <c r="I29" s="17">
        <v>5.3200006479999997</v>
      </c>
      <c r="J29" s="17">
        <v>3.8800003529999998</v>
      </c>
      <c r="K29" s="56">
        <v>2.2599997520000001</v>
      </c>
      <c r="L29" s="56">
        <v>4.2150001530000001</v>
      </c>
      <c r="M29" s="56">
        <v>4.9899997709999999</v>
      </c>
      <c r="N29" s="17">
        <v>5.0500001909999996</v>
      </c>
      <c r="O29" s="17">
        <v>5.3350000380000004</v>
      </c>
      <c r="P29" s="56">
        <v>5.5899996759999997</v>
      </c>
      <c r="Q29" s="56">
        <v>5.5399999619999996</v>
      </c>
      <c r="R29" s="17">
        <v>2.1600003239999999</v>
      </c>
      <c r="S29" s="19">
        <v>0.36913056395937116</v>
      </c>
    </row>
    <row r="30" spans="1:19" x14ac:dyDescent="0.25">
      <c r="A30" s="13">
        <v>46</v>
      </c>
      <c r="B30" s="56">
        <v>121</v>
      </c>
      <c r="C30" s="56">
        <v>19.299999239999998</v>
      </c>
      <c r="D30" s="56">
        <v>21.81999969</v>
      </c>
      <c r="E30" s="17">
        <v>4.5999999049999998</v>
      </c>
      <c r="F30" s="56">
        <v>4</v>
      </c>
      <c r="G30" s="56">
        <v>3.5999999049999998</v>
      </c>
      <c r="H30" s="17">
        <v>5.8550000190000002</v>
      </c>
      <c r="I30" s="17">
        <v>5.2650003429999996</v>
      </c>
      <c r="J30" s="17">
        <v>3.7300002569999999</v>
      </c>
      <c r="K30" s="56">
        <v>2.4950001240000002</v>
      </c>
      <c r="L30" s="56">
        <v>3.8550002569999999</v>
      </c>
      <c r="M30" s="56">
        <v>4.3000001909999996</v>
      </c>
      <c r="N30" s="17">
        <v>4.1500005719999997</v>
      </c>
      <c r="O30" s="17">
        <v>4.4949998860000004</v>
      </c>
      <c r="P30" s="56">
        <v>6.2300004959999997</v>
      </c>
      <c r="Q30" s="56">
        <v>6.1400003429999996</v>
      </c>
      <c r="R30" s="17">
        <v>2.1099998950000001</v>
      </c>
      <c r="S30" s="19">
        <v>-0.53253273988818206</v>
      </c>
    </row>
    <row r="31" spans="1:19" x14ac:dyDescent="0.25">
      <c r="A31" s="13">
        <v>13</v>
      </c>
      <c r="B31" s="56">
        <v>137</v>
      </c>
      <c r="C31" s="56">
        <v>19.899999619999999</v>
      </c>
      <c r="D31" s="56">
        <v>22.950000760000002</v>
      </c>
      <c r="E31" s="17">
        <v>4.5999999049999998</v>
      </c>
      <c r="F31" s="56">
        <v>5.3000001909999996</v>
      </c>
      <c r="G31" s="56">
        <v>5</v>
      </c>
      <c r="H31" s="17">
        <v>5.8850002290000001</v>
      </c>
      <c r="I31" s="17">
        <v>6.0900001530000001</v>
      </c>
      <c r="J31" s="17">
        <v>3.9900002479999999</v>
      </c>
      <c r="K31" s="56">
        <v>2.2949998379999998</v>
      </c>
      <c r="L31" s="56">
        <v>3.9000000950000002</v>
      </c>
      <c r="M31" s="56">
        <v>4.5900001530000001</v>
      </c>
      <c r="N31" s="17">
        <v>4.5250000950000002</v>
      </c>
      <c r="O31" s="17">
        <v>5.8899998660000001</v>
      </c>
      <c r="P31" s="56">
        <v>5.6300005909999999</v>
      </c>
      <c r="Q31" s="56">
        <v>3.8150000569999998</v>
      </c>
      <c r="R31" s="17">
        <v>2.2049996850000002</v>
      </c>
      <c r="S31" s="19">
        <v>-1.2541653343576122</v>
      </c>
    </row>
    <row r="32" spans="1:19" x14ac:dyDescent="0.25">
      <c r="A32" s="13">
        <v>17</v>
      </c>
      <c r="B32" s="56">
        <v>135</v>
      </c>
      <c r="C32" s="56">
        <v>18.600000380000001</v>
      </c>
      <c r="D32" s="56">
        <v>22.239999770000001</v>
      </c>
      <c r="E32" s="17">
        <v>5.1999998090000004</v>
      </c>
      <c r="F32" s="56">
        <v>4.5999999049999998</v>
      </c>
      <c r="G32" s="56">
        <v>4.4000000950000002</v>
      </c>
      <c r="H32" s="17">
        <v>5.8550004959999997</v>
      </c>
      <c r="I32" s="17">
        <v>6.1750001909999996</v>
      </c>
      <c r="J32" s="17">
        <v>3.9449996949999999</v>
      </c>
      <c r="K32" s="56">
        <v>2.1950001719999999</v>
      </c>
      <c r="L32" s="56">
        <v>3.8049998280000001</v>
      </c>
      <c r="M32" s="56">
        <v>4.9050006870000002</v>
      </c>
      <c r="N32" s="17">
        <v>4.3500003810000001</v>
      </c>
      <c r="O32" s="17">
        <v>5.1799998279999997</v>
      </c>
      <c r="P32" s="56">
        <v>6.2550001139999996</v>
      </c>
      <c r="Q32" s="56">
        <v>5.7600002290000001</v>
      </c>
      <c r="R32" s="17">
        <v>2.2650001049999999</v>
      </c>
      <c r="S32" s="19">
        <v>-1.4331952202995706</v>
      </c>
    </row>
    <row r="33" spans="1:19" x14ac:dyDescent="0.25">
      <c r="A33" s="13">
        <v>20</v>
      </c>
      <c r="B33" s="56">
        <v>128</v>
      </c>
      <c r="C33" s="56">
        <v>20.200000760000002</v>
      </c>
      <c r="D33" s="56">
        <v>22.299999239999998</v>
      </c>
      <c r="E33" s="17">
        <v>3.9000000950000002</v>
      </c>
      <c r="F33" s="56">
        <v>4</v>
      </c>
      <c r="G33" s="56">
        <v>3.7999999519999998</v>
      </c>
      <c r="H33" s="17">
        <v>5.1100001339999999</v>
      </c>
      <c r="I33" s="17">
        <v>5.25</v>
      </c>
      <c r="J33" s="17">
        <v>3.0899996760000001</v>
      </c>
      <c r="K33" s="56">
        <v>3.2699999809999998</v>
      </c>
      <c r="L33" s="56">
        <v>5.2799997330000004</v>
      </c>
      <c r="M33" s="56">
        <v>5.2350001339999999</v>
      </c>
      <c r="N33" s="17">
        <v>5.6050004959999997</v>
      </c>
      <c r="O33" s="17">
        <v>6.5949997900000001</v>
      </c>
      <c r="P33" s="56">
        <v>5.1100001339999999</v>
      </c>
      <c r="Q33" s="56">
        <v>3.9500000480000002</v>
      </c>
      <c r="R33" s="17">
        <v>2.744999886</v>
      </c>
      <c r="S33" s="19">
        <v>-2.6262230840904142</v>
      </c>
    </row>
    <row r="34" spans="1:19" x14ac:dyDescent="0.25">
      <c r="A34" s="13">
        <v>28</v>
      </c>
      <c r="B34" s="56">
        <v>102</v>
      </c>
      <c r="C34" s="56">
        <v>19</v>
      </c>
      <c r="D34" s="56">
        <v>21.93000031</v>
      </c>
      <c r="E34" s="17">
        <v>4.1999998090000004</v>
      </c>
      <c r="F34" s="56">
        <v>4.5999999049999998</v>
      </c>
      <c r="G34" s="56">
        <v>4.3000001909999996</v>
      </c>
      <c r="H34" s="17">
        <v>5.2550001139999996</v>
      </c>
      <c r="I34" s="17">
        <v>5.4949998860000004</v>
      </c>
      <c r="J34" s="17">
        <v>3.4600002769999998</v>
      </c>
      <c r="K34" s="56">
        <v>3.0300002099999999</v>
      </c>
      <c r="L34" s="56">
        <v>4.8499999049999998</v>
      </c>
      <c r="M34" s="56">
        <v>4.170000076</v>
      </c>
      <c r="N34" s="17">
        <v>5.2200002669999996</v>
      </c>
      <c r="O34" s="17">
        <v>5.4100003240000003</v>
      </c>
      <c r="P34" s="56">
        <v>5.4149999619999996</v>
      </c>
      <c r="Q34" s="56">
        <v>6.1200003619999999</v>
      </c>
      <c r="R34" s="17">
        <v>3.0800001620000002</v>
      </c>
      <c r="S34" s="19">
        <v>-3.2761761221850731</v>
      </c>
    </row>
    <row r="35" spans="1:19" x14ac:dyDescent="0.25">
      <c r="A35" s="13">
        <v>26</v>
      </c>
      <c r="B35" s="56">
        <v>121</v>
      </c>
      <c r="C35" s="56">
        <v>18.399999619999999</v>
      </c>
      <c r="D35" s="56">
        <v>21.829999919999999</v>
      </c>
      <c r="E35" s="17">
        <v>5.3000001909999996</v>
      </c>
      <c r="F35" s="56">
        <v>2.7000000480000002</v>
      </c>
      <c r="G35" s="56">
        <v>2.7000000480000002</v>
      </c>
      <c r="H35" s="17">
        <v>6.0749988559999997</v>
      </c>
      <c r="I35" s="17">
        <v>6.2749996189999999</v>
      </c>
      <c r="J35" s="17">
        <v>3.9800000190000002</v>
      </c>
      <c r="K35" s="56">
        <v>2.1900000569999998</v>
      </c>
      <c r="L35" s="56">
        <v>3.8949997430000001</v>
      </c>
      <c r="M35" s="56">
        <v>4.2449998860000004</v>
      </c>
      <c r="N35" s="17">
        <v>3.8450000289999999</v>
      </c>
      <c r="O35" s="17">
        <v>4.4600000380000004</v>
      </c>
      <c r="P35" s="56">
        <v>6.6749992369999998</v>
      </c>
      <c r="Q35" s="56">
        <v>6.2050004010000004</v>
      </c>
      <c r="R35" s="17">
        <v>2.204999924</v>
      </c>
      <c r="S35" s="19">
        <v>-3.8407907449221748</v>
      </c>
    </row>
    <row r="36" spans="1:19" x14ac:dyDescent="0.25">
      <c r="A36" s="13">
        <v>11</v>
      </c>
      <c r="B36" s="56">
        <v>120</v>
      </c>
      <c r="C36" s="56">
        <v>18</v>
      </c>
      <c r="D36" s="56">
        <v>20.969999309999999</v>
      </c>
      <c r="E36" s="17">
        <v>5.1999998090000004</v>
      </c>
      <c r="F36" s="56">
        <v>3.7000000480000002</v>
      </c>
      <c r="G36" s="56">
        <v>4</v>
      </c>
      <c r="H36" s="17">
        <v>6.1000003810000001</v>
      </c>
      <c r="I36" s="17">
        <v>6.0949997900000001</v>
      </c>
      <c r="J36" s="17">
        <v>3.9850001339999999</v>
      </c>
      <c r="K36" s="56">
        <v>2.0699999330000001</v>
      </c>
      <c r="L36" s="56">
        <v>4.2599997519999997</v>
      </c>
      <c r="M36" s="56">
        <v>4.2500004770000004</v>
      </c>
      <c r="N36" s="17">
        <v>4.0050001139999996</v>
      </c>
      <c r="O36" s="17">
        <v>5.0200004580000002</v>
      </c>
      <c r="P36" s="56">
        <v>6.1750001909999996</v>
      </c>
      <c r="Q36" s="56">
        <v>5.3800001139999996</v>
      </c>
      <c r="R36" s="17">
        <v>2.5</v>
      </c>
      <c r="S36" s="19">
        <v>-4.2136113358280447</v>
      </c>
    </row>
    <row r="37" spans="1:19" x14ac:dyDescent="0.25">
      <c r="A37" s="13">
        <v>59</v>
      </c>
      <c r="B37" s="56">
        <v>133</v>
      </c>
      <c r="C37" s="56">
        <v>21</v>
      </c>
      <c r="D37" s="56">
        <v>23.260000229999999</v>
      </c>
      <c r="E37" s="17">
        <v>5.3000001909999996</v>
      </c>
      <c r="F37" s="56">
        <v>3.7000000480000002</v>
      </c>
      <c r="G37" s="56">
        <v>3.5</v>
      </c>
      <c r="H37" s="17">
        <v>5.8549995419999998</v>
      </c>
      <c r="I37" s="17">
        <v>6.2550001139999996</v>
      </c>
      <c r="J37" s="17">
        <v>4.0649995800000003</v>
      </c>
      <c r="K37" s="56">
        <v>2.2950003149999998</v>
      </c>
      <c r="L37" s="56">
        <v>4.2649998660000001</v>
      </c>
      <c r="M37" s="56">
        <v>3.9899997709999999</v>
      </c>
      <c r="N37" s="17">
        <v>5.0300002099999999</v>
      </c>
      <c r="O37" s="17">
        <v>5.9050002099999999</v>
      </c>
      <c r="P37" s="56">
        <v>5.5299997330000004</v>
      </c>
      <c r="Q37" s="56">
        <v>4.8399996759999997</v>
      </c>
      <c r="R37" s="17">
        <v>1.9750001429999999</v>
      </c>
      <c r="S37" s="19">
        <v>-4.4732902807536608</v>
      </c>
    </row>
    <row r="38" spans="1:19" x14ac:dyDescent="0.25">
      <c r="A38" s="13">
        <v>35</v>
      </c>
      <c r="B38" s="56">
        <v>116</v>
      </c>
      <c r="C38" s="56">
        <v>17.700000760000002</v>
      </c>
      <c r="D38" s="56">
        <v>21.170000080000001</v>
      </c>
      <c r="E38" s="17">
        <v>4.4000000950000002</v>
      </c>
      <c r="F38" s="56">
        <v>4.1999998090000004</v>
      </c>
      <c r="G38" s="56">
        <v>3.9000000950000002</v>
      </c>
      <c r="H38" s="17">
        <v>5.9149999619999996</v>
      </c>
      <c r="I38" s="17">
        <v>5.8249998090000004</v>
      </c>
      <c r="J38" s="17">
        <v>3.75</v>
      </c>
      <c r="K38" s="56">
        <v>2.0599999430000002</v>
      </c>
      <c r="L38" s="56">
        <v>3.875</v>
      </c>
      <c r="M38" s="56">
        <v>3.8650002479999999</v>
      </c>
      <c r="N38" s="17">
        <v>4.5349998469999999</v>
      </c>
      <c r="O38" s="17">
        <v>5.1900005340000002</v>
      </c>
      <c r="P38" s="56">
        <v>5.8250002859999999</v>
      </c>
      <c r="Q38" s="56">
        <v>5.6300001139999996</v>
      </c>
      <c r="R38" s="17">
        <v>2.4450001719999999</v>
      </c>
      <c r="S38" s="19">
        <v>-4.5800189434705922</v>
      </c>
    </row>
    <row r="39" spans="1:19" x14ac:dyDescent="0.25">
      <c r="A39" s="13">
        <v>38</v>
      </c>
      <c r="B39" s="56">
        <v>128</v>
      </c>
      <c r="C39" s="56">
        <v>19.5</v>
      </c>
      <c r="D39" s="56">
        <v>22.059999470000001</v>
      </c>
      <c r="E39" s="17">
        <v>4.5999999049999998</v>
      </c>
      <c r="F39" s="56">
        <v>3.7999999519999998</v>
      </c>
      <c r="G39" s="56">
        <v>3.7999999519999998</v>
      </c>
      <c r="H39" s="17">
        <v>5.7050008769999998</v>
      </c>
      <c r="I39" s="17">
        <v>5.6750001909999996</v>
      </c>
      <c r="J39" s="17">
        <v>3.9749999049999998</v>
      </c>
      <c r="K39" s="56">
        <v>2.6449999809999998</v>
      </c>
      <c r="L39" s="56">
        <v>4.3899998660000001</v>
      </c>
      <c r="M39" s="56">
        <v>3.724999666</v>
      </c>
      <c r="N39" s="17">
        <v>5.3150010109999997</v>
      </c>
      <c r="O39" s="17">
        <v>6.2800006870000002</v>
      </c>
      <c r="P39" s="56">
        <v>5.1199998860000004</v>
      </c>
      <c r="Q39" s="56">
        <v>6.0750002859999999</v>
      </c>
      <c r="R39" s="17">
        <v>2.3900001049999999</v>
      </c>
      <c r="S39" s="19">
        <v>-5.6729435286682035</v>
      </c>
    </row>
    <row r="40" spans="1:19" x14ac:dyDescent="0.25">
      <c r="A40" s="13">
        <v>10</v>
      </c>
      <c r="B40" s="56">
        <v>115</v>
      </c>
      <c r="C40" s="56">
        <v>17.200000760000002</v>
      </c>
      <c r="D40" s="56">
        <v>19.909999849999998</v>
      </c>
      <c r="E40" s="17">
        <v>5.3000001909999996</v>
      </c>
      <c r="F40" s="56">
        <v>3.5</v>
      </c>
      <c r="G40" s="56">
        <v>3.7000000480000002</v>
      </c>
      <c r="H40" s="17">
        <v>5.6849999430000002</v>
      </c>
      <c r="I40" s="17">
        <v>6.3350000380000004</v>
      </c>
      <c r="J40" s="17">
        <v>3.75</v>
      </c>
      <c r="K40" s="56">
        <v>2.7850000860000002</v>
      </c>
      <c r="L40" s="56">
        <v>4.170000076</v>
      </c>
      <c r="M40" s="56">
        <v>3.8749995230000001</v>
      </c>
      <c r="N40" s="17">
        <v>4.5249996189999999</v>
      </c>
      <c r="O40" s="17">
        <v>4.9199995989999996</v>
      </c>
      <c r="P40" s="56">
        <v>5.7599997519999997</v>
      </c>
      <c r="Q40" s="56">
        <v>4.5699996949999999</v>
      </c>
      <c r="R40" s="17">
        <v>2.9749999049999998</v>
      </c>
      <c r="S40" s="19">
        <v>-7.1879954989977417</v>
      </c>
    </row>
    <row r="41" spans="1:19" x14ac:dyDescent="0.25">
      <c r="A41" s="13">
        <v>5</v>
      </c>
      <c r="B41" s="56">
        <v>115</v>
      </c>
      <c r="C41" s="56">
        <v>16.899999619999999</v>
      </c>
      <c r="D41" s="56">
        <v>20.879999160000001</v>
      </c>
      <c r="E41" s="17">
        <v>4.5</v>
      </c>
      <c r="F41" s="56">
        <v>3.4000000950000002</v>
      </c>
      <c r="G41" s="56">
        <v>3.5</v>
      </c>
      <c r="H41" s="17">
        <v>5.6799998279999997</v>
      </c>
      <c r="I41" s="17">
        <v>5.9849996570000004</v>
      </c>
      <c r="J41" s="17">
        <v>3.8000004289999998</v>
      </c>
      <c r="K41" s="56">
        <v>2.1150002479999999</v>
      </c>
      <c r="L41" s="56">
        <v>3.8499999049999998</v>
      </c>
      <c r="M41" s="56">
        <v>4.1399998660000001</v>
      </c>
      <c r="N41" s="17">
        <v>5.0349998469999999</v>
      </c>
      <c r="O41" s="17">
        <v>5.6349997519999997</v>
      </c>
      <c r="P41" s="56">
        <v>5.2199997900000001</v>
      </c>
      <c r="Q41" s="56">
        <v>5.4800004959999997</v>
      </c>
      <c r="R41" s="17">
        <v>2.3800003529999998</v>
      </c>
      <c r="S41" s="19">
        <v>-7.627803515118142</v>
      </c>
    </row>
    <row r="42" spans="1:19" x14ac:dyDescent="0.25">
      <c r="A42" s="13">
        <v>4</v>
      </c>
      <c r="B42" s="56">
        <v>109</v>
      </c>
      <c r="C42" s="56">
        <v>17.5</v>
      </c>
      <c r="D42" s="56">
        <v>20.790000920000001</v>
      </c>
      <c r="E42" s="17">
        <v>4.9000000950000002</v>
      </c>
      <c r="F42" s="56">
        <v>3.5</v>
      </c>
      <c r="G42" s="56">
        <v>3.2999999519999998</v>
      </c>
      <c r="H42" s="17">
        <v>6.5950002669999996</v>
      </c>
      <c r="I42" s="17">
        <v>6.1249995229999996</v>
      </c>
      <c r="J42" s="17">
        <v>4.4399995800000003</v>
      </c>
      <c r="K42" s="56">
        <v>1.9300000669999999</v>
      </c>
      <c r="L42" s="56">
        <v>3.3100001809999999</v>
      </c>
      <c r="M42" s="56">
        <v>4.4649996759999997</v>
      </c>
      <c r="N42" s="17">
        <v>4.8600001339999999</v>
      </c>
      <c r="O42" s="17">
        <v>5.1599998469999999</v>
      </c>
      <c r="P42" s="56">
        <v>5.7400002480000003</v>
      </c>
      <c r="Q42" s="56">
        <v>6.5650000569999998</v>
      </c>
      <c r="R42" s="17">
        <v>2.1150002479999999</v>
      </c>
      <c r="S42" s="19">
        <v>-7.6662548438172315</v>
      </c>
    </row>
    <row r="43" spans="1:19" x14ac:dyDescent="0.25">
      <c r="A43" s="13">
        <v>8</v>
      </c>
      <c r="B43" s="56">
        <v>121</v>
      </c>
      <c r="C43" s="56">
        <v>17.399999619999999</v>
      </c>
      <c r="D43" s="56">
        <v>20.590000150000002</v>
      </c>
      <c r="E43" s="17">
        <v>4.5999999049999998</v>
      </c>
      <c r="F43" s="56">
        <v>4.9000000950000002</v>
      </c>
      <c r="G43" s="56">
        <v>4.5999999049999998</v>
      </c>
      <c r="H43" s="17">
        <v>6.204999924</v>
      </c>
      <c r="I43" s="17">
        <v>6.0150003429999996</v>
      </c>
      <c r="J43" s="17">
        <v>4.6500000950000002</v>
      </c>
      <c r="K43" s="56">
        <v>1.780000091</v>
      </c>
      <c r="L43" s="56">
        <v>3.1249997619999998</v>
      </c>
      <c r="M43" s="56">
        <v>3.7399997709999999</v>
      </c>
      <c r="N43" s="17">
        <v>5.2500004770000004</v>
      </c>
      <c r="O43" s="17">
        <v>5.6549997330000004</v>
      </c>
      <c r="P43" s="56">
        <v>5.4749999049999998</v>
      </c>
      <c r="Q43" s="56">
        <v>5.9600000380000004</v>
      </c>
      <c r="R43" s="17">
        <v>2.5099999899999998</v>
      </c>
      <c r="S43" s="19">
        <v>-7.6788813929607729</v>
      </c>
    </row>
    <row r="44" spans="1:19" x14ac:dyDescent="0.25">
      <c r="A44" s="13">
        <v>25</v>
      </c>
      <c r="B44" s="56">
        <v>110</v>
      </c>
      <c r="C44" s="56">
        <v>16.700000760000002</v>
      </c>
      <c r="D44" s="56">
        <v>20.059999470000001</v>
      </c>
      <c r="E44" s="17">
        <v>5.5</v>
      </c>
      <c r="F44" s="56">
        <v>3.0999999049999998</v>
      </c>
      <c r="G44" s="56">
        <v>2.7999999519999998</v>
      </c>
      <c r="H44" s="17">
        <v>6.1100001339999999</v>
      </c>
      <c r="I44" s="17">
        <v>6.6199998860000004</v>
      </c>
      <c r="J44" s="17">
        <v>4.2949995989999996</v>
      </c>
      <c r="K44" s="56">
        <v>2.5800001620000002</v>
      </c>
      <c r="L44" s="56">
        <v>3.204999924</v>
      </c>
      <c r="M44" s="56">
        <v>2.8600001339999999</v>
      </c>
      <c r="N44" s="17">
        <v>3.5049998759999998</v>
      </c>
      <c r="O44" s="17">
        <v>4.9499998090000004</v>
      </c>
      <c r="P44" s="56">
        <v>6.2199997900000001</v>
      </c>
      <c r="Q44" s="56">
        <v>5.3699994090000001</v>
      </c>
      <c r="R44" s="17">
        <v>2.1500000950000002</v>
      </c>
      <c r="S44" s="19">
        <v>-7.9676320192975663</v>
      </c>
    </row>
    <row r="45" spans="1:19" x14ac:dyDescent="0.25">
      <c r="A45" s="13">
        <v>53</v>
      </c>
      <c r="B45" s="56">
        <v>101</v>
      </c>
      <c r="C45" s="56">
        <v>16.700000760000002</v>
      </c>
      <c r="D45" s="56">
        <v>19.969999309999999</v>
      </c>
      <c r="E45" s="17">
        <v>5.6999998090000004</v>
      </c>
      <c r="F45" s="56">
        <v>3.0999999049999998</v>
      </c>
      <c r="G45" s="56">
        <v>3.2000000480000002</v>
      </c>
      <c r="H45" s="17">
        <v>6.0800004010000004</v>
      </c>
      <c r="I45" s="17">
        <v>6.5949997900000001</v>
      </c>
      <c r="J45" s="17">
        <v>4.1100006100000002</v>
      </c>
      <c r="K45" s="56">
        <v>2.4700000289999999</v>
      </c>
      <c r="L45" s="56">
        <v>3.1100001339999999</v>
      </c>
      <c r="M45" s="56">
        <v>3.3699996470000002</v>
      </c>
      <c r="N45" s="17">
        <v>3.9349999430000002</v>
      </c>
      <c r="O45" s="17">
        <v>4.7400002480000003</v>
      </c>
      <c r="P45" s="56">
        <v>6.5150003429999996</v>
      </c>
      <c r="Q45" s="56">
        <v>6.3350009920000003</v>
      </c>
      <c r="R45" s="17">
        <v>2.5149998660000001</v>
      </c>
      <c r="S45" s="19">
        <v>-8.0358190144391095</v>
      </c>
    </row>
    <row r="46" spans="1:19" x14ac:dyDescent="0.25">
      <c r="A46" s="13">
        <v>2</v>
      </c>
      <c r="B46" s="56">
        <v>120</v>
      </c>
      <c r="C46" s="56">
        <v>16.799999239999998</v>
      </c>
      <c r="D46" s="56">
        <v>20.520000459999999</v>
      </c>
      <c r="E46" s="17">
        <v>5</v>
      </c>
      <c r="F46" s="56">
        <v>4</v>
      </c>
      <c r="G46" s="56">
        <v>3.7999999519999998</v>
      </c>
      <c r="H46" s="17">
        <v>5.7500004770000004</v>
      </c>
      <c r="I46" s="17">
        <v>6.0900001530000001</v>
      </c>
      <c r="J46" s="17">
        <v>3.8050003050000001</v>
      </c>
      <c r="K46" s="56">
        <v>2.3150000569999998</v>
      </c>
      <c r="L46" s="56">
        <v>4.0250000950000002</v>
      </c>
      <c r="M46" s="56">
        <v>3.7699999809999998</v>
      </c>
      <c r="N46" s="17">
        <v>4.1699995989999996</v>
      </c>
      <c r="O46" s="17">
        <v>5.7300000190000002</v>
      </c>
      <c r="P46" s="56">
        <v>5.7450003619999999</v>
      </c>
      <c r="Q46" s="56">
        <v>5.3249998090000004</v>
      </c>
      <c r="R46" s="17">
        <v>3.8150000569999998</v>
      </c>
      <c r="S46" s="19">
        <v>-8.2744991760756381</v>
      </c>
    </row>
    <row r="47" spans="1:19" x14ac:dyDescent="0.25">
      <c r="A47" s="13">
        <v>40</v>
      </c>
      <c r="B47" s="56">
        <v>111</v>
      </c>
      <c r="C47" s="56">
        <v>18</v>
      </c>
      <c r="D47" s="56">
        <v>20.170000080000001</v>
      </c>
      <c r="E47" s="17">
        <v>4.5999999049999998</v>
      </c>
      <c r="F47" s="56">
        <v>3.2999999519999998</v>
      </c>
      <c r="G47" s="56">
        <v>3.0999999049999998</v>
      </c>
      <c r="H47" s="17">
        <v>5.9499998090000004</v>
      </c>
      <c r="I47" s="17">
        <v>6.2750000950000002</v>
      </c>
      <c r="J47" s="17">
        <v>4.0399999619999996</v>
      </c>
      <c r="K47" s="56">
        <v>2.1900000569999998</v>
      </c>
      <c r="L47" s="56">
        <v>3.9299998280000001</v>
      </c>
      <c r="M47" s="56">
        <v>3.6100001339999999</v>
      </c>
      <c r="N47" s="17">
        <v>4.1199998860000004</v>
      </c>
      <c r="O47" s="17">
        <v>5.3949999809999998</v>
      </c>
      <c r="P47" s="56">
        <v>5.8149995800000003</v>
      </c>
      <c r="Q47" s="56">
        <v>4.5050001139999996</v>
      </c>
      <c r="R47" s="17">
        <v>3.0850002769999998</v>
      </c>
      <c r="S47" s="19">
        <v>-8.4479615079284116</v>
      </c>
    </row>
    <row r="48" spans="1:19" x14ac:dyDescent="0.25">
      <c r="A48" s="13">
        <v>31</v>
      </c>
      <c r="B48" s="56">
        <v>104</v>
      </c>
      <c r="C48" s="56">
        <v>18.200000760000002</v>
      </c>
      <c r="D48" s="56">
        <v>20.760000229999999</v>
      </c>
      <c r="E48" s="17">
        <v>5.6999998090000004</v>
      </c>
      <c r="F48" s="56">
        <v>2.5999999049999998</v>
      </c>
      <c r="G48" s="56">
        <v>2.7000000480000002</v>
      </c>
      <c r="H48" s="17">
        <v>6.550000668</v>
      </c>
      <c r="I48" s="17">
        <v>6.5650000569999998</v>
      </c>
      <c r="J48" s="17">
        <v>4.7149991990000002</v>
      </c>
      <c r="K48" s="56">
        <v>2.1150000100000002</v>
      </c>
      <c r="L48" s="56">
        <v>3.0599999430000002</v>
      </c>
      <c r="M48" s="56">
        <v>3.4250004289999998</v>
      </c>
      <c r="N48" s="17">
        <v>3.7599997520000001</v>
      </c>
      <c r="O48" s="17">
        <v>4.4299998279999997</v>
      </c>
      <c r="P48" s="56">
        <v>6.4499998090000004</v>
      </c>
      <c r="Q48" s="56">
        <v>6.3800001139999996</v>
      </c>
      <c r="R48" s="17">
        <v>2.630000114</v>
      </c>
      <c r="S48" s="19">
        <v>-8.7365736059446046</v>
      </c>
    </row>
    <row r="49" spans="1:21" x14ac:dyDescent="0.25">
      <c r="A49" s="13">
        <v>16</v>
      </c>
      <c r="B49" s="56">
        <v>112</v>
      </c>
      <c r="C49" s="56">
        <v>16.700000760000002</v>
      </c>
      <c r="D49" s="56">
        <v>19.31999969</v>
      </c>
      <c r="E49" s="17">
        <v>5.5</v>
      </c>
      <c r="F49" s="56">
        <v>2.9000000950000002</v>
      </c>
      <c r="G49" s="56">
        <v>2.7000000480000002</v>
      </c>
      <c r="H49" s="17">
        <v>6.5700006479999997</v>
      </c>
      <c r="I49" s="17">
        <v>6.8849997519999997</v>
      </c>
      <c r="J49" s="17">
        <v>4.8300004010000004</v>
      </c>
      <c r="K49" s="56">
        <v>1.965000391</v>
      </c>
      <c r="L49" s="56">
        <v>2.920000076</v>
      </c>
      <c r="M49" s="56">
        <v>3.3850002290000001</v>
      </c>
      <c r="N49" s="17">
        <v>3.8600001339999999</v>
      </c>
      <c r="O49" s="17">
        <v>4.6149992940000004</v>
      </c>
      <c r="P49" s="56">
        <v>6.6649999619999996</v>
      </c>
      <c r="Q49" s="56">
        <v>6.6599998469999999</v>
      </c>
      <c r="R49" s="17">
        <v>2.2249999049999998</v>
      </c>
      <c r="S49" s="19">
        <v>-9.1798547724186079</v>
      </c>
    </row>
    <row r="50" spans="1:21" x14ac:dyDescent="0.25">
      <c r="A50" s="13">
        <v>55</v>
      </c>
      <c r="B50" s="56">
        <v>112</v>
      </c>
      <c r="C50" s="56">
        <v>17.399999619999999</v>
      </c>
      <c r="D50" s="56">
        <v>20.239999770000001</v>
      </c>
      <c r="E50" s="17">
        <v>5.3000001909999996</v>
      </c>
      <c r="F50" s="56">
        <v>3.7000000480000002</v>
      </c>
      <c r="G50" s="56">
        <v>4</v>
      </c>
      <c r="H50" s="17">
        <v>6.6650009160000003</v>
      </c>
      <c r="I50" s="17">
        <v>6.6500000950000002</v>
      </c>
      <c r="J50" s="17">
        <v>5.0649995800000003</v>
      </c>
      <c r="K50" s="56">
        <v>1.954999924</v>
      </c>
      <c r="L50" s="56">
        <v>2.3499999049999998</v>
      </c>
      <c r="M50" s="56">
        <v>2.9749999049999998</v>
      </c>
      <c r="N50" s="17">
        <v>4.3249998090000004</v>
      </c>
      <c r="O50" s="17">
        <v>5.0300002099999999</v>
      </c>
      <c r="P50" s="56">
        <v>6.1799998279999997</v>
      </c>
      <c r="Q50" s="56">
        <v>6.0700006479999997</v>
      </c>
      <c r="R50" s="17">
        <v>2.4950001240000002</v>
      </c>
      <c r="S50" s="19">
        <v>-9.6634484394589908</v>
      </c>
    </row>
    <row r="51" spans="1:21" x14ac:dyDescent="0.25">
      <c r="A51" s="13">
        <v>49</v>
      </c>
      <c r="B51" s="56">
        <v>110</v>
      </c>
      <c r="C51" s="56">
        <v>16.200000760000002</v>
      </c>
      <c r="D51" s="56">
        <v>19.059999470000001</v>
      </c>
      <c r="E51" s="17">
        <v>4.1999998090000004</v>
      </c>
      <c r="F51" s="56">
        <v>3.0999999049999998</v>
      </c>
      <c r="G51" s="56">
        <v>3.2000000480000002</v>
      </c>
      <c r="H51" s="17">
        <v>6.2399997709999999</v>
      </c>
      <c r="I51" s="17">
        <v>5.8000001909999996</v>
      </c>
      <c r="J51" s="17">
        <v>4.2550001139999996</v>
      </c>
      <c r="K51" s="56">
        <v>2.125</v>
      </c>
      <c r="L51" s="56">
        <v>3.2400002479999999</v>
      </c>
      <c r="M51" s="56">
        <v>3.4150002000000002</v>
      </c>
      <c r="N51" s="17">
        <v>5.1249995229999996</v>
      </c>
      <c r="O51" s="17">
        <v>5.9400000569999998</v>
      </c>
      <c r="P51" s="56">
        <v>5.4649991990000002</v>
      </c>
      <c r="Q51" s="56">
        <v>4.7750000950000002</v>
      </c>
      <c r="R51" s="17">
        <v>3.1050000190000002</v>
      </c>
      <c r="S51" s="19">
        <v>-12.413707243942294</v>
      </c>
    </row>
    <row r="52" spans="1:21" x14ac:dyDescent="0.25">
      <c r="A52" s="13">
        <v>58</v>
      </c>
      <c r="B52" s="56">
        <v>98</v>
      </c>
      <c r="C52" s="56">
        <v>16.5</v>
      </c>
      <c r="D52" s="56">
        <v>19.829999919999999</v>
      </c>
      <c r="E52" s="17">
        <v>6</v>
      </c>
      <c r="F52" s="56">
        <v>3.2000000480000002</v>
      </c>
      <c r="G52" s="56">
        <v>3.2000000480000002</v>
      </c>
      <c r="H52" s="17">
        <v>6.6099996570000004</v>
      </c>
      <c r="I52" s="17">
        <v>6.9449996949999999</v>
      </c>
      <c r="J52" s="17">
        <v>5.0250005719999997</v>
      </c>
      <c r="K52" s="56">
        <v>2.1100001339999999</v>
      </c>
      <c r="L52" s="56">
        <v>2.5149998660000001</v>
      </c>
      <c r="M52" s="56">
        <v>2.7650001049999999</v>
      </c>
      <c r="N52" s="17">
        <v>4.1999998090000004</v>
      </c>
      <c r="O52" s="17">
        <v>4.8649997709999999</v>
      </c>
      <c r="P52" s="56">
        <v>6.1600008009999998</v>
      </c>
      <c r="Q52" s="56">
        <v>6.4250001909999996</v>
      </c>
      <c r="R52" s="17">
        <v>2.9199998379999998</v>
      </c>
      <c r="S52" s="19">
        <v>-12.685404632741349</v>
      </c>
    </row>
    <row r="53" spans="1:21" x14ac:dyDescent="0.25">
      <c r="A53" s="13">
        <v>37</v>
      </c>
      <c r="B53" s="56">
        <v>100</v>
      </c>
      <c r="C53" s="56">
        <v>15.600000380000001</v>
      </c>
      <c r="D53" s="56">
        <v>19.790000920000001</v>
      </c>
      <c r="E53" s="17">
        <v>5.3000001909999996</v>
      </c>
      <c r="F53" s="56">
        <v>2.7999999519999998</v>
      </c>
      <c r="G53" s="56">
        <v>2.7999999519999998</v>
      </c>
      <c r="H53" s="17">
        <v>6.3700003619999999</v>
      </c>
      <c r="I53" s="17">
        <v>6.4950003619999999</v>
      </c>
      <c r="J53" s="17">
        <v>4.6800003050000001</v>
      </c>
      <c r="K53" s="56">
        <v>2.1349999899999998</v>
      </c>
      <c r="L53" s="56">
        <v>2.8900001049999999</v>
      </c>
      <c r="M53" s="56">
        <v>3.5299999710000001</v>
      </c>
      <c r="N53" s="17">
        <v>4.5950002669999996</v>
      </c>
      <c r="O53" s="17">
        <v>5.7350001339999999</v>
      </c>
      <c r="P53" s="56">
        <v>5.5600004199999997</v>
      </c>
      <c r="Q53" s="56">
        <v>4.0649995800000003</v>
      </c>
      <c r="R53" s="17">
        <v>2.8799998759999998</v>
      </c>
      <c r="S53" s="19">
        <v>-14.071560115864489</v>
      </c>
    </row>
    <row r="54" spans="1:21" x14ac:dyDescent="0.25">
      <c r="A54" s="13">
        <v>47</v>
      </c>
      <c r="B54" s="56">
        <v>96</v>
      </c>
      <c r="C54" s="56">
        <v>15.5</v>
      </c>
      <c r="D54" s="56">
        <v>18.850000380000001</v>
      </c>
      <c r="E54" s="17">
        <v>5.9000000950000002</v>
      </c>
      <c r="F54" s="56">
        <v>2.5999999049999998</v>
      </c>
      <c r="G54" s="56">
        <v>2.7000000480000002</v>
      </c>
      <c r="H54" s="17">
        <v>6.1599998469999999</v>
      </c>
      <c r="I54" s="17">
        <v>6.9749999049999998</v>
      </c>
      <c r="J54" s="17">
        <v>4.8049998279999997</v>
      </c>
      <c r="K54" s="56">
        <v>2.4999997619999998</v>
      </c>
      <c r="L54" s="56">
        <v>2.8650002479999999</v>
      </c>
      <c r="M54" s="56">
        <v>3.1699998379999998</v>
      </c>
      <c r="N54" s="17">
        <v>4.2749996189999999</v>
      </c>
      <c r="O54" s="17">
        <v>5.3150000569999998</v>
      </c>
      <c r="P54" s="56">
        <v>6.0899996759999997</v>
      </c>
      <c r="Q54" s="56">
        <v>5.2550001139999996</v>
      </c>
      <c r="R54" s="17">
        <v>3.3499999049999998</v>
      </c>
      <c r="S54" s="19">
        <v>-14.715002931924772</v>
      </c>
    </row>
    <row r="55" spans="1:21" x14ac:dyDescent="0.25">
      <c r="A55" s="13">
        <v>52</v>
      </c>
      <c r="B55" s="56">
        <v>88</v>
      </c>
      <c r="C55" s="56">
        <v>15.5</v>
      </c>
      <c r="D55" s="56">
        <v>18.909999849999998</v>
      </c>
      <c r="E55" s="17">
        <v>6</v>
      </c>
      <c r="F55" s="56">
        <v>2.2000000480000002</v>
      </c>
      <c r="G55" s="56">
        <v>2.2000000480000002</v>
      </c>
      <c r="H55" s="17">
        <v>6.7100000380000004</v>
      </c>
      <c r="I55" s="17">
        <v>6.8150000569999998</v>
      </c>
      <c r="J55" s="17">
        <v>4.9849996570000004</v>
      </c>
      <c r="K55" s="56">
        <v>2.3150000569999998</v>
      </c>
      <c r="L55" s="56">
        <v>2.3849997520000001</v>
      </c>
      <c r="M55" s="56">
        <v>2.6550002099999999</v>
      </c>
      <c r="N55" s="17">
        <v>4.0099997519999997</v>
      </c>
      <c r="O55" s="17">
        <v>5.2150001530000001</v>
      </c>
      <c r="P55" s="56">
        <v>6.3750004770000004</v>
      </c>
      <c r="Q55" s="56">
        <v>5.9100008009999998</v>
      </c>
      <c r="R55" s="17">
        <v>2.6699995990000001</v>
      </c>
      <c r="S55" s="19">
        <v>-15.027075750971207</v>
      </c>
    </row>
    <row r="56" spans="1:21" x14ac:dyDescent="0.25">
      <c r="A56" s="13">
        <v>22</v>
      </c>
      <c r="B56" s="56">
        <v>116</v>
      </c>
      <c r="C56" s="56">
        <v>16.299999239999998</v>
      </c>
      <c r="D56" s="56">
        <v>19.770000459999999</v>
      </c>
      <c r="E56" s="17">
        <v>5</v>
      </c>
      <c r="F56" s="56">
        <v>2.0999999049999998</v>
      </c>
      <c r="G56" s="56">
        <v>2.5</v>
      </c>
      <c r="H56" s="17">
        <v>7.0850000380000004</v>
      </c>
      <c r="I56" s="17">
        <v>6.0899991990000002</v>
      </c>
      <c r="J56" s="17">
        <v>5.1750001909999996</v>
      </c>
      <c r="K56" s="56">
        <v>1.744999886</v>
      </c>
      <c r="L56" s="56">
        <v>2.5700001719999999</v>
      </c>
      <c r="M56" s="56">
        <v>3.1800000669999999</v>
      </c>
      <c r="N56" s="17">
        <v>5.2349996570000004</v>
      </c>
      <c r="O56" s="17">
        <v>5.920000076</v>
      </c>
      <c r="P56" s="56">
        <v>5.5150003429999996</v>
      </c>
      <c r="Q56" s="56">
        <v>4.1150002480000003</v>
      </c>
      <c r="R56" s="17">
        <v>2.0899999139999998</v>
      </c>
      <c r="S56" s="19">
        <v>-15.067196662018393</v>
      </c>
    </row>
    <row r="57" spans="1:21" x14ac:dyDescent="0.25">
      <c r="A57" s="13">
        <v>1</v>
      </c>
      <c r="B57" s="56">
        <v>110</v>
      </c>
      <c r="C57" s="56">
        <v>15.100000380000001</v>
      </c>
      <c r="D57" s="56">
        <v>19.090000150000002</v>
      </c>
      <c r="E57" s="17">
        <v>5.4000000950000002</v>
      </c>
      <c r="F57" s="56">
        <v>3.2999999519999998</v>
      </c>
      <c r="G57" s="56">
        <v>3</v>
      </c>
      <c r="H57" s="17">
        <v>6.4849996570000004</v>
      </c>
      <c r="I57" s="17">
        <v>6.6600008009999998</v>
      </c>
      <c r="J57" s="17">
        <v>4.5550003050000001</v>
      </c>
      <c r="K57" s="56">
        <v>2.2000002859999999</v>
      </c>
      <c r="L57" s="56">
        <v>2.9099998469999999</v>
      </c>
      <c r="M57" s="56">
        <v>3.4749999049999998</v>
      </c>
      <c r="N57" s="17">
        <v>4.7200002669999996</v>
      </c>
      <c r="O57" s="17">
        <v>5.5850005149999999</v>
      </c>
      <c r="P57" s="56">
        <v>5.7349996570000004</v>
      </c>
      <c r="Q57" s="56">
        <v>5.9850001339999999</v>
      </c>
      <c r="R57" s="17">
        <v>4.2550001139999996</v>
      </c>
      <c r="S57" s="19">
        <v>-15.423034143681681</v>
      </c>
    </row>
    <row r="58" spans="1:21" x14ac:dyDescent="0.25">
      <c r="A58" s="13">
        <v>7</v>
      </c>
      <c r="B58" s="56">
        <v>104</v>
      </c>
      <c r="C58" s="56">
        <v>14.69999981</v>
      </c>
      <c r="D58" s="56">
        <v>18.86000061</v>
      </c>
      <c r="E58" s="17">
        <v>5</v>
      </c>
      <c r="F58" s="56">
        <v>2.9000000950000002</v>
      </c>
      <c r="G58" s="56">
        <v>3</v>
      </c>
      <c r="H58" s="17">
        <v>6.3149995800000003</v>
      </c>
      <c r="I58" s="17">
        <v>6.1300001139999996</v>
      </c>
      <c r="J58" s="17">
        <v>4.7849993709999996</v>
      </c>
      <c r="K58" s="56">
        <v>1.9350000620000001</v>
      </c>
      <c r="L58" s="56">
        <v>2.704999924</v>
      </c>
      <c r="M58" s="56">
        <v>3.2600002290000001</v>
      </c>
      <c r="N58" s="17">
        <v>5.0749998090000004</v>
      </c>
      <c r="O58" s="17">
        <v>5.7099990839999997</v>
      </c>
      <c r="P58" s="56">
        <v>5.3699998860000004</v>
      </c>
      <c r="Q58" s="56">
        <v>6.3649992940000004</v>
      </c>
      <c r="R58" s="17">
        <v>3.6499996189999999</v>
      </c>
      <c r="S58" s="19">
        <v>-15.976316919275099</v>
      </c>
    </row>
    <row r="59" spans="1:21" x14ac:dyDescent="0.25">
      <c r="A59" s="13">
        <v>34</v>
      </c>
      <c r="B59" s="56">
        <v>95</v>
      </c>
      <c r="C59" s="56">
        <v>15.30000019</v>
      </c>
      <c r="D59" s="56">
        <v>19.06999969</v>
      </c>
      <c r="E59" s="17">
        <v>5.6999998090000004</v>
      </c>
      <c r="F59" s="56">
        <v>2.9000000950000002</v>
      </c>
      <c r="G59" s="56">
        <v>2.9000000950000002</v>
      </c>
      <c r="H59" s="17">
        <v>6.2849998469999999</v>
      </c>
      <c r="I59" s="17">
        <v>7.0300002099999999</v>
      </c>
      <c r="J59" s="17">
        <v>4.9100008009999998</v>
      </c>
      <c r="K59" s="56">
        <v>2.3799998759999998</v>
      </c>
      <c r="L59" s="56">
        <v>2.1899995799999998</v>
      </c>
      <c r="M59" s="56">
        <v>2.5950000289999999</v>
      </c>
      <c r="N59" s="17">
        <v>4.5599999430000002</v>
      </c>
      <c r="O59" s="17">
        <v>5.9049997330000004</v>
      </c>
      <c r="P59" s="56">
        <v>5.5850000380000004</v>
      </c>
      <c r="Q59" s="56">
        <v>4.9499998090000004</v>
      </c>
      <c r="R59" s="17">
        <v>3.625</v>
      </c>
      <c r="S59" s="19">
        <v>-17.557201513243527</v>
      </c>
    </row>
    <row r="60" spans="1:21" x14ac:dyDescent="0.25">
      <c r="A60" s="13">
        <v>19</v>
      </c>
      <c r="B60" s="56">
        <v>92</v>
      </c>
      <c r="C60" s="56">
        <v>15.19999981</v>
      </c>
      <c r="D60" s="56">
        <v>18.75</v>
      </c>
      <c r="E60" s="17">
        <v>4.9000000950000002</v>
      </c>
      <c r="F60" s="56">
        <v>2.5</v>
      </c>
      <c r="G60" s="56">
        <v>3</v>
      </c>
      <c r="H60" s="17">
        <v>6.2200002669999996</v>
      </c>
      <c r="I60" s="17">
        <v>6.7949995989999996</v>
      </c>
      <c r="J60" s="17">
        <v>4.2599997519999997</v>
      </c>
      <c r="K60" s="56">
        <v>2.3999998570000001</v>
      </c>
      <c r="L60" s="56">
        <v>2.625</v>
      </c>
      <c r="M60" s="56">
        <v>3.1549999710000001</v>
      </c>
      <c r="N60" s="17">
        <v>5.6799993520000003</v>
      </c>
      <c r="O60" s="17">
        <v>7.0100007059999996</v>
      </c>
      <c r="P60" s="56">
        <v>4.8599996570000004</v>
      </c>
      <c r="Q60" s="56">
        <v>3.2549996380000001</v>
      </c>
      <c r="R60" s="17">
        <v>3.0400002000000002</v>
      </c>
      <c r="S60" s="19">
        <v>-18.807891700677835</v>
      </c>
    </row>
    <row r="61" spans="1:21" x14ac:dyDescent="0.25">
      <c r="A61" s="13">
        <v>43</v>
      </c>
      <c r="B61" s="56">
        <v>91</v>
      </c>
      <c r="C61" s="56">
        <v>13.80000019</v>
      </c>
      <c r="D61" s="56">
        <v>17.909999849999998</v>
      </c>
      <c r="E61" s="17">
        <v>4.9000000950000002</v>
      </c>
      <c r="F61" s="56">
        <v>3</v>
      </c>
      <c r="G61" s="56">
        <v>2.7999999519999998</v>
      </c>
      <c r="H61" s="17">
        <v>6.4950003619999999</v>
      </c>
      <c r="I61" s="17">
        <v>6.6799993520000003</v>
      </c>
      <c r="J61" s="17">
        <v>4.7699999809999998</v>
      </c>
      <c r="K61" s="56">
        <v>2.2250001429999999</v>
      </c>
      <c r="L61" s="56">
        <v>2.0949997900000001</v>
      </c>
      <c r="M61" s="56">
        <v>2.8700001240000002</v>
      </c>
      <c r="N61" s="17">
        <v>5.5149998660000001</v>
      </c>
      <c r="O61" s="17">
        <v>6.375</v>
      </c>
      <c r="P61" s="56">
        <v>4.8449997900000001</v>
      </c>
      <c r="Q61" s="56">
        <v>4.7849998469999999</v>
      </c>
      <c r="R61" s="17">
        <v>2.7050001620000002</v>
      </c>
      <c r="S61" s="19">
        <v>-18.980140717444893</v>
      </c>
    </row>
    <row r="64" spans="1:21" x14ac:dyDescent="0.25">
      <c r="U64" t="s">
        <v>135</v>
      </c>
    </row>
    <row r="65" spans="20:21" x14ac:dyDescent="0.25">
      <c r="T65" t="s">
        <v>138</v>
      </c>
      <c r="U65" s="19">
        <f>AVERAGE(S2:S61)</f>
        <v>0</v>
      </c>
    </row>
    <row r="66" spans="20:21" x14ac:dyDescent="0.25">
      <c r="T66" t="s">
        <v>139</v>
      </c>
      <c r="U66">
        <f>_xlfn.STDEV.S(S2:S61)</f>
        <v>11.872366536890764</v>
      </c>
    </row>
  </sheetData>
  <autoFilter ref="A1:S1">
    <sortState ref="A2:S61">
      <sortCondition descending="1" ref="S1"/>
    </sortState>
  </autoFilter>
  <mergeCells count="1">
    <mergeCell ref="U10:V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L12" sqref="L12"/>
    </sheetView>
  </sheetViews>
  <sheetFormatPr defaultRowHeight="15" x14ac:dyDescent="0.25"/>
  <cols>
    <col min="2" max="2" width="6.5703125" bestFit="1" customWidth="1"/>
    <col min="3" max="5" width="12.7109375" bestFit="1" customWidth="1"/>
    <col min="7" max="7" width="6.5703125" bestFit="1" customWidth="1"/>
    <col min="8" max="10" width="12.7109375" bestFit="1" customWidth="1"/>
  </cols>
  <sheetData>
    <row r="2" spans="2:10" x14ac:dyDescent="0.25">
      <c r="B2" s="44" t="s">
        <v>2</v>
      </c>
      <c r="C2" s="44" t="s">
        <v>130</v>
      </c>
      <c r="D2" s="44" t="s">
        <v>131</v>
      </c>
      <c r="E2" s="44" t="s">
        <v>132</v>
      </c>
      <c r="G2" s="44" t="s">
        <v>2</v>
      </c>
      <c r="H2" s="44" t="s">
        <v>130</v>
      </c>
      <c r="I2" s="44" t="s">
        <v>131</v>
      </c>
      <c r="J2" s="44" t="s">
        <v>132</v>
      </c>
    </row>
    <row r="3" spans="2:10" x14ac:dyDescent="0.25">
      <c r="B3" s="45">
        <v>1</v>
      </c>
      <c r="C3" s="45">
        <v>-13.283446769762069</v>
      </c>
      <c r="D3" s="45">
        <v>2.1395873739196123</v>
      </c>
      <c r="E3" s="45">
        <v>-15.423034143681681</v>
      </c>
      <c r="G3" s="45">
        <v>31</v>
      </c>
      <c r="H3" s="45">
        <v>-12.391334572401973</v>
      </c>
      <c r="I3" s="45">
        <v>-3.6547609664573684</v>
      </c>
      <c r="J3" s="45">
        <v>-8.7365736059446046</v>
      </c>
    </row>
    <row r="4" spans="2:10" x14ac:dyDescent="0.25">
      <c r="B4" s="45">
        <v>2</v>
      </c>
      <c r="C4" s="45">
        <v>-6.998699469576783</v>
      </c>
      <c r="D4" s="45">
        <v>1.2757997064988551</v>
      </c>
      <c r="E4" s="45">
        <v>-8.2744991760756381</v>
      </c>
      <c r="G4" s="45">
        <v>32</v>
      </c>
      <c r="H4" s="45">
        <v>0.31124123081132243</v>
      </c>
      <c r="I4" s="45">
        <v>-5.2547167606976979</v>
      </c>
      <c r="J4" s="45">
        <v>5.5659579915090207</v>
      </c>
    </row>
    <row r="5" spans="2:10" x14ac:dyDescent="0.25">
      <c r="B5" s="45">
        <v>3</v>
      </c>
      <c r="C5" s="45">
        <v>5.717802613495075</v>
      </c>
      <c r="D5" s="45">
        <v>4.4533324193478494</v>
      </c>
      <c r="E5" s="45">
        <v>1.2644701941472256</v>
      </c>
      <c r="G5" s="45">
        <v>33</v>
      </c>
      <c r="H5" s="45">
        <v>6.429529505438019</v>
      </c>
      <c r="I5" s="45">
        <v>-1.9646474964703966</v>
      </c>
      <c r="J5" s="45">
        <v>8.3941770019084156</v>
      </c>
    </row>
    <row r="6" spans="2:10" x14ac:dyDescent="0.25">
      <c r="B6" s="45">
        <v>4</v>
      </c>
      <c r="C6" s="45">
        <v>-8.0569794982491842</v>
      </c>
      <c r="D6" s="45">
        <v>-0.39072465443195281</v>
      </c>
      <c r="E6" s="45">
        <v>-7.6662548438172315</v>
      </c>
      <c r="G6" s="45">
        <v>34</v>
      </c>
      <c r="H6" s="45">
        <v>-14.51534727461005</v>
      </c>
      <c r="I6" s="45">
        <v>3.0418542386334773</v>
      </c>
      <c r="J6" s="45">
        <v>-17.557201513243527</v>
      </c>
    </row>
    <row r="7" spans="2:10" x14ac:dyDescent="0.25">
      <c r="B7" s="45">
        <v>5</v>
      </c>
      <c r="C7" s="45">
        <v>-5.221990740531762</v>
      </c>
      <c r="D7" s="45">
        <v>2.4058127745863804</v>
      </c>
      <c r="E7" s="45">
        <v>-7.627803515118142</v>
      </c>
      <c r="G7" s="45">
        <v>35</v>
      </c>
      <c r="H7" s="45">
        <v>-4.7742115471336941</v>
      </c>
      <c r="I7" s="45">
        <v>-0.19419260366310201</v>
      </c>
      <c r="J7" s="45">
        <v>-4.5800189434705922</v>
      </c>
    </row>
    <row r="8" spans="2:10" x14ac:dyDescent="0.25">
      <c r="B8" s="45">
        <v>6</v>
      </c>
      <c r="C8" s="45">
        <v>5.8593052402563268</v>
      </c>
      <c r="D8" s="45">
        <v>1.8620552122821414</v>
      </c>
      <c r="E8" s="45">
        <v>3.9972500279741854</v>
      </c>
      <c r="G8" s="45">
        <v>36</v>
      </c>
      <c r="H8" s="45">
        <v>-3.3427254202507268</v>
      </c>
      <c r="I8" s="45">
        <v>-4.6913176672674952</v>
      </c>
      <c r="J8" s="45">
        <v>1.3485922470167684</v>
      </c>
    </row>
    <row r="9" spans="2:10" x14ac:dyDescent="0.25">
      <c r="B9" s="45">
        <v>7</v>
      </c>
      <c r="C9" s="45">
        <v>-12.990643763076466</v>
      </c>
      <c r="D9" s="45">
        <v>2.9856731561986334</v>
      </c>
      <c r="E9" s="45">
        <v>-15.976316919275099</v>
      </c>
      <c r="G9" s="45">
        <v>37</v>
      </c>
      <c r="H9" s="45">
        <v>-11.222669587375352</v>
      </c>
      <c r="I9" s="45">
        <v>2.8488905284891368</v>
      </c>
      <c r="J9" s="45">
        <v>-14.071560115864489</v>
      </c>
    </row>
    <row r="10" spans="2:10" x14ac:dyDescent="0.25">
      <c r="B10" s="45">
        <v>8</v>
      </c>
      <c r="C10" s="45">
        <v>-5.8420128287599145</v>
      </c>
      <c r="D10" s="45">
        <v>1.8368685642008582</v>
      </c>
      <c r="E10" s="45">
        <v>-7.6788813929607729</v>
      </c>
      <c r="G10" s="45">
        <v>38</v>
      </c>
      <c r="H10" s="45">
        <v>-2.5191745051377668</v>
      </c>
      <c r="I10" s="45">
        <v>3.1537690235304368</v>
      </c>
      <c r="J10" s="45">
        <v>-5.6729435286682035</v>
      </c>
    </row>
    <row r="11" spans="2:10" x14ac:dyDescent="0.25">
      <c r="B11" s="45">
        <v>9</v>
      </c>
      <c r="C11" s="45">
        <v>13.878690111218257</v>
      </c>
      <c r="D11" s="45">
        <v>2.8937261856329894</v>
      </c>
      <c r="E11" s="45">
        <v>10.984963925585268</v>
      </c>
      <c r="G11" s="45">
        <v>39</v>
      </c>
      <c r="H11" s="45">
        <v>7.4135480011233374</v>
      </c>
      <c r="I11" s="45">
        <v>4.3517727238522301</v>
      </c>
      <c r="J11" s="45">
        <v>3.0617752772711073</v>
      </c>
    </row>
    <row r="12" spans="2:10" x14ac:dyDescent="0.25">
      <c r="B12" s="45">
        <v>10</v>
      </c>
      <c r="C12" s="45">
        <v>-6.3819083413278062</v>
      </c>
      <c r="D12" s="45">
        <v>0.80608715766993522</v>
      </c>
      <c r="E12" s="45">
        <v>-7.1879954989977417</v>
      </c>
      <c r="G12" s="45">
        <v>40</v>
      </c>
      <c r="H12" s="45">
        <v>-7.6092075095986571</v>
      </c>
      <c r="I12" s="45">
        <v>0.83875399832975539</v>
      </c>
      <c r="J12" s="45">
        <v>-8.4479615079284116</v>
      </c>
    </row>
    <row r="13" spans="2:10" x14ac:dyDescent="0.25">
      <c r="B13" s="45">
        <v>11</v>
      </c>
      <c r="C13" s="45">
        <v>-5.9739565040005944</v>
      </c>
      <c r="D13" s="45">
        <v>-1.7603451681725493</v>
      </c>
      <c r="E13" s="45">
        <v>-4.2136113358280447</v>
      </c>
      <c r="G13" s="45">
        <v>41</v>
      </c>
      <c r="H13" s="45">
        <v>0.27418323571583508</v>
      </c>
      <c r="I13" s="45">
        <v>-3.5632795636823236</v>
      </c>
      <c r="J13" s="45">
        <v>3.8374627993981587</v>
      </c>
    </row>
    <row r="14" spans="2:10" x14ac:dyDescent="0.25">
      <c r="B14" s="45">
        <v>12</v>
      </c>
      <c r="C14" s="45">
        <v>21.381055130207471</v>
      </c>
      <c r="D14" s="45">
        <v>-2.5198396066122832</v>
      </c>
      <c r="E14" s="45">
        <v>23.900894736819755</v>
      </c>
      <c r="G14" s="45">
        <v>42</v>
      </c>
      <c r="H14" s="45">
        <v>19.09972249509379</v>
      </c>
      <c r="I14" s="45">
        <v>-0.30239091823556169</v>
      </c>
      <c r="J14" s="45">
        <v>19.402113413329353</v>
      </c>
    </row>
    <row r="15" spans="2:10" x14ac:dyDescent="0.25">
      <c r="B15" s="45">
        <v>13</v>
      </c>
      <c r="C15" s="45">
        <v>0.22404766726143518</v>
      </c>
      <c r="D15" s="45">
        <v>1.4782130016190473</v>
      </c>
      <c r="E15" s="45">
        <v>-1.2541653343576122</v>
      </c>
      <c r="G15" s="45">
        <v>43</v>
      </c>
      <c r="H15" s="45">
        <v>-12.843096701722379</v>
      </c>
      <c r="I15" s="45">
        <v>6.1370440157225152</v>
      </c>
      <c r="J15" s="45">
        <v>-18.980140717444893</v>
      </c>
    </row>
    <row r="16" spans="2:10" x14ac:dyDescent="0.25">
      <c r="B16" s="45">
        <v>14</v>
      </c>
      <c r="C16" s="45">
        <v>0.86098219676877452</v>
      </c>
      <c r="D16" s="45">
        <v>0.49185163280940336</v>
      </c>
      <c r="E16" s="45">
        <v>0.36913056395937116</v>
      </c>
      <c r="G16" s="45">
        <v>44</v>
      </c>
      <c r="H16" s="45">
        <v>0.64023191372003174</v>
      </c>
      <c r="I16" s="45">
        <v>-4.3367369946084331</v>
      </c>
      <c r="J16" s="45">
        <v>4.9769689083284652</v>
      </c>
    </row>
    <row r="17" spans="2:10" x14ac:dyDescent="0.25">
      <c r="B17" s="45">
        <v>15</v>
      </c>
      <c r="C17" s="45">
        <v>17.693175278958098</v>
      </c>
      <c r="D17" s="45">
        <v>-0.7573875086465085</v>
      </c>
      <c r="E17" s="45">
        <v>18.450562787604607</v>
      </c>
      <c r="G17" s="45">
        <v>45</v>
      </c>
      <c r="H17" s="45">
        <v>12.085581749051636</v>
      </c>
      <c r="I17" s="45">
        <v>-1.0052405546601293</v>
      </c>
      <c r="J17" s="45">
        <v>13.090822303711766</v>
      </c>
    </row>
    <row r="18" spans="2:10" x14ac:dyDescent="0.25">
      <c r="B18" s="45">
        <v>16</v>
      </c>
      <c r="C18" s="45">
        <v>-13.134013961668989</v>
      </c>
      <c r="D18" s="45">
        <v>-3.9541591892503809</v>
      </c>
      <c r="E18" s="45">
        <v>-9.1798547724186079</v>
      </c>
      <c r="G18" s="45">
        <v>46</v>
      </c>
      <c r="H18" s="45">
        <v>-3.6043399377418637</v>
      </c>
      <c r="I18" s="45">
        <v>-3.0718071978536816</v>
      </c>
      <c r="J18" s="45">
        <v>-0.53253273988818206</v>
      </c>
    </row>
    <row r="19" spans="2:10" x14ac:dyDescent="0.25">
      <c r="B19" s="45">
        <v>17</v>
      </c>
      <c r="C19" s="45">
        <v>-3.3314920535760986</v>
      </c>
      <c r="D19" s="45">
        <v>-1.898296833276528</v>
      </c>
      <c r="E19" s="45">
        <v>-1.4331952202995706</v>
      </c>
      <c r="G19" s="45">
        <v>47</v>
      </c>
      <c r="H19" s="45">
        <v>-14.166395028923466</v>
      </c>
      <c r="I19" s="45">
        <v>0.54860790300130635</v>
      </c>
      <c r="J19" s="45">
        <v>-14.715002931924772</v>
      </c>
    </row>
    <row r="20" spans="2:10" x14ac:dyDescent="0.25">
      <c r="B20" s="45">
        <v>18</v>
      </c>
      <c r="C20" s="45">
        <v>12.719004942888937</v>
      </c>
      <c r="D20" s="45">
        <v>-1.0169162061834724</v>
      </c>
      <c r="E20" s="45">
        <v>13.735921149072409</v>
      </c>
      <c r="G20" s="45">
        <v>48</v>
      </c>
      <c r="H20" s="45">
        <v>11.057214780129819</v>
      </c>
      <c r="I20" s="45">
        <v>-0.34896198403143108</v>
      </c>
      <c r="J20" s="45">
        <v>11.40617676416125</v>
      </c>
    </row>
    <row r="21" spans="2:10" x14ac:dyDescent="0.25">
      <c r="B21" s="45">
        <v>19</v>
      </c>
      <c r="C21" s="45">
        <v>-10.530289542723633</v>
      </c>
      <c r="D21" s="45">
        <v>8.2776021579542043</v>
      </c>
      <c r="E21" s="45">
        <v>-18.807891700677835</v>
      </c>
      <c r="G21" s="45">
        <v>49</v>
      </c>
      <c r="H21" s="45">
        <v>-8.6165729510290809</v>
      </c>
      <c r="I21" s="45">
        <v>3.7971342929132139</v>
      </c>
      <c r="J21" s="45">
        <v>-12.413707243942294</v>
      </c>
    </row>
    <row r="22" spans="2:10" x14ac:dyDescent="0.25">
      <c r="B22" s="45">
        <v>20</v>
      </c>
      <c r="C22" s="45">
        <v>2.985067600311849</v>
      </c>
      <c r="D22" s="45">
        <v>5.6112906844022632</v>
      </c>
      <c r="E22" s="45">
        <v>-2.6262230840904142</v>
      </c>
      <c r="G22" s="45">
        <v>50</v>
      </c>
      <c r="H22" s="45">
        <v>1.0866299918111773</v>
      </c>
      <c r="I22" s="45">
        <v>-0.72978844575346613</v>
      </c>
      <c r="J22" s="45">
        <v>1.8164184375646433</v>
      </c>
    </row>
    <row r="23" spans="2:10" x14ac:dyDescent="0.25">
      <c r="B23" s="45">
        <v>21</v>
      </c>
      <c r="C23" s="45">
        <v>14.276741577162602</v>
      </c>
      <c r="D23" s="45">
        <v>2.4027404415768001</v>
      </c>
      <c r="E23" s="45">
        <v>11.874001135585802</v>
      </c>
      <c r="G23" s="45">
        <v>51</v>
      </c>
      <c r="H23" s="45">
        <v>30.253249126600092</v>
      </c>
      <c r="I23" s="45">
        <v>6.0679143631536618</v>
      </c>
      <c r="J23" s="45">
        <v>24.185334763446431</v>
      </c>
    </row>
    <row r="24" spans="2:10" x14ac:dyDescent="0.25">
      <c r="B24" s="45">
        <v>22</v>
      </c>
      <c r="C24" s="45">
        <v>-11.52776877550734</v>
      </c>
      <c r="D24" s="45">
        <v>3.5394278865110538</v>
      </c>
      <c r="E24" s="45">
        <v>-15.067196662018393</v>
      </c>
      <c r="G24" s="45">
        <v>52</v>
      </c>
      <c r="H24" s="45">
        <v>-16.288201760471335</v>
      </c>
      <c r="I24" s="45">
        <v>-1.2611260095001284</v>
      </c>
      <c r="J24" s="45">
        <v>-15.027075750971207</v>
      </c>
    </row>
    <row r="25" spans="2:10" x14ac:dyDescent="0.25">
      <c r="B25" s="45">
        <v>23</v>
      </c>
      <c r="C25" s="45">
        <v>-2.8608795470643011</v>
      </c>
      <c r="D25" s="45">
        <v>-6.3531628986117692</v>
      </c>
      <c r="E25" s="45">
        <v>3.4922833515474681</v>
      </c>
      <c r="G25" s="45">
        <v>53</v>
      </c>
      <c r="H25" s="45">
        <v>-11.022273986521762</v>
      </c>
      <c r="I25" s="45">
        <v>-2.9864549720826532</v>
      </c>
      <c r="J25" s="45">
        <v>-8.0358190144391095</v>
      </c>
    </row>
    <row r="26" spans="2:10" x14ac:dyDescent="0.25">
      <c r="B26" s="45">
        <v>24</v>
      </c>
      <c r="C26" s="45">
        <v>19.637246893962281</v>
      </c>
      <c r="D26" s="45">
        <v>0.58629964380031019</v>
      </c>
      <c r="E26" s="45">
        <v>19.050947250161972</v>
      </c>
      <c r="G26" s="45">
        <v>54</v>
      </c>
      <c r="H26" s="45">
        <v>4.8821601928370821</v>
      </c>
      <c r="I26" s="45">
        <v>-3.2786138521087618</v>
      </c>
      <c r="J26" s="45">
        <v>8.1607740449458444</v>
      </c>
    </row>
    <row r="27" spans="2:10" x14ac:dyDescent="0.25">
      <c r="B27" s="45">
        <v>25</v>
      </c>
      <c r="C27" s="45">
        <v>-10.3816302738226</v>
      </c>
      <c r="D27" s="45">
        <v>-2.4139982545250329</v>
      </c>
      <c r="E27" s="45">
        <v>-7.9676320192975663</v>
      </c>
      <c r="G27" s="45">
        <v>55</v>
      </c>
      <c r="H27" s="45">
        <v>-11.153287644593291</v>
      </c>
      <c r="I27" s="45">
        <v>-1.4898392051343012</v>
      </c>
      <c r="J27" s="45">
        <v>-9.6634484394589908</v>
      </c>
    </row>
    <row r="28" spans="2:10" x14ac:dyDescent="0.25">
      <c r="B28" s="45">
        <v>26</v>
      </c>
      <c r="C28" s="45">
        <v>-8.0957752434386236</v>
      </c>
      <c r="D28" s="45">
        <v>-4.2549844985164489</v>
      </c>
      <c r="E28" s="45">
        <v>-3.8407907449221748</v>
      </c>
      <c r="G28" s="45">
        <v>56</v>
      </c>
      <c r="H28" s="45">
        <v>-2.0815564474318844</v>
      </c>
      <c r="I28" s="45">
        <v>-4.5387321020128981</v>
      </c>
      <c r="J28" s="45">
        <v>2.4571756545810137</v>
      </c>
    </row>
    <row r="29" spans="2:10" x14ac:dyDescent="0.25">
      <c r="B29" s="45">
        <v>27</v>
      </c>
      <c r="C29" s="45">
        <v>24.899552658681735</v>
      </c>
      <c r="D29" s="45">
        <v>-1.617396928143112</v>
      </c>
      <c r="E29" s="45">
        <v>26.516949586824847</v>
      </c>
      <c r="G29" s="45">
        <v>57</v>
      </c>
      <c r="H29" s="45">
        <v>13.143812287635679</v>
      </c>
      <c r="I29" s="45">
        <v>-6.2996106132588654</v>
      </c>
      <c r="J29" s="45">
        <v>19.443422900894547</v>
      </c>
    </row>
    <row r="30" spans="2:10" x14ac:dyDescent="0.25">
      <c r="B30" s="45">
        <v>28</v>
      </c>
      <c r="C30" s="45">
        <v>-1.3461450559597987</v>
      </c>
      <c r="D30" s="45">
        <v>1.9300310662252744</v>
      </c>
      <c r="E30" s="45">
        <v>-3.2761761221850731</v>
      </c>
      <c r="G30" s="45">
        <v>58</v>
      </c>
      <c r="H30" s="45">
        <v>-14.275522277220697</v>
      </c>
      <c r="I30" s="45">
        <v>-1.5901176444793483</v>
      </c>
      <c r="J30" s="45">
        <v>-12.685404632741349</v>
      </c>
    </row>
    <row r="31" spans="2:10" x14ac:dyDescent="0.25">
      <c r="B31" s="45">
        <v>29</v>
      </c>
      <c r="C31" s="45">
        <v>14.546417183123443</v>
      </c>
      <c r="D31" s="45">
        <v>0.26946216927166677</v>
      </c>
      <c r="E31" s="45">
        <v>14.276955013851776</v>
      </c>
      <c r="G31" s="45">
        <v>59</v>
      </c>
      <c r="H31" s="45">
        <v>-2.7175453151519746</v>
      </c>
      <c r="I31" s="45">
        <v>1.7557449656016866</v>
      </c>
      <c r="J31" s="45">
        <v>-4.4732902807536608</v>
      </c>
    </row>
    <row r="32" spans="2:10" x14ac:dyDescent="0.25">
      <c r="B32" s="45">
        <v>30</v>
      </c>
      <c r="C32" s="45">
        <v>1.9505532855382013</v>
      </c>
      <c r="D32" s="45">
        <v>-2.1451417560613071</v>
      </c>
      <c r="E32" s="45">
        <v>4.0956950415995088</v>
      </c>
      <c r="G32" s="45">
        <v>60</v>
      </c>
      <c r="H32" s="45">
        <v>15.794347946559439</v>
      </c>
      <c r="I32" s="45">
        <v>1.8573417666546816</v>
      </c>
      <c r="J32" s="45">
        <v>13.937006179904758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data-desc</vt:lpstr>
      <vt:lpstr>raw-data</vt:lpstr>
      <vt:lpstr>PEA Data - Mean Centered</vt:lpstr>
      <vt:lpstr>PEA Data - Standardized</vt:lpstr>
      <vt:lpstr>Correlations</vt:lpstr>
      <vt:lpstr>ScreePlot</vt:lpstr>
      <vt:lpstr>EIGENS</vt:lpstr>
      <vt:lpstr>Scores</vt:lpstr>
      <vt:lpstr>ManualCalc_Scores</vt:lpstr>
      <vt:lpstr>LoadingAnalysis</vt:lpstr>
      <vt:lpstr>LoadingPlotRaw</vt:lpstr>
      <vt:lpstr>PCWeightedData</vt:lpstr>
      <vt:lpstr>CheckingResultX</vt:lpstr>
      <vt:lpstr>Sheet1</vt:lpstr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</dc:creator>
  <dc:description/>
  <cp:lastModifiedBy>tjdexter</cp:lastModifiedBy>
  <cp:revision>1</cp:revision>
  <dcterms:created xsi:type="dcterms:W3CDTF">2014-11-05T12:24:55Z</dcterms:created>
  <dcterms:modified xsi:type="dcterms:W3CDTF">2020-01-08T05:41:54Z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