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date1904="1" autoCompressPictures="0"/>
  <bookViews>
    <workbookView xWindow="3640" yWindow="0" windowWidth="21760" windowHeight="20460"/>
  </bookViews>
  <sheets>
    <sheet name="Sheet 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" i="1" l="1"/>
  <c r="F22" i="1"/>
  <c r="E22" i="1"/>
  <c r="D22" i="1"/>
  <c r="C22" i="1"/>
  <c r="B22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G13" i="1"/>
  <c r="F13" i="1"/>
  <c r="E13" i="1"/>
  <c r="D13" i="1"/>
  <c r="C13" i="1"/>
  <c r="B13" i="1"/>
  <c r="G12" i="1"/>
  <c r="F12" i="1"/>
  <c r="E12" i="1"/>
  <c r="D12" i="1"/>
  <c r="C12" i="1"/>
  <c r="B12" i="1"/>
  <c r="G11" i="1"/>
  <c r="F11" i="1"/>
  <c r="E11" i="1"/>
  <c r="D11" i="1"/>
  <c r="C11" i="1"/>
  <c r="B11" i="1"/>
  <c r="G10" i="1"/>
  <c r="F10" i="1"/>
  <c r="E10" i="1"/>
  <c r="D10" i="1"/>
  <c r="C10" i="1"/>
  <c r="B10" i="1"/>
  <c r="G9" i="1"/>
  <c r="F9" i="1"/>
  <c r="E9" i="1"/>
  <c r="D9" i="1"/>
  <c r="C9" i="1"/>
  <c r="B9" i="1"/>
  <c r="G8" i="1"/>
  <c r="F8" i="1"/>
  <c r="E8" i="1"/>
  <c r="D8" i="1"/>
  <c r="C8" i="1"/>
  <c r="B8" i="1"/>
  <c r="F2" i="1"/>
  <c r="F3" i="1"/>
  <c r="F4" i="1"/>
  <c r="F5" i="1"/>
</calcChain>
</file>

<file path=xl/sharedStrings.xml><?xml version="1.0" encoding="utf-8"?>
<sst xmlns="http://schemas.openxmlformats.org/spreadsheetml/2006/main" count="27" uniqueCount="27">
  <si>
    <t>Green - Input values</t>
  </si>
  <si>
    <t>Black - Calculated values</t>
  </si>
  <si>
    <t>Bloomberg Cloud Storage (BCS) Erasure Coding Calculations</t>
  </si>
  <si>
    <t>M</t>
  </si>
  <si>
    <t>K</t>
  </si>
  <si>
    <t>Num of OSDs</t>
  </si>
  <si>
    <t>OSD Size (TB)</t>
  </si>
  <si>
    <t>K - Chunks, M - Parity (encoded)</t>
  </si>
  <si>
    <t>Calculation: Number of OSDs * K / (K + M) * OSD size</t>
  </si>
  <si>
    <t>Usable TB Matrix</t>
  </si>
  <si>
    <t>Theory: The M values represents the number of coding chunks.</t>
  </si>
  <si>
    <t>The K values represents the number of chunks of an actual piece of data.</t>
  </si>
  <si>
    <t>To increase space efficiency increase K or lower M</t>
  </si>
  <si>
    <t>Blue - Calculated values</t>
  </si>
  <si>
    <t>Our testing will start with k=8, m=3, c=3 as our default. Our config will give up a little storage efficiency for faster recovery time but we will still have XXXX PB of usable storage.</t>
  </si>
  <si>
    <t>The SHEC plugin also uses a Durability Factor (how many OSDs can be out) -  default is 2.</t>
  </si>
  <si>
    <t>Number of OSDs (total). OSD size in TB -- CHANGE Num of OSDs and OSD Size *above* to fit your environment.</t>
  </si>
  <si>
    <t>Example: (8,3) EC on 10MB file (rounded up to make it simple). There will be 11 (8 + 3) chunks in the PG spread across different OSDs. Each chunk size will be 1.25MB (10MB/8 = 1.25MB). The extra 3 (m) will be the parity chunks</t>
  </si>
  <si>
    <t>Note: Ceph itself will take up some space so the numbers above will be a little less that what's displayed. Use 'ceph df' once installed to see available and max available.</t>
  </si>
  <si>
    <t>Full Ratio</t>
  </si>
  <si>
    <t>Raw Storage Avail (TB)</t>
  </si>
  <si>
    <t>Raw Full Ratio Space (TB)</t>
  </si>
  <si>
    <t>Note: When you do 'ceph df' or 'rados df' the MAX AVAIL will not match above because those numbers do not take into account the Full Ratio.</t>
  </si>
  <si>
    <t>*~Storage Overhead Ratio</t>
  </si>
  <si>
    <t>*~Raw Storage Overhead (TB)</t>
  </si>
  <si>
    <t>Raw Physical Space (TB)</t>
  </si>
  <si>
    <t>*Storage Overhead - Approximate drive (HDD) overhead ratio from OS and misc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</si>
</sst>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7" formatCode="0.0000"/>
  </numFmts>
  <fonts count="13" x14ac:knownFonts="1">
    <font>
      <sz val="12"/>
      <color indexed="8"/>
      <name val="Verdana"/>
    </font>
    <font>
      <sz val="10"/>
      <color indexed="8"/>
      <name val="Helvetica"/>
    </font>
    <font>
      <b/>
      <sz val="10"/>
      <color indexed="8"/>
      <name val="Helvetica"/>
    </font>
    <font>
      <sz val="12"/>
      <color indexed="8"/>
      <name val="Verdana"/>
    </font>
    <font>
      <u/>
      <sz val="12"/>
      <color theme="10"/>
      <name val="Verdana"/>
    </font>
    <font>
      <u/>
      <sz val="12"/>
      <color theme="11"/>
      <name val="Verdana"/>
    </font>
    <font>
      <sz val="10"/>
      <color rgb="FF0000FF"/>
      <name val="Helvetica"/>
    </font>
    <font>
      <b/>
      <sz val="10"/>
      <color rgb="FF008000"/>
      <name val="Helvetica"/>
    </font>
    <font>
      <b/>
      <sz val="14"/>
      <color indexed="8"/>
      <name val="Helvetica"/>
    </font>
    <font>
      <b/>
      <sz val="12"/>
      <color indexed="8"/>
      <name val="Helvetica"/>
    </font>
    <font>
      <b/>
      <sz val="14"/>
      <color rgb="FF0000FF"/>
      <name val="Helvetica"/>
    </font>
    <font>
      <sz val="12"/>
      <color indexed="8"/>
      <name val="Helvetica"/>
    </font>
    <font>
      <b/>
      <sz val="14"/>
      <color rgb="FF008000"/>
      <name val="Helvetica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</borders>
  <cellStyleXfs count="64">
    <xf numFmtId="0" fontId="0" fillId="0" borderId="0" applyNumberFormat="0" applyFill="0" applyBorder="0" applyProtection="0">
      <alignment vertical="top" wrapText="1"/>
    </xf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</cellStyleXfs>
  <cellXfs count="39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6" fillId="0" borderId="0" xfId="0" applyNumberFormat="1" applyFont="1" applyAlignment="1">
      <alignment vertical="top" wrapText="1"/>
    </xf>
    <xf numFmtId="0" fontId="8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5" borderId="7" xfId="0" applyNumberFormat="1" applyFont="1" applyFill="1" applyBorder="1" applyAlignment="1">
      <alignment vertical="top" wrapText="1"/>
    </xf>
    <xf numFmtId="0" fontId="1" fillId="5" borderId="8" xfId="0" applyNumberFormat="1" applyFont="1" applyFill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5" borderId="9" xfId="0" applyNumberFormat="1" applyFont="1" applyFill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8" fillId="0" borderId="1" xfId="0" applyNumberFormat="1" applyFont="1" applyBorder="1" applyAlignment="1">
      <alignment horizontal="center" vertical="center" wrapText="1"/>
    </xf>
    <xf numFmtId="0" fontId="8" fillId="0" borderId="3" xfId="0" applyNumberFormat="1" applyFont="1" applyBorder="1" applyAlignment="1">
      <alignment horizontal="center" vertical="center" wrapText="1"/>
    </xf>
    <xf numFmtId="3" fontId="10" fillId="0" borderId="4" xfId="1" applyNumberFormat="1" applyFont="1" applyBorder="1" applyAlignment="1">
      <alignment horizontal="right" vertical="center" wrapText="1"/>
    </xf>
    <xf numFmtId="3" fontId="10" fillId="0" borderId="1" xfId="1" applyNumberFormat="1" applyFont="1" applyBorder="1" applyAlignment="1">
      <alignment horizontal="right" vertical="center" wrapText="1"/>
    </xf>
    <xf numFmtId="0" fontId="9" fillId="0" borderId="0" xfId="0" applyNumberFormat="1" applyFont="1" applyAlignment="1">
      <alignment horizontal="right" vertical="center" wrapText="1"/>
    </xf>
    <xf numFmtId="0" fontId="11" fillId="0" borderId="0" xfId="0" applyNumberFormat="1" applyFont="1" applyAlignment="1">
      <alignment vertical="top" wrapText="1"/>
    </xf>
    <xf numFmtId="164" fontId="9" fillId="5" borderId="0" xfId="1" applyNumberFormat="1" applyFont="1" applyFill="1" applyAlignment="1">
      <alignment horizontal="right" vertical="center" wrapText="1"/>
    </xf>
    <xf numFmtId="1" fontId="12" fillId="4" borderId="0" xfId="0" applyNumberFormat="1" applyFont="1" applyFill="1" applyAlignment="1">
      <alignment horizontal="right" vertical="center" wrapText="1"/>
    </xf>
    <xf numFmtId="2" fontId="12" fillId="4" borderId="0" xfId="0" applyNumberFormat="1" applyFont="1" applyFill="1" applyAlignment="1">
      <alignment horizontal="right" vertical="center" wrapText="1"/>
    </xf>
    <xf numFmtId="1" fontId="12" fillId="4" borderId="0" xfId="0" applyNumberFormat="1" applyFont="1" applyFill="1" applyAlignment="1">
      <alignment vertical="center" wrapText="1"/>
    </xf>
    <xf numFmtId="164" fontId="8" fillId="5" borderId="0" xfId="1" applyNumberFormat="1" applyFont="1" applyFill="1" applyAlignment="1">
      <alignment horizontal="right" vertical="center" wrapText="1"/>
    </xf>
    <xf numFmtId="0" fontId="1" fillId="0" borderId="0" xfId="0" applyNumberFormat="1" applyFont="1" applyAlignment="1">
      <alignment horizontal="left" vertical="center" wrapText="1"/>
    </xf>
    <xf numFmtId="0" fontId="8" fillId="0" borderId="2" xfId="0" applyFont="1" applyBorder="1" applyAlignment="1">
      <alignment horizontal="center" vertical="center"/>
    </xf>
    <xf numFmtId="0" fontId="2" fillId="0" borderId="0" xfId="0" applyNumberFormat="1" applyFont="1" applyAlignment="1">
      <alignment horizontal="left" vertical="top" wrapText="1"/>
    </xf>
    <xf numFmtId="0" fontId="1" fillId="0" borderId="0" xfId="0" applyNumberFormat="1" applyFont="1" applyAlignment="1">
      <alignment horizontal="left" vertical="top" wrapText="1"/>
    </xf>
    <xf numFmtId="0" fontId="8" fillId="2" borderId="4" xfId="0" applyNumberFormat="1" applyFont="1" applyFill="1" applyBorder="1" applyAlignment="1">
      <alignment horizontal="center" vertical="center" wrapText="1"/>
    </xf>
    <xf numFmtId="0" fontId="8" fillId="2" borderId="5" xfId="0" applyNumberFormat="1" applyFont="1" applyFill="1" applyBorder="1" applyAlignment="1">
      <alignment horizontal="center" vertical="center" wrapText="1"/>
    </xf>
    <xf numFmtId="0" fontId="8" fillId="2" borderId="6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horizontal="left" vertical="center" wrapText="1"/>
    </xf>
    <xf numFmtId="0" fontId="9" fillId="5" borderId="10" xfId="0" applyNumberFormat="1" applyFont="1" applyFill="1" applyBorder="1" applyAlignment="1">
      <alignment horizontal="center" vertical="center" wrapText="1"/>
    </xf>
    <xf numFmtId="0" fontId="9" fillId="5" borderId="0" xfId="0" applyNumberFormat="1" applyFont="1" applyFill="1" applyAlignment="1">
      <alignment horizontal="center" vertical="center" wrapText="1"/>
    </xf>
    <xf numFmtId="0" fontId="9" fillId="5" borderId="2" xfId="0" applyNumberFormat="1" applyFont="1" applyFill="1" applyBorder="1" applyAlignment="1">
      <alignment horizontal="center" vertical="center" wrapText="1"/>
    </xf>
    <xf numFmtId="164" fontId="8" fillId="5" borderId="2" xfId="0" applyNumberFormat="1" applyFont="1" applyFill="1" applyBorder="1" applyAlignment="1">
      <alignment horizontal="right" vertical="center" wrapText="1"/>
    </xf>
    <xf numFmtId="167" fontId="12" fillId="4" borderId="0" xfId="0" applyNumberFormat="1" applyFont="1" applyFill="1" applyAlignment="1">
      <alignment horizontal="right" vertical="center" wrapText="1"/>
    </xf>
    <xf numFmtId="0" fontId="9" fillId="5" borderId="0" xfId="0" applyNumberFormat="1" applyFont="1" applyFill="1" applyBorder="1" applyAlignment="1">
      <alignment horizontal="center" vertical="center" wrapText="1"/>
    </xf>
    <xf numFmtId="164" fontId="9" fillId="5" borderId="0" xfId="1" applyNumberFormat="1" applyFont="1" applyFill="1" applyBorder="1" applyAlignment="1">
      <alignment horizontal="right" vertical="center" wrapText="1"/>
    </xf>
  </cellXfs>
  <cellStyles count="6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S36"/>
  <sheetViews>
    <sheetView showGridLines="0" tabSelected="1" workbookViewId="0">
      <pane xSplit="1" ySplit="6" topLeftCell="B7" activePane="bottomRight" state="frozenSplit"/>
      <selection pane="topRight"/>
      <selection pane="bottomLeft"/>
      <selection pane="bottomRight" sqref="A1:G1"/>
    </sheetView>
  </sheetViews>
  <sheetFormatPr baseColWidth="10" defaultColWidth="9" defaultRowHeight="18" customHeight="1" x14ac:dyDescent="0"/>
  <cols>
    <col min="1" max="1" width="19.25" style="1" customWidth="1"/>
    <col min="2" max="2" width="11.5" style="1" customWidth="1"/>
    <col min="3" max="3" width="12" style="1" customWidth="1"/>
    <col min="4" max="5" width="11.125" style="1" customWidth="1"/>
    <col min="6" max="6" width="11.125" style="6" customWidth="1"/>
    <col min="7" max="7" width="12.375" style="1" customWidth="1"/>
    <col min="8" max="253" width="9" style="1" customWidth="1"/>
  </cols>
  <sheetData>
    <row r="1" spans="1:253" ht="36" customHeight="1">
      <c r="A1" s="24" t="s">
        <v>2</v>
      </c>
      <c r="B1" s="24"/>
      <c r="C1" s="24"/>
      <c r="D1" s="24"/>
      <c r="E1" s="24"/>
      <c r="F1" s="24"/>
      <c r="G1" s="24"/>
    </row>
    <row r="2" spans="1:253" ht="21" customHeight="1">
      <c r="A2" s="16" t="s">
        <v>5</v>
      </c>
      <c r="B2" s="19">
        <v>612</v>
      </c>
      <c r="C2" s="17"/>
      <c r="D2" s="32" t="s">
        <v>25</v>
      </c>
      <c r="E2" s="32"/>
      <c r="F2" s="22">
        <f>+B2*B5</f>
        <v>3672</v>
      </c>
      <c r="G2" s="7"/>
    </row>
    <row r="3" spans="1:253" ht="21" customHeight="1">
      <c r="A3" s="16" t="s">
        <v>23</v>
      </c>
      <c r="B3" s="36">
        <v>9.0700000000000003E-2</v>
      </c>
      <c r="C3" s="17"/>
      <c r="D3" s="33" t="s">
        <v>24</v>
      </c>
      <c r="E3" s="33"/>
      <c r="F3" s="18">
        <f>INT(+F2*0.0907)</f>
        <v>333</v>
      </c>
      <c r="G3" s="10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</row>
    <row r="4" spans="1:253" ht="20" customHeight="1">
      <c r="A4" s="16" t="s">
        <v>19</v>
      </c>
      <c r="B4" s="20">
        <v>0.95</v>
      </c>
      <c r="C4" s="17"/>
      <c r="D4" s="37" t="s">
        <v>21</v>
      </c>
      <c r="E4" s="37"/>
      <c r="F4" s="38">
        <f>INT(+F2-F3*(1-B4))</f>
        <v>3655</v>
      </c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</row>
    <row r="5" spans="1:253" ht="20" customHeight="1">
      <c r="A5" s="16" t="s">
        <v>6</v>
      </c>
      <c r="B5" s="21">
        <v>6</v>
      </c>
      <c r="C5" s="17"/>
      <c r="D5" s="34" t="s">
        <v>20</v>
      </c>
      <c r="E5" s="34"/>
      <c r="F5" s="35">
        <f>+F4-F3</f>
        <v>3322</v>
      </c>
      <c r="G5" s="8"/>
    </row>
    <row r="6" spans="1:253" ht="20.5" customHeight="1">
      <c r="A6" s="4" t="s">
        <v>9</v>
      </c>
      <c r="B6" s="27" t="s">
        <v>3</v>
      </c>
      <c r="C6" s="28"/>
      <c r="D6" s="28"/>
      <c r="E6" s="28"/>
      <c r="F6" s="28"/>
      <c r="G6" s="29"/>
    </row>
    <row r="7" spans="1:253" ht="28" customHeight="1">
      <c r="A7" s="3" t="s">
        <v>4</v>
      </c>
      <c r="B7" s="12">
        <v>1</v>
      </c>
      <c r="C7" s="13">
        <v>2</v>
      </c>
      <c r="D7" s="13">
        <v>3</v>
      </c>
      <c r="E7" s="13">
        <v>4</v>
      </c>
      <c r="F7" s="13">
        <v>5</v>
      </c>
      <c r="G7" s="13">
        <v>6</v>
      </c>
    </row>
    <row r="8" spans="1:253" ht="28" customHeight="1">
      <c r="A8" s="3">
        <v>1</v>
      </c>
      <c r="B8" s="14">
        <f>+($B$2*$A8/($A8+B$7))*($B$5*(1-$B$3))*$B$4</f>
        <v>1586.0010599999998</v>
      </c>
      <c r="C8" s="14">
        <f t="shared" ref="C8:G22" si="0">+($B$2*$A8/($A8+C$7))*($B$5*(1-$B$3))*$B$4</f>
        <v>1057.33404</v>
      </c>
      <c r="D8" s="14">
        <f t="shared" si="0"/>
        <v>793.00052999999991</v>
      </c>
      <c r="E8" s="14">
        <f t="shared" si="0"/>
        <v>634.40042400000004</v>
      </c>
      <c r="F8" s="14">
        <f t="shared" si="0"/>
        <v>528.66701999999998</v>
      </c>
      <c r="G8" s="15">
        <f t="shared" si="0"/>
        <v>453.14315999999997</v>
      </c>
    </row>
    <row r="9" spans="1:253" ht="32" customHeight="1">
      <c r="A9" s="3">
        <v>2</v>
      </c>
      <c r="B9" s="14">
        <f t="shared" ref="B9:G22" si="1">+($B$2*$A9/($A9+B$7))*($B$5*(1-$B$3))*$B$4</f>
        <v>2114.6680799999999</v>
      </c>
      <c r="C9" s="14">
        <f t="shared" si="0"/>
        <v>1586.0010599999998</v>
      </c>
      <c r="D9" s="14">
        <f t="shared" si="0"/>
        <v>1268.8008480000001</v>
      </c>
      <c r="E9" s="14">
        <f t="shared" si="0"/>
        <v>1057.33404</v>
      </c>
      <c r="F9" s="14">
        <f t="shared" si="0"/>
        <v>906.28631999999993</v>
      </c>
      <c r="G9" s="15">
        <f t="shared" si="0"/>
        <v>793.00052999999991</v>
      </c>
    </row>
    <row r="10" spans="1:253" ht="31" customHeight="1">
      <c r="A10" s="3">
        <v>3</v>
      </c>
      <c r="B10" s="14">
        <f t="shared" si="1"/>
        <v>2379.0015899999999</v>
      </c>
      <c r="C10" s="14">
        <f t="shared" si="0"/>
        <v>1903.201272</v>
      </c>
      <c r="D10" s="14">
        <f t="shared" si="0"/>
        <v>1586.0010599999998</v>
      </c>
      <c r="E10" s="14">
        <f t="shared" si="0"/>
        <v>1359.42948</v>
      </c>
      <c r="F10" s="14">
        <f t="shared" si="0"/>
        <v>1189.5007949999999</v>
      </c>
      <c r="G10" s="15">
        <f t="shared" si="0"/>
        <v>1057.33404</v>
      </c>
    </row>
    <row r="11" spans="1:253" ht="32.25" customHeight="1">
      <c r="A11" s="3">
        <v>4</v>
      </c>
      <c r="B11" s="14">
        <f t="shared" si="1"/>
        <v>2537.6016960000002</v>
      </c>
      <c r="C11" s="14">
        <f t="shared" si="0"/>
        <v>2114.6680799999999</v>
      </c>
      <c r="D11" s="14">
        <f t="shared" si="0"/>
        <v>1812.5726399999999</v>
      </c>
      <c r="E11" s="14">
        <f t="shared" si="0"/>
        <v>1586.0010599999998</v>
      </c>
      <c r="F11" s="14">
        <f t="shared" si="0"/>
        <v>1409.7787199999998</v>
      </c>
      <c r="G11" s="15">
        <f t="shared" si="0"/>
        <v>1268.8008480000001</v>
      </c>
    </row>
    <row r="12" spans="1:253" ht="32.25" customHeight="1">
      <c r="A12" s="3">
        <v>5</v>
      </c>
      <c r="B12" s="14">
        <f t="shared" si="1"/>
        <v>2643.3350999999998</v>
      </c>
      <c r="C12" s="14">
        <f t="shared" si="0"/>
        <v>2265.7157999999999</v>
      </c>
      <c r="D12" s="14">
        <f t="shared" si="0"/>
        <v>1982.501325</v>
      </c>
      <c r="E12" s="14">
        <f t="shared" si="0"/>
        <v>1762.2233999999999</v>
      </c>
      <c r="F12" s="14">
        <f t="shared" si="0"/>
        <v>1586.0010599999998</v>
      </c>
      <c r="G12" s="15">
        <f t="shared" si="0"/>
        <v>1441.8191454545454</v>
      </c>
    </row>
    <row r="13" spans="1:253" ht="32.25" customHeight="1">
      <c r="A13" s="3">
        <v>6</v>
      </c>
      <c r="B13" s="14">
        <f t="shared" si="1"/>
        <v>2718.85896</v>
      </c>
      <c r="C13" s="14">
        <f t="shared" si="0"/>
        <v>2379.0015899999999</v>
      </c>
      <c r="D13" s="14">
        <f t="shared" si="0"/>
        <v>2114.6680799999999</v>
      </c>
      <c r="E13" s="14">
        <f t="shared" si="0"/>
        <v>1903.201272</v>
      </c>
      <c r="F13" s="14">
        <f t="shared" si="0"/>
        <v>1730.1829745454545</v>
      </c>
      <c r="G13" s="15">
        <f t="shared" si="0"/>
        <v>1586.0010599999998</v>
      </c>
    </row>
    <row r="14" spans="1:253" ht="32.25" customHeight="1">
      <c r="A14" s="3">
        <v>7</v>
      </c>
      <c r="B14" s="14">
        <f t="shared" si="1"/>
        <v>2775.501855</v>
      </c>
      <c r="C14" s="14">
        <f t="shared" si="0"/>
        <v>2467.1127599999995</v>
      </c>
      <c r="D14" s="14">
        <f t="shared" si="0"/>
        <v>2220.4014839999995</v>
      </c>
      <c r="E14" s="14">
        <f t="shared" si="0"/>
        <v>2018.5468036363636</v>
      </c>
      <c r="F14" s="14">
        <f t="shared" si="0"/>
        <v>1850.33457</v>
      </c>
      <c r="G14" s="15">
        <f t="shared" si="0"/>
        <v>1708.0011415384615</v>
      </c>
    </row>
    <row r="15" spans="1:253" ht="32.25" customHeight="1">
      <c r="A15" s="3">
        <v>8</v>
      </c>
      <c r="B15" s="14">
        <f t="shared" si="1"/>
        <v>2819.5574399999996</v>
      </c>
      <c r="C15" s="14">
        <f t="shared" si="0"/>
        <v>2537.6016960000002</v>
      </c>
      <c r="D15" s="14">
        <f t="shared" si="0"/>
        <v>2306.9106327272725</v>
      </c>
      <c r="E15" s="14">
        <f t="shared" si="0"/>
        <v>2114.6680799999999</v>
      </c>
      <c r="F15" s="14">
        <f t="shared" si="0"/>
        <v>1952.0013046153847</v>
      </c>
      <c r="G15" s="15">
        <f t="shared" si="0"/>
        <v>1812.5726399999999</v>
      </c>
    </row>
    <row r="16" spans="1:253" ht="32.25" customHeight="1">
      <c r="A16" s="3">
        <v>9</v>
      </c>
      <c r="B16" s="14">
        <f t="shared" si="1"/>
        <v>2854.8019079999999</v>
      </c>
      <c r="C16" s="14">
        <f t="shared" si="0"/>
        <v>2595.2744618181819</v>
      </c>
      <c r="D16" s="14">
        <f t="shared" si="0"/>
        <v>2379.0015899999999</v>
      </c>
      <c r="E16" s="14">
        <f t="shared" si="0"/>
        <v>2196.0014676923074</v>
      </c>
      <c r="F16" s="14">
        <f t="shared" si="0"/>
        <v>2039.1442199999999</v>
      </c>
      <c r="G16" s="15">
        <f t="shared" si="0"/>
        <v>1903.201272</v>
      </c>
    </row>
    <row r="17" spans="1:253" ht="32.25" customHeight="1">
      <c r="A17" s="3">
        <v>10</v>
      </c>
      <c r="B17" s="14">
        <f t="shared" si="1"/>
        <v>2883.6382909090908</v>
      </c>
      <c r="C17" s="14">
        <f t="shared" si="0"/>
        <v>2643.3350999999998</v>
      </c>
      <c r="D17" s="14">
        <f t="shared" si="0"/>
        <v>2440.0016307692304</v>
      </c>
      <c r="E17" s="14">
        <f t="shared" si="0"/>
        <v>2265.7157999999999</v>
      </c>
      <c r="F17" s="14">
        <f t="shared" si="0"/>
        <v>2114.6680799999999</v>
      </c>
      <c r="G17" s="15">
        <f t="shared" si="0"/>
        <v>1982.501325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</row>
    <row r="18" spans="1:253" ht="32.25" customHeight="1">
      <c r="A18" s="3">
        <v>11</v>
      </c>
      <c r="B18" s="14">
        <f t="shared" si="1"/>
        <v>2907.6686099999997</v>
      </c>
      <c r="C18" s="14">
        <f t="shared" si="0"/>
        <v>2684.0017938461538</v>
      </c>
      <c r="D18" s="14">
        <f t="shared" si="0"/>
        <v>2492.2873799999998</v>
      </c>
      <c r="E18" s="14">
        <f t="shared" si="0"/>
        <v>2326.134888</v>
      </c>
      <c r="F18" s="14">
        <f t="shared" si="0"/>
        <v>2180.7514575</v>
      </c>
      <c r="G18" s="15">
        <f t="shared" si="0"/>
        <v>2052.4719599999999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</row>
    <row r="19" spans="1:253" ht="32.25" customHeight="1">
      <c r="A19" s="3">
        <v>12</v>
      </c>
      <c r="B19" s="14">
        <f t="shared" si="1"/>
        <v>2928.0019569230767</v>
      </c>
      <c r="C19" s="14">
        <f t="shared" si="0"/>
        <v>2718.85896</v>
      </c>
      <c r="D19" s="14">
        <f t="shared" si="0"/>
        <v>2537.6016960000002</v>
      </c>
      <c r="E19" s="14">
        <f t="shared" si="0"/>
        <v>2379.0015899999999</v>
      </c>
      <c r="F19" s="14">
        <f t="shared" si="0"/>
        <v>2239.06032</v>
      </c>
      <c r="G19" s="15">
        <f t="shared" si="0"/>
        <v>2114.6680799999999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</row>
    <row r="20" spans="1:253" ht="32.25" customHeight="1">
      <c r="A20" s="3">
        <v>13</v>
      </c>
      <c r="B20" s="14">
        <f t="shared" si="1"/>
        <v>2945.4305400000003</v>
      </c>
      <c r="C20" s="14">
        <f t="shared" si="0"/>
        <v>2749.0685039999998</v>
      </c>
      <c r="D20" s="14">
        <f t="shared" si="0"/>
        <v>2577.2517224999997</v>
      </c>
      <c r="E20" s="14">
        <f t="shared" si="0"/>
        <v>2425.6486800000002</v>
      </c>
      <c r="F20" s="14">
        <f t="shared" si="0"/>
        <v>2290.8904199999997</v>
      </c>
      <c r="G20" s="15">
        <f t="shared" si="0"/>
        <v>2170.3172399999999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</row>
    <row r="21" spans="1:253" ht="32.25" customHeight="1">
      <c r="A21" s="3">
        <v>14</v>
      </c>
      <c r="B21" s="14">
        <f t="shared" si="1"/>
        <v>2960.535312</v>
      </c>
      <c r="C21" s="14">
        <f t="shared" si="0"/>
        <v>2775.501855</v>
      </c>
      <c r="D21" s="14">
        <f t="shared" si="0"/>
        <v>2612.23704</v>
      </c>
      <c r="E21" s="14">
        <f t="shared" si="0"/>
        <v>2467.1127599999995</v>
      </c>
      <c r="F21" s="14">
        <f t="shared" si="0"/>
        <v>2337.2647200000001</v>
      </c>
      <c r="G21" s="15">
        <f t="shared" si="0"/>
        <v>2220.4014839999995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</row>
    <row r="22" spans="1:253" ht="32.25" customHeight="1">
      <c r="A22" s="3">
        <v>15</v>
      </c>
      <c r="B22" s="14">
        <f t="shared" si="1"/>
        <v>2973.7519874999998</v>
      </c>
      <c r="C22" s="14">
        <f t="shared" si="0"/>
        <v>2798.8253999999997</v>
      </c>
      <c r="D22" s="14">
        <f t="shared" si="0"/>
        <v>2643.3350999999998</v>
      </c>
      <c r="E22" s="14">
        <f t="shared" si="0"/>
        <v>2504.2121999999999</v>
      </c>
      <c r="F22" s="14">
        <f t="shared" si="0"/>
        <v>2379.0015899999999</v>
      </c>
      <c r="G22" s="15">
        <f t="shared" si="0"/>
        <v>2265.7157999999999</v>
      </c>
    </row>
    <row r="24" spans="1:253" ht="30" customHeight="1">
      <c r="A24" s="5" t="s">
        <v>0</v>
      </c>
      <c r="B24" s="25" t="s">
        <v>16</v>
      </c>
      <c r="C24" s="25"/>
      <c r="D24" s="25"/>
      <c r="E24" s="25"/>
      <c r="F24" s="25"/>
      <c r="G24" s="25"/>
    </row>
    <row r="25" spans="1:253" ht="21" customHeight="1">
      <c r="A25" s="5"/>
      <c r="B25" s="31" t="s">
        <v>26</v>
      </c>
      <c r="C25" s="31"/>
      <c r="D25" s="31"/>
      <c r="E25" s="31"/>
      <c r="F25" s="31"/>
      <c r="G25" s="3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</row>
    <row r="26" spans="1:253" ht="18" customHeight="1">
      <c r="A26" s="1" t="s">
        <v>1</v>
      </c>
      <c r="B26" s="26" t="s">
        <v>7</v>
      </c>
      <c r="C26" s="26"/>
      <c r="D26" s="26"/>
      <c r="E26" s="26"/>
      <c r="F26" s="26"/>
      <c r="G26" s="26"/>
    </row>
    <row r="27" spans="1:253" ht="18" customHeight="1">
      <c r="A27" s="2" t="s">
        <v>13</v>
      </c>
      <c r="B27" s="26" t="s">
        <v>8</v>
      </c>
      <c r="C27" s="26"/>
      <c r="D27" s="26"/>
      <c r="E27" s="26"/>
      <c r="F27" s="26"/>
      <c r="G27" s="26"/>
    </row>
    <row r="28" spans="1:253" ht="18" customHeight="1">
      <c r="B28" s="26" t="s">
        <v>10</v>
      </c>
      <c r="C28" s="26"/>
      <c r="D28" s="26"/>
      <c r="E28" s="26"/>
      <c r="F28" s="26"/>
      <c r="G28" s="26"/>
    </row>
    <row r="29" spans="1:253" ht="18" customHeight="1">
      <c r="B29" s="26" t="s">
        <v>11</v>
      </c>
      <c r="C29" s="26"/>
      <c r="D29" s="26"/>
      <c r="E29" s="26"/>
      <c r="F29" s="26"/>
      <c r="G29" s="26"/>
    </row>
    <row r="31" spans="1:253" ht="18" customHeight="1">
      <c r="B31" s="30" t="s">
        <v>12</v>
      </c>
      <c r="C31" s="30"/>
      <c r="D31" s="30"/>
      <c r="E31" s="30"/>
      <c r="F31" s="30"/>
      <c r="G31" s="30"/>
    </row>
    <row r="32" spans="1:253" ht="18" customHeight="1">
      <c r="B32" s="23" t="s">
        <v>15</v>
      </c>
      <c r="C32" s="23"/>
      <c r="D32" s="23"/>
      <c r="E32" s="23"/>
      <c r="F32" s="23"/>
      <c r="G32" s="23"/>
    </row>
    <row r="33" spans="2:7" ht="41" customHeight="1">
      <c r="B33" s="31" t="s">
        <v>14</v>
      </c>
      <c r="C33" s="31"/>
      <c r="D33" s="31"/>
      <c r="E33" s="31"/>
      <c r="F33" s="31"/>
      <c r="G33" s="31"/>
    </row>
    <row r="34" spans="2:7" ht="41" customHeight="1">
      <c r="B34" s="23" t="s">
        <v>17</v>
      </c>
      <c r="C34" s="23"/>
      <c r="D34" s="23"/>
      <c r="E34" s="23"/>
      <c r="F34" s="23"/>
      <c r="G34" s="23"/>
    </row>
    <row r="35" spans="2:7" ht="33" customHeight="1">
      <c r="B35" s="23" t="s">
        <v>18</v>
      </c>
      <c r="C35" s="23"/>
      <c r="D35" s="23"/>
      <c r="E35" s="23"/>
      <c r="F35" s="23"/>
      <c r="G35" s="23"/>
    </row>
    <row r="36" spans="2:7" ht="27" customHeight="1">
      <c r="B36" s="23" t="s">
        <v>22</v>
      </c>
      <c r="C36" s="23"/>
      <c r="D36" s="23"/>
      <c r="E36" s="23"/>
      <c r="F36" s="23"/>
      <c r="G36" s="23"/>
    </row>
  </sheetData>
  <mergeCells count="18">
    <mergeCell ref="B25:G25"/>
    <mergeCell ref="B36:G36"/>
    <mergeCell ref="B35:G35"/>
    <mergeCell ref="A1:G1"/>
    <mergeCell ref="B24:G24"/>
    <mergeCell ref="B26:G26"/>
    <mergeCell ref="B27:G27"/>
    <mergeCell ref="B28:G28"/>
    <mergeCell ref="B6:G6"/>
    <mergeCell ref="B34:G34"/>
    <mergeCell ref="B31:G31"/>
    <mergeCell ref="B32:G32"/>
    <mergeCell ref="B33:G33"/>
    <mergeCell ref="B29:G29"/>
    <mergeCell ref="D2:E2"/>
    <mergeCell ref="D3:E3"/>
    <mergeCell ref="D5:E5"/>
    <mergeCell ref="D4:E4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cjones303</cp:lastModifiedBy>
  <dcterms:created xsi:type="dcterms:W3CDTF">2016-03-10T19:59:12Z</dcterms:created>
  <dcterms:modified xsi:type="dcterms:W3CDTF">2016-06-02T14:31:41Z</dcterms:modified>
</cp:coreProperties>
</file>