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an" sheetId="1" r:id="rId4"/>
    <sheet state="visible" name="Model" sheetId="2" r:id="rId5"/>
  </sheets>
  <definedNames/>
  <calcPr/>
  <extLst>
    <ext uri="GoogleSheetsCustomDataVersion2">
      <go:sheetsCustomData xmlns:go="http://customooxmlschemas.google.com/" r:id="rId6" roundtripDataChecksum="exYfL0lhXyF8DQToY8ofEgPdbk6rHklFCDxiNGR1GUA="/>
    </ext>
  </extLst>
</workbook>
</file>

<file path=xl/sharedStrings.xml><?xml version="1.0" encoding="utf-8"?>
<sst xmlns="http://schemas.openxmlformats.org/spreadsheetml/2006/main" count="44" uniqueCount="40">
  <si>
    <t>Price</t>
  </si>
  <si>
    <t>Shares</t>
  </si>
  <si>
    <t>Q224</t>
  </si>
  <si>
    <t>MC</t>
  </si>
  <si>
    <t>Cash</t>
  </si>
  <si>
    <t>Debt</t>
  </si>
  <si>
    <t>EV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</si>
  <si>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</si>
  <si>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</si>
  <si>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</si>
  <si>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</si>
  <si>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</si>
  <si>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</si>
  <si>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</si>
  <si>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</si>
  <si>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</si>
  <si>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</si>
  <si>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</si>
  <si>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</si>
  <si>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Subscribers</t>
  </si>
  <si>
    <t>Net Orders</t>
  </si>
  <si>
    <t>AOV</t>
  </si>
  <si>
    <t>Revenue</t>
  </si>
  <si>
    <t>COGS</t>
  </si>
  <si>
    <t>Gross Profit</t>
  </si>
  <si>
    <t>Marketing</t>
  </si>
  <si>
    <t>Operations &amp; Suport</t>
  </si>
  <si>
    <t>TD</t>
  </si>
  <si>
    <t>G&amp;A</t>
  </si>
  <si>
    <t>Operating Expenses</t>
  </si>
  <si>
    <t>Operating Income</t>
  </si>
  <si>
    <t>Pretax Income</t>
  </si>
  <si>
    <t>Taxes</t>
  </si>
  <si>
    <t>Net Income</t>
  </si>
  <si>
    <t>EPS</t>
  </si>
  <si>
    <t>Revenue y/y</t>
  </si>
  <si>
    <t>Gross Margin</t>
  </si>
  <si>
    <t>CFFO</t>
  </si>
  <si>
    <t>Capex</t>
  </si>
  <si>
    <t>FCF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</si>
</sst>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 style="thick">
        <color rgb="FF00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3" xfId="0" applyFont="1" applyNumberFormat="1"/>
    <xf borderId="0" fillId="0" fontId="3" numFmtId="0" xfId="0" applyAlignment="1" applyFont="1">
      <alignment horizontal="right"/>
    </xf>
    <xf borderId="0" fillId="0" fontId="4" numFmtId="0" xfId="0" applyFont="1"/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Font="1" applyNumberFormat="1"/>
    <xf borderId="1" fillId="0" fontId="4" numFmtId="3" xfId="0" applyBorder="1" applyFont="1" applyNumberFormat="1"/>
    <xf borderId="1" fillId="0" fontId="4" numFmtId="3" xfId="0" applyAlignment="1" applyBorder="1" applyFont="1" applyNumberFormat="1">
      <alignment readingOrder="0"/>
    </xf>
    <xf borderId="1" fillId="0" fontId="4" numFmtId="0" xfId="0" applyBorder="1" applyFont="1"/>
    <xf borderId="0" fillId="0" fontId="4" numFmtId="3" xfId="0" applyAlignment="1" applyFont="1" applyNumberFormat="1">
      <alignment readingOrder="0"/>
    </xf>
    <xf borderId="0" fillId="0" fontId="4" numFmtId="4" xfId="0" applyFont="1" applyNumberFormat="1"/>
    <xf borderId="1" fillId="0" fontId="4" numFmtId="4" xfId="0" applyBorder="1" applyFont="1" applyNumberFormat="1"/>
    <xf borderId="0" fillId="0" fontId="4" numFmtId="9" xfId="0" applyFont="1" applyNumberFormat="1"/>
    <xf borderId="1" fillId="0" fontId="4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3.86"/>
    <col customWidth="1" min="12" max="26" width="8.71"/>
  </cols>
  <sheetData>
    <row r="3">
      <c r="J3" s="1" t="s">
        <v>0</v>
      </c>
      <c r="K3" s="2">
        <v>16.6</v>
      </c>
    </row>
    <row r="4">
      <c r="J4" s="2" t="s">
        <v>1</v>
      </c>
      <c r="K4" s="3">
        <f>208.70225+8.377623</f>
        <v>217.079873</v>
      </c>
      <c r="L4" s="4" t="s">
        <v>2</v>
      </c>
    </row>
    <row r="5">
      <c r="J5" s="2" t="s">
        <v>3</v>
      </c>
      <c r="K5" s="3">
        <f>+K4*K3</f>
        <v>3603.525892</v>
      </c>
    </row>
    <row r="6">
      <c r="J6" s="2" t="s">
        <v>4</v>
      </c>
      <c r="K6" s="3">
        <f>129.295+97.977+0.856</f>
        <v>228.128</v>
      </c>
      <c r="L6" s="4" t="s">
        <v>2</v>
      </c>
    </row>
    <row r="7">
      <c r="J7" s="2" t="s">
        <v>5</v>
      </c>
      <c r="K7" s="3">
        <v>0.0</v>
      </c>
      <c r="L7" s="4" t="s">
        <v>2</v>
      </c>
    </row>
    <row r="8">
      <c r="J8" s="2" t="s">
        <v>6</v>
      </c>
      <c r="K8" s="3">
        <f>+K5-K6+K7</f>
        <v>3375.397892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9.14"/>
    <col customWidth="1" min="2" max="6" width="18.14"/>
    <col customWidth="1" min="7" max="12" width="8.29"/>
    <col customWidth="1" min="13" max="26" width="8.71"/>
  </cols>
  <sheetData>
    <row r="1" ht="12.75" customHeight="1">
      <c r="A1" s="5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5"/>
      <c r="B2" s="5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2</v>
      </c>
      <c r="M2" s="6" t="s">
        <v>17</v>
      </c>
      <c r="N2" s="7" t="s">
        <v>18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2.75" customHeight="1">
      <c r="A3" s="5"/>
      <c r="B3" s="5" t="s">
        <v>19</v>
      </c>
      <c r="C3" s="8"/>
      <c r="D3" s="8"/>
      <c r="E3" s="8"/>
      <c r="F3" s="8">
        <v>1040.0</v>
      </c>
      <c r="G3" s="8"/>
      <c r="H3" s="8">
        <v>1300.0</v>
      </c>
      <c r="I3" s="8"/>
      <c r="J3" s="8">
        <v>1537.0</v>
      </c>
      <c r="K3" s="8"/>
      <c r="L3" s="8">
        <v>1864.0</v>
      </c>
      <c r="M3" s="9">
        <v>2047.0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2.75" customHeight="1">
      <c r="A4" s="5"/>
      <c r="B4" s="5" t="s">
        <v>20</v>
      </c>
      <c r="C4" s="8"/>
      <c r="D4" s="8"/>
      <c r="E4" s="8"/>
      <c r="F4" s="8">
        <v>1855.0</v>
      </c>
      <c r="G4" s="8"/>
      <c r="H4" s="8">
        <v>2109.0</v>
      </c>
      <c r="I4" s="8"/>
      <c r="J4" s="8">
        <v>2298.0</v>
      </c>
      <c r="K4" s="8"/>
      <c r="L4" s="8">
        <v>2527.0</v>
      </c>
      <c r="M4" s="10">
        <v>2664.0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2.75" customHeight="1">
      <c r="A5" s="5"/>
      <c r="B5" s="5" t="s">
        <v>21</v>
      </c>
      <c r="C5" s="5"/>
      <c r="D5" s="5"/>
      <c r="E5" s="5"/>
      <c r="F5" s="5">
        <v>87.0</v>
      </c>
      <c r="G5" s="5"/>
      <c r="H5" s="5">
        <v>95.0</v>
      </c>
      <c r="I5" s="5"/>
      <c r="J5" s="5">
        <v>103.0</v>
      </c>
      <c r="K5" s="5"/>
      <c r="L5" s="5">
        <v>121.0</v>
      </c>
      <c r="M5" s="6">
        <v>147.0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5"/>
      <c r="B9" s="5" t="s">
        <v>22</v>
      </c>
      <c r="C9" s="5"/>
      <c r="D9" s="5"/>
      <c r="E9" s="5"/>
      <c r="F9" s="8">
        <v>167.203</v>
      </c>
      <c r="G9" s="8">
        <v>190.77</v>
      </c>
      <c r="H9" s="8">
        <v>207.912</v>
      </c>
      <c r="I9" s="12">
        <v>226.699</v>
      </c>
      <c r="J9" s="8">
        <v>246.619</v>
      </c>
      <c r="K9" s="8">
        <v>278.171</v>
      </c>
      <c r="L9" s="8">
        <v>315.648</v>
      </c>
      <c r="M9" s="9">
        <v>401.556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5"/>
      <c r="B10" s="5" t="s">
        <v>23</v>
      </c>
      <c r="C10" s="5"/>
      <c r="D10" s="5"/>
      <c r="E10" s="5"/>
      <c r="F10" s="8">
        <v>34.866</v>
      </c>
      <c r="G10" s="8">
        <v>37.345</v>
      </c>
      <c r="H10" s="8">
        <v>37.754</v>
      </c>
      <c r="I10" s="12">
        <v>39.391</v>
      </c>
      <c r="J10" s="8">
        <v>42.561</v>
      </c>
      <c r="K10" s="8">
        <v>49.076</v>
      </c>
      <c r="L10" s="8">
        <v>59.035</v>
      </c>
      <c r="M10" s="9">
        <v>83.67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5"/>
      <c r="B11" s="5" t="s">
        <v>24</v>
      </c>
      <c r="C11" s="5"/>
      <c r="D11" s="5"/>
      <c r="E11" s="5"/>
      <c r="F11" s="8">
        <f t="shared" ref="F11:M11" si="1">+F9-F10</f>
        <v>132.337</v>
      </c>
      <c r="G11" s="8">
        <f t="shared" si="1"/>
        <v>153.425</v>
      </c>
      <c r="H11" s="8">
        <f t="shared" si="1"/>
        <v>170.158</v>
      </c>
      <c r="I11" s="8">
        <f t="shared" si="1"/>
        <v>187.308</v>
      </c>
      <c r="J11" s="8">
        <f t="shared" si="1"/>
        <v>204.058</v>
      </c>
      <c r="K11" s="8">
        <f t="shared" si="1"/>
        <v>229.095</v>
      </c>
      <c r="L11" s="8">
        <f t="shared" si="1"/>
        <v>256.613</v>
      </c>
      <c r="M11" s="9">
        <f t="shared" si="1"/>
        <v>317.886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5"/>
      <c r="B12" s="5" t="s">
        <v>25</v>
      </c>
      <c r="C12" s="5"/>
      <c r="D12" s="5"/>
      <c r="E12" s="5"/>
      <c r="F12" s="8">
        <v>85.542</v>
      </c>
      <c r="G12" s="8">
        <v>97.245</v>
      </c>
      <c r="H12" s="8">
        <v>107.219</v>
      </c>
      <c r="I12" s="12">
        <v>116.076</v>
      </c>
      <c r="J12" s="8">
        <v>125.895</v>
      </c>
      <c r="K12" s="8">
        <v>130.553</v>
      </c>
      <c r="L12" s="8">
        <v>144.922</v>
      </c>
      <c r="M12" s="10">
        <v>182.284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5"/>
      <c r="B13" s="5" t="s">
        <v>26</v>
      </c>
      <c r="C13" s="5"/>
      <c r="D13" s="5"/>
      <c r="E13" s="5"/>
      <c r="F13" s="8">
        <v>22.521</v>
      </c>
      <c r="G13" s="8">
        <v>26.182</v>
      </c>
      <c r="H13" s="8">
        <v>29.227</v>
      </c>
      <c r="I13" s="12">
        <v>31.609</v>
      </c>
      <c r="J13" s="8">
        <v>32.839</v>
      </c>
      <c r="K13" s="8">
        <v>38.747</v>
      </c>
      <c r="L13" s="8">
        <v>41.453</v>
      </c>
      <c r="M13" s="10">
        <v>47.519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5"/>
      <c r="B14" s="5" t="s">
        <v>27</v>
      </c>
      <c r="C14" s="5"/>
      <c r="D14" s="5"/>
      <c r="E14" s="5"/>
      <c r="F14" s="8">
        <v>8.311</v>
      </c>
      <c r="G14" s="8">
        <v>10.748</v>
      </c>
      <c r="H14" s="8">
        <v>11.804</v>
      </c>
      <c r="I14" s="12">
        <v>12.27</v>
      </c>
      <c r="J14" s="8">
        <v>13.405</v>
      </c>
      <c r="K14" s="8">
        <v>15.324</v>
      </c>
      <c r="L14" s="8">
        <v>18.654</v>
      </c>
      <c r="M14" s="10">
        <v>21.092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5"/>
      <c r="B15" s="5" t="s">
        <v>28</v>
      </c>
      <c r="C15" s="5"/>
      <c r="D15" s="5"/>
      <c r="E15" s="5"/>
      <c r="F15" s="8">
        <v>27.568</v>
      </c>
      <c r="G15" s="8">
        <v>30.513</v>
      </c>
      <c r="H15" s="8">
        <v>31.144</v>
      </c>
      <c r="I15" s="12">
        <v>35.907</v>
      </c>
      <c r="J15" s="8">
        <v>32.319</v>
      </c>
      <c r="K15" s="8">
        <v>34.568</v>
      </c>
      <c r="L15" s="8">
        <v>40.554</v>
      </c>
      <c r="M15" s="10">
        <v>44.617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5"/>
      <c r="B16" s="5" t="s">
        <v>29</v>
      </c>
      <c r="C16" s="5"/>
      <c r="D16" s="5"/>
      <c r="E16" s="5"/>
      <c r="F16" s="8">
        <v>143.942</v>
      </c>
      <c r="G16" s="8">
        <v>164.688</v>
      </c>
      <c r="H16" s="8">
        <f t="shared" ref="H16:M16" si="2">+H12+H13+H14+H15</f>
        <v>179.394</v>
      </c>
      <c r="I16" s="8">
        <f t="shared" si="2"/>
        <v>195.862</v>
      </c>
      <c r="J16" s="8">
        <f t="shared" si="2"/>
        <v>204.458</v>
      </c>
      <c r="K16" s="8">
        <f t="shared" si="2"/>
        <v>219.192</v>
      </c>
      <c r="L16" s="8">
        <f t="shared" si="2"/>
        <v>245.583</v>
      </c>
      <c r="M16" s="9">
        <f t="shared" si="2"/>
        <v>295.512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5"/>
      <c r="B17" s="5" t="s">
        <v>30</v>
      </c>
      <c r="C17" s="5"/>
      <c r="D17" s="5"/>
      <c r="E17" s="5"/>
      <c r="F17" s="8">
        <f t="shared" ref="F17:M17" si="3">+F11-F16</f>
        <v>-11.605</v>
      </c>
      <c r="G17" s="8">
        <f t="shared" si="3"/>
        <v>-11.263</v>
      </c>
      <c r="H17" s="8">
        <f t="shared" si="3"/>
        <v>-9.236</v>
      </c>
      <c r="I17" s="8">
        <f t="shared" si="3"/>
        <v>-8.554</v>
      </c>
      <c r="J17" s="8">
        <f t="shared" si="3"/>
        <v>-0.4</v>
      </c>
      <c r="K17" s="8">
        <f t="shared" si="3"/>
        <v>9.903</v>
      </c>
      <c r="L17" s="8">
        <f t="shared" si="3"/>
        <v>11.03</v>
      </c>
      <c r="M17" s="9">
        <f t="shared" si="3"/>
        <v>22.374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5"/>
      <c r="B18" s="5" t="s">
        <v>31</v>
      </c>
      <c r="C18" s="5"/>
      <c r="D18" s="5"/>
      <c r="E18" s="5"/>
      <c r="F18" s="5">
        <v>-11.028</v>
      </c>
      <c r="G18" s="5">
        <v>-9.681</v>
      </c>
      <c r="H18" s="5">
        <v>-7.17</v>
      </c>
      <c r="I18" s="7">
        <v>-6.916</v>
      </c>
      <c r="J18" s="5">
        <v>2.196</v>
      </c>
      <c r="K18" s="5">
        <v>12.403</v>
      </c>
      <c r="L18" s="5">
        <v>13.424</v>
      </c>
      <c r="M18" s="6">
        <v>23.593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75" customHeight="1">
      <c r="A19" s="5"/>
      <c r="B19" s="5" t="s">
        <v>32</v>
      </c>
      <c r="C19" s="5"/>
      <c r="D19" s="5"/>
      <c r="E19" s="5"/>
      <c r="F19" s="5">
        <v>0.121</v>
      </c>
      <c r="G19" s="5">
        <v>-0.386</v>
      </c>
      <c r="H19" s="5">
        <v>0.013</v>
      </c>
      <c r="I19" s="7">
        <v>-0.651</v>
      </c>
      <c r="J19" s="5">
        <v>-0.951</v>
      </c>
      <c r="K19" s="5">
        <v>-1.275</v>
      </c>
      <c r="L19" s="5">
        <v>-0.127</v>
      </c>
      <c r="M19" s="6">
        <v>51.995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75" customHeight="1">
      <c r="A20" s="5"/>
      <c r="B20" s="5" t="s">
        <v>33</v>
      </c>
      <c r="C20" s="5"/>
      <c r="D20" s="5"/>
      <c r="E20" s="5"/>
      <c r="F20" s="5">
        <f t="shared" ref="F20:M20" si="4">F18+F19</f>
        <v>-10.907</v>
      </c>
      <c r="G20" s="5">
        <f t="shared" si="4"/>
        <v>-10.067</v>
      </c>
      <c r="H20" s="5">
        <f t="shared" si="4"/>
        <v>-7.157</v>
      </c>
      <c r="I20" s="5">
        <f t="shared" si="4"/>
        <v>-7.567</v>
      </c>
      <c r="J20" s="5">
        <f t="shared" si="4"/>
        <v>1.245</v>
      </c>
      <c r="K20" s="5">
        <f t="shared" si="4"/>
        <v>11.128</v>
      </c>
      <c r="L20" s="5">
        <f t="shared" si="4"/>
        <v>13.297</v>
      </c>
      <c r="M20" s="11">
        <f t="shared" si="4"/>
        <v>75.588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75" customHeight="1">
      <c r="A21" s="5"/>
      <c r="B21" s="5" t="s">
        <v>34</v>
      </c>
      <c r="C21" s="5"/>
      <c r="D21" s="5"/>
      <c r="E21" s="5"/>
      <c r="F21" s="13">
        <f t="shared" ref="F21:M21" si="5">+F20/F22</f>
        <v>-0.05291057061</v>
      </c>
      <c r="G21" s="13">
        <f t="shared" si="5"/>
        <v>-0.04859991077</v>
      </c>
      <c r="H21" s="13">
        <f t="shared" si="5"/>
        <v>-0.0343388494</v>
      </c>
      <c r="I21" s="13">
        <f t="shared" si="5"/>
        <v>-0.0360102386</v>
      </c>
      <c r="J21" s="13">
        <f t="shared" si="5"/>
        <v>0.005611878279</v>
      </c>
      <c r="K21" s="13">
        <f t="shared" si="5"/>
        <v>0.04851664436</v>
      </c>
      <c r="L21" s="13">
        <f t="shared" si="5"/>
        <v>0.05663310866</v>
      </c>
      <c r="M21" s="14">
        <f t="shared" si="5"/>
        <v>0.321555912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75" customHeight="1">
      <c r="A22" s="5"/>
      <c r="B22" s="5" t="s">
        <v>1</v>
      </c>
      <c r="C22" s="5"/>
      <c r="D22" s="5"/>
      <c r="E22" s="5"/>
      <c r="F22" s="8">
        <v>206.140283</v>
      </c>
      <c r="G22" s="8">
        <v>207.140298</v>
      </c>
      <c r="H22" s="8">
        <v>208.422825</v>
      </c>
      <c r="I22" s="12">
        <v>210.134681</v>
      </c>
      <c r="J22" s="8">
        <v>221.850856</v>
      </c>
      <c r="K22" s="8">
        <v>229.364585</v>
      </c>
      <c r="L22" s="8">
        <v>234.791985</v>
      </c>
      <c r="M22" s="10">
        <v>235.069539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1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"/>
      <c r="B24" s="5" t="s">
        <v>35</v>
      </c>
      <c r="C24" s="5"/>
      <c r="D24" s="5"/>
      <c r="E24" s="5"/>
      <c r="F24" s="5"/>
      <c r="G24" s="5"/>
      <c r="H24" s="5"/>
      <c r="I24" s="5"/>
      <c r="J24" s="15">
        <f t="shared" ref="J24:M24" si="6">+J9/F9 - 1</f>
        <v>0.4749675544</v>
      </c>
      <c r="K24" s="15">
        <f t="shared" si="6"/>
        <v>0.4581485559</v>
      </c>
      <c r="L24" s="15">
        <f t="shared" si="6"/>
        <v>0.5181807688</v>
      </c>
      <c r="M24" s="16">
        <f t="shared" si="6"/>
        <v>0.7713179149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75" customHeight="1">
      <c r="A25" s="5"/>
      <c r="B25" s="5" t="s">
        <v>36</v>
      </c>
      <c r="C25" s="5"/>
      <c r="D25" s="5"/>
      <c r="E25" s="5"/>
      <c r="F25" s="15">
        <f t="shared" ref="F25:M25" si="7">+F11/F9</f>
        <v>0.7914750333</v>
      </c>
      <c r="G25" s="15">
        <f t="shared" si="7"/>
        <v>0.8042407087</v>
      </c>
      <c r="H25" s="15">
        <f t="shared" si="7"/>
        <v>0.8184135596</v>
      </c>
      <c r="I25" s="15">
        <f t="shared" si="7"/>
        <v>0.8262409627</v>
      </c>
      <c r="J25" s="15">
        <f t="shared" si="7"/>
        <v>0.8274220559</v>
      </c>
      <c r="K25" s="15">
        <f t="shared" si="7"/>
        <v>0.8235761456</v>
      </c>
      <c r="L25" s="15">
        <f t="shared" si="7"/>
        <v>0.8129720448</v>
      </c>
      <c r="M25" s="16">
        <f t="shared" si="7"/>
        <v>0.7916355378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1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75" customHeight="1">
      <c r="A27" s="5"/>
      <c r="B27" s="5" t="s">
        <v>37</v>
      </c>
      <c r="C27" s="8"/>
      <c r="D27" s="8"/>
      <c r="E27" s="8"/>
      <c r="F27" s="8"/>
      <c r="G27" s="8">
        <v>9.483</v>
      </c>
      <c r="H27" s="8">
        <v>26.309</v>
      </c>
      <c r="I27" s="12">
        <v>-24.791</v>
      </c>
      <c r="J27" s="8"/>
      <c r="K27" s="8">
        <v>25.838</v>
      </c>
      <c r="L27" s="8">
        <v>79.432</v>
      </c>
      <c r="M27" s="10">
        <v>100.013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75" customHeight="1">
      <c r="A28" s="5"/>
      <c r="B28" s="5" t="s">
        <v>38</v>
      </c>
      <c r="C28" s="8"/>
      <c r="D28" s="8"/>
      <c r="E28" s="8"/>
      <c r="F28" s="8"/>
      <c r="G28" s="8">
        <v>-0.653</v>
      </c>
      <c r="H28" s="8">
        <v>-5.312</v>
      </c>
      <c r="I28" s="12">
        <v>-8.589</v>
      </c>
      <c r="J28" s="8"/>
      <c r="K28" s="8">
        <v>-10.581</v>
      </c>
      <c r="L28" s="8">
        <v>-13.793</v>
      </c>
      <c r="M28" s="10">
        <v>-17.135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75" customHeight="1">
      <c r="A29" s="5"/>
      <c r="B29" s="5" t="s">
        <v>39</v>
      </c>
      <c r="C29" s="8"/>
      <c r="D29" s="8"/>
      <c r="E29" s="8"/>
      <c r="F29" s="8"/>
      <c r="G29" s="8">
        <f t="shared" ref="G29:I29" si="8">+G27+G28</f>
        <v>8.83</v>
      </c>
      <c r="H29" s="8">
        <f t="shared" si="8"/>
        <v>20.997</v>
      </c>
      <c r="I29" s="8">
        <f t="shared" si="8"/>
        <v>-33.38</v>
      </c>
      <c r="J29" s="8"/>
      <c r="K29" s="8">
        <f t="shared" ref="K29:M29" si="9">+K27+K28</f>
        <v>15.257</v>
      </c>
      <c r="L29" s="8">
        <f t="shared" si="9"/>
        <v>65.639</v>
      </c>
      <c r="M29" s="9">
        <f t="shared" si="9"/>
        <v>82.878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Albert Kirpach (US)</dc:creator>
</cp:coreProperties>
</file>