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WWHITEMAN\OneDrive - Federal Bureau of Investigation\"/>
    </mc:Choice>
  </mc:AlternateContent>
  <xr:revisionPtr revIDLastSave="0" documentId="8_{4455FCD9-2E18-458C-B8FD-D424DA4A14F7}" xr6:coauthVersionLast="47" xr6:coauthVersionMax="47" xr10:uidLastSave="{00000000-0000-0000-0000-000000000000}"/>
  <bookViews>
    <workbookView xWindow="-120" yWindow="180" windowWidth="29040" windowHeight="15540" xr2:uid="{6BE9ADB9-2D4C-4F25-9AC6-313839F8A09F}"/>
  </bookViews>
  <sheets>
    <sheet name="INDEX" sheetId="50" r:id="rId1"/>
    <sheet name="Table 1" sheetId="1" r:id="rId2"/>
    <sheet name="Table 2" sheetId="2" r:id="rId3"/>
    <sheet name="Table 3" sheetId="3"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 name="Table 13" sheetId="13" r:id="rId14"/>
    <sheet name="Table 14" sheetId="14" r:id="rId15"/>
    <sheet name="Table 15" sheetId="15" r:id="rId16"/>
    <sheet name="Table 16" sheetId="16" r:id="rId17"/>
    <sheet name="Table 17" sheetId="17" r:id="rId18"/>
    <sheet name="Table 18" sheetId="18" r:id="rId19"/>
    <sheet name="Table 19" sheetId="19" r:id="rId20"/>
    <sheet name="Table 20" sheetId="21" r:id="rId21"/>
    <sheet name="Table 21" sheetId="22" r:id="rId22"/>
    <sheet name="Table 22" sheetId="23" r:id="rId23"/>
    <sheet name="Table 23" sheetId="24" r:id="rId24"/>
    <sheet name="Table 24" sheetId="25" r:id="rId25"/>
    <sheet name="Table 25" sheetId="26" r:id="rId26"/>
    <sheet name="Table 26" sheetId="27" r:id="rId27"/>
    <sheet name="Table 27" sheetId="28" r:id="rId28"/>
    <sheet name="Table 28" sheetId="29" r:id="rId29"/>
    <sheet name="Table 29" sheetId="30" r:id="rId30"/>
    <sheet name="Table 30" sheetId="49" r:id="rId31"/>
    <sheet name="Table 31" sheetId="32" r:id="rId32"/>
    <sheet name="Table 32" sheetId="33" r:id="rId33"/>
    <sheet name="Table 33" sheetId="34" r:id="rId34"/>
    <sheet name="Table 34" sheetId="35" r:id="rId35"/>
    <sheet name="Table 35" sheetId="36" r:id="rId36"/>
    <sheet name="Table 36" sheetId="37" r:id="rId37"/>
    <sheet name="Table 37" sheetId="38" r:id="rId38"/>
    <sheet name="Table 38" sheetId="39" r:id="rId39"/>
    <sheet name="Table 39" sheetId="40" r:id="rId40"/>
    <sheet name="Table 40" sheetId="41" r:id="rId41"/>
    <sheet name="Table 41" sheetId="42" r:id="rId42"/>
    <sheet name="Table 42 " sheetId="43" r:id="rId43"/>
    <sheet name="Table 43" sheetId="44" r:id="rId44"/>
    <sheet name="Table 44" sheetId="45" r:id="rId45"/>
    <sheet name="Table 45" sheetId="46" r:id="rId46"/>
    <sheet name="Table 46" sheetId="47" r:id="rId47"/>
    <sheet name="Table 47" sheetId="48"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38" l="1"/>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19" i="46"/>
  <c r="C20" i="46"/>
  <c r="C21" i="46"/>
  <c r="C22" i="46"/>
  <c r="C23" i="46"/>
  <c r="C24" i="46"/>
  <c r="C25" i="46"/>
  <c r="C26" i="46"/>
  <c r="C27" i="46"/>
  <c r="C28" i="46"/>
  <c r="C29" i="46"/>
  <c r="C30" i="46"/>
  <c r="C31" i="46"/>
  <c r="C32" i="46"/>
  <c r="C18" i="46"/>
  <c r="B5" i="39"/>
  <c r="C7" i="36"/>
  <c r="C8" i="36"/>
  <c r="C9" i="36"/>
  <c r="C10" i="36"/>
  <c r="C11" i="36"/>
  <c r="C12" i="36"/>
  <c r="C13" i="36"/>
  <c r="C6" i="36"/>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96" i="30"/>
  <c r="C97" i="30"/>
  <c r="C98" i="30"/>
  <c r="C99" i="30"/>
  <c r="C100" i="30"/>
  <c r="C101" i="30"/>
  <c r="C102" i="30"/>
  <c r="C103" i="30"/>
  <c r="C104" i="30"/>
  <c r="C105" i="30"/>
  <c r="C7" i="30"/>
  <c r="B10" i="27"/>
  <c r="B8" i="22"/>
  <c r="B9" i="22"/>
  <c r="B10" i="22"/>
  <c r="B11" i="22"/>
  <c r="B12" i="22"/>
  <c r="B13" i="22"/>
  <c r="B14" i="22"/>
  <c r="B15" i="22"/>
  <c r="B16" i="22"/>
  <c r="B17" i="22"/>
  <c r="B18" i="22"/>
  <c r="B19" i="22"/>
  <c r="B20" i="22"/>
  <c r="B21" i="22"/>
  <c r="B7" i="22"/>
  <c r="C5" i="1"/>
  <c r="D5" i="1"/>
  <c r="E5" i="1"/>
  <c r="F5" i="1"/>
  <c r="G5" i="1"/>
  <c r="H5" i="1"/>
  <c r="I5" i="1"/>
  <c r="J5" i="1"/>
  <c r="K5" i="1"/>
  <c r="C99" i="26"/>
  <c r="C93" i="26"/>
  <c r="C79" i="26"/>
  <c r="C76" i="26"/>
  <c r="C55" i="26"/>
  <c r="C49" i="26"/>
  <c r="C36" i="26"/>
  <c r="C26" i="26"/>
  <c r="C14" i="26"/>
  <c r="C9" i="26"/>
  <c r="C6" i="26"/>
  <c r="C5" i="25"/>
  <c r="D6" i="30"/>
  <c r="C6" i="30" s="1"/>
  <c r="E6" i="30"/>
  <c r="F6" i="30"/>
  <c r="G6" i="30"/>
  <c r="H6" i="30"/>
  <c r="I6" i="30"/>
  <c r="J6" i="30"/>
  <c r="K6" i="30"/>
  <c r="L6" i="30"/>
  <c r="M8" i="40"/>
  <c r="M6" i="40"/>
  <c r="M5" i="40"/>
  <c r="C16" i="40"/>
  <c r="C15" i="40"/>
  <c r="C14" i="40"/>
  <c r="C13" i="40"/>
  <c r="C12" i="40"/>
  <c r="C11" i="40"/>
  <c r="C10" i="40"/>
  <c r="C9" i="40"/>
  <c r="L8" i="40"/>
  <c r="L5" i="40" s="1"/>
  <c r="K8" i="40"/>
  <c r="J8" i="40"/>
  <c r="I8" i="40"/>
  <c r="H8" i="40"/>
  <c r="H5" i="40" s="1"/>
  <c r="G8" i="40"/>
  <c r="G5" i="40" s="1"/>
  <c r="F8" i="40"/>
  <c r="E8" i="40"/>
  <c r="D8" i="40"/>
  <c r="C7" i="40"/>
  <c r="L6" i="40"/>
  <c r="K6" i="40"/>
  <c r="J6" i="40"/>
  <c r="J5" i="40" s="1"/>
  <c r="I6" i="40"/>
  <c r="H6" i="40"/>
  <c r="G6" i="40"/>
  <c r="F6" i="40"/>
  <c r="E6" i="40"/>
  <c r="D6" i="40"/>
  <c r="C5" i="26" l="1"/>
  <c r="C8" i="40"/>
  <c r="E5" i="40"/>
  <c r="C5" i="40" s="1"/>
  <c r="F5" i="40"/>
  <c r="C6" i="40"/>
  <c r="D5" i="40"/>
  <c r="K5" i="40"/>
  <c r="I5" i="40"/>
  <c r="D5" i="38" l="1"/>
  <c r="D44" i="38"/>
  <c r="E44" i="38"/>
  <c r="F44" i="38"/>
  <c r="G44" i="38"/>
  <c r="H44" i="38"/>
  <c r="I44" i="38"/>
  <c r="J44" i="38"/>
  <c r="K44" i="38"/>
  <c r="L44" i="38"/>
  <c r="M44" i="38"/>
  <c r="C44" i="38"/>
  <c r="C50" i="38"/>
  <c r="C49" i="38"/>
  <c r="C48" i="38"/>
  <c r="D23" i="38"/>
  <c r="E23" i="38"/>
  <c r="F23" i="38"/>
  <c r="F5" i="38" s="1"/>
  <c r="G23" i="38"/>
  <c r="H23" i="38"/>
  <c r="I23" i="38"/>
  <c r="J23" i="38"/>
  <c r="K23" i="38"/>
  <c r="L23" i="38"/>
  <c r="M23" i="38"/>
  <c r="C23" i="38"/>
  <c r="E6" i="38"/>
  <c r="F6" i="38"/>
  <c r="G6" i="38"/>
  <c r="H6" i="38"/>
  <c r="I6" i="38"/>
  <c r="J6" i="38"/>
  <c r="K6" i="38"/>
  <c r="L6" i="38"/>
  <c r="M6" i="38"/>
  <c r="D6" i="38"/>
  <c r="C7" i="38"/>
  <c r="C8" i="38"/>
  <c r="C9" i="38"/>
  <c r="C10" i="38"/>
  <c r="C11" i="38"/>
  <c r="C12" i="38"/>
  <c r="C13" i="38"/>
  <c r="C14" i="38"/>
  <c r="C15" i="38"/>
  <c r="C16" i="38"/>
  <c r="C17" i="38"/>
  <c r="C18" i="38"/>
  <c r="C19" i="38"/>
  <c r="C20" i="38"/>
  <c r="C21" i="38"/>
  <c r="C22" i="38"/>
  <c r="C26" i="37"/>
  <c r="C27" i="37"/>
  <c r="C28" i="37"/>
  <c r="C29" i="37"/>
  <c r="C30" i="37"/>
  <c r="C31" i="37"/>
  <c r="C32" i="37"/>
  <c r="C33" i="37"/>
  <c r="C34" i="37"/>
  <c r="C35" i="37"/>
  <c r="C36" i="37"/>
  <c r="C37" i="37"/>
  <c r="C38" i="37"/>
  <c r="C39" i="37"/>
  <c r="C40" i="37"/>
  <c r="C41" i="37"/>
  <c r="C42" i="37"/>
  <c r="C25" i="37"/>
  <c r="C7" i="37"/>
  <c r="C8" i="37"/>
  <c r="C9" i="37"/>
  <c r="C10" i="37"/>
  <c r="C11" i="37"/>
  <c r="C12" i="37"/>
  <c r="C13" i="37"/>
  <c r="C14" i="37"/>
  <c r="C15" i="37"/>
  <c r="C16" i="37"/>
  <c r="C17" i="37"/>
  <c r="C18" i="37"/>
  <c r="C19" i="37"/>
  <c r="C20" i="37"/>
  <c r="C21" i="37"/>
  <c r="C22" i="37"/>
  <c r="C23" i="37"/>
  <c r="C6" i="37"/>
  <c r="D24" i="37"/>
  <c r="E24" i="37"/>
  <c r="F24" i="37"/>
  <c r="G24" i="37"/>
  <c r="H24" i="37"/>
  <c r="I24" i="37"/>
  <c r="J24" i="37"/>
  <c r="K24" i="37"/>
  <c r="L24" i="37"/>
  <c r="M24" i="37"/>
  <c r="D5" i="37"/>
  <c r="E5" i="37"/>
  <c r="F5" i="37"/>
  <c r="G5" i="37"/>
  <c r="H5" i="37"/>
  <c r="I5" i="37"/>
  <c r="J5" i="37"/>
  <c r="K5" i="37"/>
  <c r="L5" i="37"/>
  <c r="M5" i="37"/>
  <c r="C23" i="35"/>
  <c r="D13" i="35"/>
  <c r="E13" i="35"/>
  <c r="F13" i="35"/>
  <c r="F5" i="35" s="1"/>
  <c r="G13" i="35"/>
  <c r="H13" i="35"/>
  <c r="H5" i="35" s="1"/>
  <c r="C13" i="35"/>
  <c r="C5" i="35" s="1"/>
  <c r="D5" i="35"/>
  <c r="E5" i="35"/>
  <c r="G5" i="35"/>
  <c r="D6" i="35"/>
  <c r="E6" i="35"/>
  <c r="F6" i="35"/>
  <c r="G6" i="35"/>
  <c r="H6" i="35"/>
  <c r="C6" i="35"/>
  <c r="J6" i="34"/>
  <c r="J5" i="34" s="1"/>
  <c r="I5" i="34"/>
  <c r="D5" i="34"/>
  <c r="C27" i="34"/>
  <c r="C46" i="34"/>
  <c r="C40" i="34"/>
  <c r="C29" i="34"/>
  <c r="C30" i="34"/>
  <c r="C31" i="34"/>
  <c r="C32" i="34"/>
  <c r="C33" i="34"/>
  <c r="C34" i="34"/>
  <c r="C35" i="34"/>
  <c r="C36" i="34"/>
  <c r="C37" i="34"/>
  <c r="C38" i="34"/>
  <c r="C39" i="34"/>
  <c r="C41" i="34"/>
  <c r="C42" i="34"/>
  <c r="C43" i="34"/>
  <c r="C44" i="34"/>
  <c r="C45" i="34"/>
  <c r="C47" i="34"/>
  <c r="C48" i="34"/>
  <c r="C28" i="34"/>
  <c r="C8" i="34"/>
  <c r="C9" i="34"/>
  <c r="C10" i="34"/>
  <c r="C12" i="34"/>
  <c r="C13" i="34"/>
  <c r="C14" i="34"/>
  <c r="C15" i="34"/>
  <c r="C16" i="34"/>
  <c r="C17" i="34"/>
  <c r="C18" i="34"/>
  <c r="C19" i="34"/>
  <c r="C20" i="34"/>
  <c r="C21" i="34"/>
  <c r="C22" i="34"/>
  <c r="C23" i="34"/>
  <c r="C24" i="34"/>
  <c r="C25" i="34"/>
  <c r="C26" i="34"/>
  <c r="C7" i="34"/>
  <c r="C49" i="34"/>
  <c r="C56" i="34"/>
  <c r="C55" i="34"/>
  <c r="C54" i="34"/>
  <c r="D49" i="34"/>
  <c r="E49" i="34"/>
  <c r="F49" i="34"/>
  <c r="G49" i="34"/>
  <c r="H49" i="34"/>
  <c r="I49" i="34"/>
  <c r="J49" i="34"/>
  <c r="D6" i="34"/>
  <c r="E6" i="34"/>
  <c r="F6" i="34"/>
  <c r="G6" i="34"/>
  <c r="H6" i="34"/>
  <c r="I6" i="34"/>
  <c r="B5" i="1"/>
  <c r="B70" i="1"/>
  <c r="C54" i="1"/>
  <c r="D54" i="1"/>
  <c r="E54" i="1"/>
  <c r="F54" i="1"/>
  <c r="G54" i="1"/>
  <c r="H54" i="1"/>
  <c r="I54" i="1"/>
  <c r="J54" i="1"/>
  <c r="K54" i="1"/>
  <c r="L54" i="1"/>
  <c r="B54" i="1"/>
  <c r="D33" i="1"/>
  <c r="E33" i="1"/>
  <c r="F33" i="1"/>
  <c r="G33" i="1"/>
  <c r="H33" i="1"/>
  <c r="I33" i="1"/>
  <c r="J33" i="1"/>
  <c r="K33" i="1"/>
  <c r="L33" i="1"/>
  <c r="C33" i="1"/>
  <c r="B33" i="1"/>
  <c r="B18" i="1"/>
  <c r="B34" i="1"/>
  <c r="B6" i="1"/>
  <c r="B7" i="1"/>
  <c r="B8" i="1"/>
  <c r="B9" i="1"/>
  <c r="B10" i="1"/>
  <c r="B11" i="1"/>
  <c r="B12" i="1"/>
  <c r="B13" i="1"/>
  <c r="B14" i="1"/>
  <c r="B15" i="1"/>
  <c r="B16" i="1"/>
  <c r="B17" i="1"/>
  <c r="C7" i="4"/>
  <c r="C6" i="4"/>
  <c r="D6" i="4"/>
  <c r="D5" i="29"/>
  <c r="E5" i="29"/>
  <c r="F5" i="29"/>
  <c r="G5" i="29"/>
  <c r="H5" i="29"/>
  <c r="I5" i="29"/>
  <c r="J5" i="29"/>
  <c r="K5" i="29"/>
  <c r="L5" i="29"/>
  <c r="C5" i="29"/>
  <c r="B19" i="29"/>
  <c r="B18" i="29"/>
  <c r="B17" i="29"/>
  <c r="B16" i="29"/>
  <c r="B14" i="29"/>
  <c r="B13" i="29"/>
  <c r="D6" i="29"/>
  <c r="E6" i="29"/>
  <c r="F6" i="29"/>
  <c r="G6" i="29"/>
  <c r="H6" i="29"/>
  <c r="I6" i="29"/>
  <c r="J6" i="29"/>
  <c r="K6" i="29"/>
  <c r="L6" i="29"/>
  <c r="C6" i="29"/>
  <c r="B20" i="29"/>
  <c r="C54" i="32"/>
  <c r="C53" i="32"/>
  <c r="C52" i="32"/>
  <c r="D47" i="32"/>
  <c r="E47" i="32"/>
  <c r="E5" i="32" s="1"/>
  <c r="F47" i="32"/>
  <c r="G47" i="32"/>
  <c r="H47" i="32"/>
  <c r="I47" i="32"/>
  <c r="J47" i="32"/>
  <c r="K47" i="32"/>
  <c r="L47" i="32"/>
  <c r="M47" i="32"/>
  <c r="M5" i="32" s="1"/>
  <c r="C47" i="32"/>
  <c r="D27" i="32"/>
  <c r="E27" i="32"/>
  <c r="F27" i="32"/>
  <c r="F5" i="32" s="1"/>
  <c r="G27" i="32"/>
  <c r="H27" i="32"/>
  <c r="H5" i="32" s="1"/>
  <c r="I27" i="32"/>
  <c r="J27" i="32"/>
  <c r="K27" i="32"/>
  <c r="L27" i="32"/>
  <c r="M27" i="32"/>
  <c r="C27" i="32"/>
  <c r="D6" i="32"/>
  <c r="E6" i="32"/>
  <c r="F6" i="32"/>
  <c r="G6" i="32"/>
  <c r="H6" i="32"/>
  <c r="I6" i="32"/>
  <c r="J6" i="32"/>
  <c r="K6" i="32"/>
  <c r="L6" i="32"/>
  <c r="M6" i="32"/>
  <c r="C6" i="32"/>
  <c r="D5" i="32"/>
  <c r="L5" i="32"/>
  <c r="E5" i="33"/>
  <c r="D5" i="33"/>
  <c r="F5" i="33"/>
  <c r="G5" i="33"/>
  <c r="H5" i="33"/>
  <c r="I5" i="33"/>
  <c r="J5" i="33"/>
  <c r="C34" i="33"/>
  <c r="C35" i="33"/>
  <c r="C5" i="33"/>
  <c r="E32" i="33"/>
  <c r="F32" i="33"/>
  <c r="G32" i="33"/>
  <c r="H32" i="33"/>
  <c r="I32" i="33"/>
  <c r="J32" i="33"/>
  <c r="D32" i="33"/>
  <c r="C32" i="33"/>
  <c r="E30" i="33"/>
  <c r="F30" i="33"/>
  <c r="G30" i="33"/>
  <c r="H30" i="33"/>
  <c r="I30" i="33"/>
  <c r="J30" i="33"/>
  <c r="D30" i="33"/>
  <c r="C30" i="33"/>
  <c r="F21" i="33"/>
  <c r="D21" i="33"/>
  <c r="E21" i="33"/>
  <c r="G21" i="33"/>
  <c r="H21" i="33"/>
  <c r="I21" i="33"/>
  <c r="J21" i="33"/>
  <c r="C21" i="33"/>
  <c r="J6" i="33"/>
  <c r="I6" i="33"/>
  <c r="H6" i="33"/>
  <c r="G6" i="33"/>
  <c r="F6" i="33"/>
  <c r="E6" i="33"/>
  <c r="D6" i="33"/>
  <c r="C6" i="33"/>
  <c r="C6" i="25"/>
  <c r="C9" i="25"/>
  <c r="C10" i="25"/>
  <c r="C16" i="25"/>
  <c r="C27" i="25"/>
  <c r="C28" i="25"/>
  <c r="C38" i="25"/>
  <c r="C51" i="25"/>
  <c r="C56" i="25"/>
  <c r="C57" i="25"/>
  <c r="C76" i="25"/>
  <c r="C77" i="25"/>
  <c r="C78" i="25"/>
  <c r="C81" i="25"/>
  <c r="C100" i="25"/>
  <c r="C101" i="25"/>
  <c r="C107" i="25"/>
  <c r="C108" i="25"/>
  <c r="C109" i="25"/>
  <c r="C6" i="24"/>
  <c r="C5" i="24" s="1"/>
  <c r="B6" i="22"/>
  <c r="B7" i="17"/>
  <c r="B16" i="17"/>
  <c r="C6" i="17"/>
  <c r="I6" i="17"/>
  <c r="B15" i="17"/>
  <c r="B14" i="17"/>
  <c r="B13" i="17"/>
  <c r="B12" i="17"/>
  <c r="B11" i="17"/>
  <c r="B10" i="17"/>
  <c r="B9" i="17"/>
  <c r="B8" i="17"/>
  <c r="J6" i="17"/>
  <c r="H6" i="17"/>
  <c r="G6" i="17"/>
  <c r="F6" i="17"/>
  <c r="E6" i="17"/>
  <c r="D6" i="17"/>
  <c r="J6" i="16"/>
  <c r="I6" i="16"/>
  <c r="H6" i="16"/>
  <c r="G6" i="16"/>
  <c r="F6" i="16"/>
  <c r="E6" i="16"/>
  <c r="D6" i="16"/>
  <c r="C6" i="16"/>
  <c r="B6" i="16"/>
  <c r="C7" i="15"/>
  <c r="D5" i="15"/>
  <c r="M5" i="15"/>
  <c r="C16" i="15"/>
  <c r="C15" i="15"/>
  <c r="C14" i="15"/>
  <c r="C13" i="15"/>
  <c r="C12" i="15"/>
  <c r="C10" i="15"/>
  <c r="C9" i="15"/>
  <c r="C8" i="15"/>
  <c r="C6" i="15"/>
  <c r="L5" i="15"/>
  <c r="K5" i="15"/>
  <c r="J5" i="15"/>
  <c r="I5" i="15"/>
  <c r="H5" i="15"/>
  <c r="G5" i="15"/>
  <c r="F5" i="15"/>
  <c r="E5" i="15"/>
  <c r="B15" i="13"/>
  <c r="B14" i="13"/>
  <c r="B13" i="13"/>
  <c r="B12" i="13"/>
  <c r="B11" i="13"/>
  <c r="B10" i="13"/>
  <c r="B9" i="13"/>
  <c r="B8" i="13"/>
  <c r="B7" i="13"/>
  <c r="B6" i="13"/>
  <c r="K5" i="13"/>
  <c r="J5" i="13"/>
  <c r="I5" i="13"/>
  <c r="H5" i="13"/>
  <c r="G5" i="13"/>
  <c r="F5" i="13"/>
  <c r="E5" i="13"/>
  <c r="D5" i="13"/>
  <c r="C5" i="13"/>
  <c r="B7" i="10"/>
  <c r="B15" i="10"/>
  <c r="B6" i="10"/>
  <c r="B14" i="10"/>
  <c r="B13" i="10"/>
  <c r="B12" i="10"/>
  <c r="B11" i="10"/>
  <c r="B10" i="10"/>
  <c r="B9" i="10"/>
  <c r="B8" i="10"/>
  <c r="L5" i="10"/>
  <c r="K5" i="10"/>
  <c r="J5" i="10"/>
  <c r="I5" i="10"/>
  <c r="H5" i="10"/>
  <c r="G5" i="10"/>
  <c r="F5" i="10"/>
  <c r="E5" i="10"/>
  <c r="D5" i="10"/>
  <c r="C5" i="10"/>
  <c r="B17" i="9"/>
  <c r="B16" i="9"/>
  <c r="B15" i="9"/>
  <c r="B14" i="9"/>
  <c r="B13" i="9"/>
  <c r="B12" i="9"/>
  <c r="B11" i="9"/>
  <c r="B10" i="9"/>
  <c r="B9" i="9"/>
  <c r="B8" i="9"/>
  <c r="B7" i="9"/>
  <c r="B6" i="9"/>
  <c r="B5" i="9"/>
  <c r="K5" i="9"/>
  <c r="J5" i="9"/>
  <c r="I5" i="9"/>
  <c r="H5" i="9"/>
  <c r="G5" i="9"/>
  <c r="F5" i="9"/>
  <c r="E5" i="9"/>
  <c r="D5" i="9"/>
  <c r="C5" i="9"/>
  <c r="B20" i="8"/>
  <c r="B19" i="8"/>
  <c r="B18" i="8"/>
  <c r="B17" i="8"/>
  <c r="B16" i="8"/>
  <c r="B15" i="8"/>
  <c r="B14" i="8"/>
  <c r="B12" i="8"/>
  <c r="B11" i="8"/>
  <c r="B9" i="8"/>
  <c r="B10" i="8"/>
  <c r="B8" i="8"/>
  <c r="B7" i="8"/>
  <c r="B12" i="6"/>
  <c r="B11" i="6"/>
  <c r="B10" i="6"/>
  <c r="B9" i="6"/>
  <c r="B8" i="6"/>
  <c r="B7" i="6"/>
  <c r="B6" i="6"/>
  <c r="L5" i="6"/>
  <c r="K5" i="6"/>
  <c r="J5" i="6"/>
  <c r="I5" i="6"/>
  <c r="H5" i="6"/>
  <c r="G5" i="6"/>
  <c r="F5" i="6"/>
  <c r="E5" i="6"/>
  <c r="D5" i="6"/>
  <c r="C5" i="6"/>
  <c r="B20" i="5"/>
  <c r="B19" i="5"/>
  <c r="B18" i="5"/>
  <c r="B17" i="5"/>
  <c r="B16" i="5"/>
  <c r="B15" i="5"/>
  <c r="B14" i="5"/>
  <c r="L13" i="5"/>
  <c r="B7" i="5"/>
  <c r="B8" i="5"/>
  <c r="B9" i="5"/>
  <c r="B10" i="5"/>
  <c r="B11" i="5"/>
  <c r="B12" i="5"/>
  <c r="C13" i="5"/>
  <c r="D13" i="5"/>
  <c r="E13" i="5"/>
  <c r="F13" i="5"/>
  <c r="G13" i="5"/>
  <c r="H13" i="5"/>
  <c r="H5" i="5" s="1"/>
  <c r="I13" i="5"/>
  <c r="J13" i="5"/>
  <c r="K13" i="5"/>
  <c r="L5" i="5"/>
  <c r="B5" i="5" s="1"/>
  <c r="K5" i="5"/>
  <c r="K6" i="5"/>
  <c r="F5" i="5"/>
  <c r="J6" i="5"/>
  <c r="J5" i="5" s="1"/>
  <c r="I6" i="5"/>
  <c r="I5" i="5" s="1"/>
  <c r="H6" i="5"/>
  <c r="G6" i="5"/>
  <c r="G5" i="5" s="1"/>
  <c r="F6" i="5"/>
  <c r="E6" i="5"/>
  <c r="E5" i="5" s="1"/>
  <c r="D6" i="5"/>
  <c r="C6" i="5"/>
  <c r="E6" i="4"/>
  <c r="Q6" i="4"/>
  <c r="R6" i="4"/>
  <c r="F6" i="4"/>
  <c r="C29" i="4"/>
  <c r="C28" i="4"/>
  <c r="C27" i="4"/>
  <c r="C26" i="4"/>
  <c r="C25" i="4"/>
  <c r="C24" i="4"/>
  <c r="C23" i="4"/>
  <c r="C22" i="4"/>
  <c r="C21" i="4"/>
  <c r="C20" i="4"/>
  <c r="C19" i="4"/>
  <c r="C18" i="4"/>
  <c r="C17" i="4"/>
  <c r="C16" i="4"/>
  <c r="C15" i="4"/>
  <c r="C14" i="4"/>
  <c r="C13" i="4"/>
  <c r="C12" i="4"/>
  <c r="C11" i="4"/>
  <c r="C10" i="4"/>
  <c r="C9" i="4"/>
  <c r="C8" i="4"/>
  <c r="P6" i="4"/>
  <c r="O6" i="4"/>
  <c r="N6" i="4"/>
  <c r="M6" i="4"/>
  <c r="L6" i="4"/>
  <c r="K6" i="4"/>
  <c r="J6" i="4"/>
  <c r="I6" i="4"/>
  <c r="H6" i="4"/>
  <c r="G6" i="4"/>
  <c r="B16" i="2"/>
  <c r="B15" i="2"/>
  <c r="B14" i="2"/>
  <c r="B13" i="2"/>
  <c r="B12" i="2"/>
  <c r="B11" i="2"/>
  <c r="B10" i="2"/>
  <c r="B9" i="2"/>
  <c r="B8" i="2"/>
  <c r="B7" i="2"/>
  <c r="B6" i="2"/>
  <c r="L5" i="2"/>
  <c r="B5" i="2" s="1"/>
  <c r="K5" i="2"/>
  <c r="J5" i="2"/>
  <c r="I5" i="2"/>
  <c r="H5" i="2"/>
  <c r="G5" i="2"/>
  <c r="F5" i="2"/>
  <c r="E5" i="2"/>
  <c r="D5" i="2"/>
  <c r="C5" i="2"/>
  <c r="B69" i="1"/>
  <c r="B64" i="1"/>
  <c r="B55" i="1"/>
  <c r="B75" i="1"/>
  <c r="B74" i="1"/>
  <c r="B73" i="1"/>
  <c r="B72" i="1"/>
  <c r="B71" i="1"/>
  <c r="B56" i="1"/>
  <c r="L34" i="1"/>
  <c r="B51" i="1"/>
  <c r="B50" i="1"/>
  <c r="B49" i="1"/>
  <c r="L44" i="1"/>
  <c r="B44" i="1"/>
  <c r="B53" i="1"/>
  <c r="B52" i="1"/>
  <c r="B48" i="1"/>
  <c r="B47" i="1"/>
  <c r="B46" i="1"/>
  <c r="B45" i="1"/>
  <c r="B43" i="1"/>
  <c r="B42" i="1"/>
  <c r="B41" i="1"/>
  <c r="B40" i="1"/>
  <c r="B39" i="1"/>
  <c r="B38" i="1"/>
  <c r="B37" i="1"/>
  <c r="B36" i="1"/>
  <c r="B35" i="1"/>
  <c r="K34" i="1"/>
  <c r="C34" i="1"/>
  <c r="D34" i="1"/>
  <c r="E34" i="1"/>
  <c r="F34" i="1"/>
  <c r="G34" i="1"/>
  <c r="H34" i="1"/>
  <c r="I34" i="1"/>
  <c r="J34" i="1"/>
  <c r="B25" i="1"/>
  <c r="B21" i="1"/>
  <c r="B22" i="1"/>
  <c r="B20" i="1"/>
  <c r="L18" i="1"/>
  <c r="B19" i="1"/>
  <c r="C18" i="1"/>
  <c r="D18" i="1"/>
  <c r="E18" i="1"/>
  <c r="F18" i="1"/>
  <c r="G18" i="1"/>
  <c r="H18" i="1"/>
  <c r="I18" i="1"/>
  <c r="J18" i="1"/>
  <c r="K18" i="1"/>
  <c r="L14" i="1"/>
  <c r="L7" i="1"/>
  <c r="C6" i="1"/>
  <c r="D6" i="1"/>
  <c r="E6" i="1"/>
  <c r="F6" i="1"/>
  <c r="G6" i="1"/>
  <c r="H6" i="1"/>
  <c r="I6" i="1"/>
  <c r="J6" i="1"/>
  <c r="K6" i="1"/>
  <c r="B32" i="1"/>
  <c r="B31" i="1"/>
  <c r="B30" i="1"/>
  <c r="B29" i="1"/>
  <c r="B28" i="1"/>
  <c r="B65" i="1"/>
  <c r="B67" i="1"/>
  <c r="B68" i="1"/>
  <c r="B66" i="1"/>
  <c r="B63" i="1"/>
  <c r="B62" i="1"/>
  <c r="B61" i="1"/>
  <c r="B60" i="1"/>
  <c r="B59" i="1"/>
  <c r="B58" i="1"/>
  <c r="B57" i="1"/>
  <c r="B26" i="1"/>
  <c r="B24" i="1"/>
  <c r="B23" i="1"/>
  <c r="K70" i="1"/>
  <c r="J70" i="1"/>
  <c r="I70" i="1"/>
  <c r="H70" i="1"/>
  <c r="G70" i="1"/>
  <c r="F70" i="1"/>
  <c r="E70" i="1"/>
  <c r="D70" i="1"/>
  <c r="C70" i="1"/>
  <c r="K64" i="1"/>
  <c r="J64" i="1"/>
  <c r="I64" i="1"/>
  <c r="H64" i="1"/>
  <c r="G64" i="1"/>
  <c r="F64" i="1"/>
  <c r="E64" i="1"/>
  <c r="D64" i="1"/>
  <c r="C64" i="1"/>
  <c r="K55" i="1"/>
  <c r="J55" i="1"/>
  <c r="I55" i="1"/>
  <c r="H55" i="1"/>
  <c r="G55" i="1"/>
  <c r="F55" i="1"/>
  <c r="E55" i="1"/>
  <c r="D55" i="1"/>
  <c r="C55" i="1"/>
  <c r="K49" i="1"/>
  <c r="J49" i="1"/>
  <c r="I49" i="1"/>
  <c r="H49" i="1"/>
  <c r="G49" i="1"/>
  <c r="F49" i="1"/>
  <c r="E49" i="1"/>
  <c r="D49" i="1"/>
  <c r="C49" i="1"/>
  <c r="K44" i="1"/>
  <c r="J44" i="1"/>
  <c r="I44" i="1"/>
  <c r="H44" i="1"/>
  <c r="G44" i="1"/>
  <c r="F44" i="1"/>
  <c r="E44" i="1"/>
  <c r="D44" i="1"/>
  <c r="C44" i="1"/>
  <c r="B27" i="1"/>
  <c r="K25" i="1"/>
  <c r="J25" i="1"/>
  <c r="I25" i="1"/>
  <c r="H25" i="1"/>
  <c r="G25" i="1"/>
  <c r="F25" i="1"/>
  <c r="E25" i="1"/>
  <c r="D25" i="1"/>
  <c r="C25" i="1"/>
  <c r="K19" i="1"/>
  <c r="J19" i="1"/>
  <c r="I19" i="1"/>
  <c r="H19" i="1"/>
  <c r="G19" i="1"/>
  <c r="F19" i="1"/>
  <c r="E19" i="1"/>
  <c r="D19" i="1"/>
  <c r="C19" i="1"/>
  <c r="K14" i="1"/>
  <c r="J14" i="1"/>
  <c r="I14" i="1"/>
  <c r="H14" i="1"/>
  <c r="G14" i="1"/>
  <c r="F14" i="1"/>
  <c r="E14" i="1"/>
  <c r="D14" i="1"/>
  <c r="C14" i="1"/>
  <c r="K7" i="1"/>
  <c r="J7" i="1"/>
  <c r="I7" i="1"/>
  <c r="H7" i="1"/>
  <c r="G7" i="1"/>
  <c r="F7" i="1"/>
  <c r="E7" i="1"/>
  <c r="D7" i="1"/>
  <c r="C7" i="1"/>
  <c r="E5" i="38" l="1"/>
  <c r="L5" i="38"/>
  <c r="G5" i="38"/>
  <c r="C6" i="38"/>
  <c r="M5" i="38"/>
  <c r="K5" i="38"/>
  <c r="H5" i="38"/>
  <c r="J5" i="38"/>
  <c r="I5" i="38"/>
  <c r="C24" i="37"/>
  <c r="C5" i="37"/>
  <c r="C6" i="34"/>
  <c r="L5" i="1"/>
  <c r="B5" i="29"/>
  <c r="G5" i="32"/>
  <c r="K5" i="32"/>
  <c r="J5" i="32"/>
  <c r="I5" i="32"/>
  <c r="C5" i="32"/>
  <c r="B6" i="17"/>
  <c r="C5" i="15"/>
  <c r="B5" i="13"/>
  <c r="B5" i="10"/>
  <c r="B13" i="8"/>
  <c r="B6" i="8"/>
  <c r="B5" i="6"/>
  <c r="B13" i="5"/>
  <c r="B6" i="5"/>
  <c r="D5" i="5"/>
  <c r="C5" i="5"/>
  <c r="B5" i="8" l="1"/>
  <c r="G27" i="34"/>
  <c r="G5" i="34" s="1"/>
  <c r="F27" i="34"/>
  <c r="F5" i="34" s="1"/>
  <c r="H27" i="34"/>
  <c r="H5" i="34" s="1"/>
  <c r="E27" i="34"/>
  <c r="E5" i="34" s="1"/>
  <c r="D27" i="34"/>
  <c r="I27" i="34"/>
  <c r="J27" i="34"/>
  <c r="C5" i="34"/>
</calcChain>
</file>

<file path=xl/sharedStrings.xml><?xml version="1.0" encoding="utf-8"?>
<sst xmlns="http://schemas.openxmlformats.org/spreadsheetml/2006/main" count="3687" uniqueCount="892">
  <si>
    <t>Table 1</t>
  </si>
  <si>
    <t>Law Enforcement Officers Feloniously Killed</t>
  </si>
  <si>
    <t>Region, Geographic Division, and State, 2012–2021</t>
  </si>
  <si>
    <t>Area</t>
  </si>
  <si>
    <t>Total</t>
  </si>
  <si>
    <t>2012</t>
  </si>
  <si>
    <t>2013</t>
  </si>
  <si>
    <t>2014</t>
  </si>
  <si>
    <t>2015</t>
  </si>
  <si>
    <t>2016</t>
  </si>
  <si>
    <t>2017</t>
  </si>
  <si>
    <t>2018</t>
  </si>
  <si>
    <t>2019</t>
  </si>
  <si>
    <t>2020</t>
  </si>
  <si>
    <t>2021</t>
  </si>
  <si>
    <t>Number of victim officers</t>
  </si>
  <si>
    <t>NORTHEAST</t>
  </si>
  <si>
    <t>New England</t>
  </si>
  <si>
    <t>Connecticut</t>
  </si>
  <si>
    <t>Maine</t>
  </si>
  <si>
    <t>Massachusetts</t>
  </si>
  <si>
    <t>New Hampshire</t>
  </si>
  <si>
    <t>Rhode Island</t>
  </si>
  <si>
    <t>Vermont</t>
  </si>
  <si>
    <t>Middle Atlantic</t>
  </si>
  <si>
    <t>New Jersey</t>
  </si>
  <si>
    <t>New York</t>
  </si>
  <si>
    <t>Pennsylvania</t>
  </si>
  <si>
    <t>MIDWEST</t>
  </si>
  <si>
    <t>East North Central</t>
  </si>
  <si>
    <t>Illinois</t>
  </si>
  <si>
    <t>Indiana</t>
  </si>
  <si>
    <t>Michigan</t>
  </si>
  <si>
    <t>Ohio</t>
  </si>
  <si>
    <t>Wisconsin</t>
  </si>
  <si>
    <t>West North Central</t>
  </si>
  <si>
    <t>Iowa</t>
  </si>
  <si>
    <t>Kansas</t>
  </si>
  <si>
    <t>Minnesota</t>
  </si>
  <si>
    <t>Missouri</t>
  </si>
  <si>
    <t>Nebraska</t>
  </si>
  <si>
    <t>North Dakota</t>
  </si>
  <si>
    <t>South Dakota</t>
  </si>
  <si>
    <t>SOUTH</t>
  </si>
  <si>
    <t>South Atlantic</t>
  </si>
  <si>
    <t>Delaware</t>
  </si>
  <si>
    <t>District of Columbia</t>
  </si>
  <si>
    <t>Florida</t>
  </si>
  <si>
    <t>Georgia</t>
  </si>
  <si>
    <t>Maryland</t>
  </si>
  <si>
    <t>North Carolina</t>
  </si>
  <si>
    <t>South Carolina</t>
  </si>
  <si>
    <t>Virginia</t>
  </si>
  <si>
    <t>West Virginia</t>
  </si>
  <si>
    <t>East South Central</t>
  </si>
  <si>
    <t>Alabama</t>
  </si>
  <si>
    <t>Kentucky</t>
  </si>
  <si>
    <t>Mississippi</t>
  </si>
  <si>
    <t>Tennessee</t>
  </si>
  <si>
    <t>West South Central</t>
  </si>
  <si>
    <t>Arkansas</t>
  </si>
  <si>
    <t>Louisiana</t>
  </si>
  <si>
    <t>Oklahoma</t>
  </si>
  <si>
    <t>Texas</t>
  </si>
  <si>
    <t>WEST</t>
  </si>
  <si>
    <t>Mountain</t>
  </si>
  <si>
    <t>Arizona</t>
  </si>
  <si>
    <t>Colorado</t>
  </si>
  <si>
    <t>Idaho</t>
  </si>
  <si>
    <t>Montana</t>
  </si>
  <si>
    <t>Nevada</t>
  </si>
  <si>
    <t>New Mexico</t>
  </si>
  <si>
    <t>Utah</t>
  </si>
  <si>
    <t>Wyoming</t>
  </si>
  <si>
    <t>Pacific</t>
  </si>
  <si>
    <t>Alaska</t>
  </si>
  <si>
    <t>California</t>
  </si>
  <si>
    <t>Hawaii</t>
  </si>
  <si>
    <t>Oregon</t>
  </si>
  <si>
    <t>Washington</t>
  </si>
  <si>
    <t>PUERTO RICO AND OTHER OUTLYING AREAS</t>
  </si>
  <si>
    <t>American Samoa</t>
  </si>
  <si>
    <t>Guam</t>
  </si>
  <si>
    <t>Mariana Islands</t>
  </si>
  <si>
    <t>Puerto Rico</t>
  </si>
  <si>
    <t>U.S. Virgin Islands</t>
  </si>
  <si>
    <t>Table 2</t>
  </si>
  <si>
    <t>Population Group/Agency Type, 2012–2021</t>
  </si>
  <si>
    <t>Population group/agency type</t>
  </si>
  <si>
    <t>Group I (cities 250,000 and over)</t>
  </si>
  <si>
    <t>Group II (cities 100,000–249,999)</t>
  </si>
  <si>
    <t>Group III (cities 50,000–99,999)</t>
  </si>
  <si>
    <t>Group IV (cities 25,000–49,999)</t>
  </si>
  <si>
    <t>Group V (cities 10,000–24,999)</t>
  </si>
  <si>
    <t>Group VI (cities under 10,000)</t>
  </si>
  <si>
    <t>Metropolitan counties</t>
  </si>
  <si>
    <t>Nonmetropolitan counties</t>
  </si>
  <si>
    <t>State agencies</t>
  </si>
  <si>
    <t>Federal agencies</t>
  </si>
  <si>
    <t>Puerto Rico and other outlying areas</t>
  </si>
  <si>
    <t>Table 3</t>
  </si>
  <si>
    <t>Lighting and Weather Conditions by Location of Incident, 2021</t>
  </si>
  <si>
    <t>Conditions</t>
  </si>
  <si>
    <t>Commercial</t>
  </si>
  <si>
    <t>Government</t>
  </si>
  <si>
    <r>
      <t>Public space</t>
    </r>
    <r>
      <rPr>
        <vertAlign val="superscript"/>
        <sz val="9"/>
        <rFont val="Times New Roman"/>
        <family val="1"/>
      </rPr>
      <t>1</t>
    </r>
  </si>
  <si>
    <t>Residential</t>
  </si>
  <si>
    <t>Other</t>
  </si>
  <si>
    <t>Inside
of
structure</t>
  </si>
  <si>
    <t>Outside</t>
  </si>
  <si>
    <t>Location
not
reported</t>
  </si>
  <si>
    <t>Lighting</t>
  </si>
  <si>
    <t>Artificial</t>
  </si>
  <si>
    <t>Dark</t>
  </si>
  <si>
    <t>Dawn</t>
  </si>
  <si>
    <t>Daylight</t>
  </si>
  <si>
    <t>Dusk</t>
  </si>
  <si>
    <t>Not reported</t>
  </si>
  <si>
    <t>Weather/environmental</t>
  </si>
  <si>
    <t>Blizzard</t>
  </si>
  <si>
    <t>Blowing dirt/sand/soil</t>
  </si>
  <si>
    <t>Clear</t>
  </si>
  <si>
    <t>Cloudy/partly cloudy</t>
  </si>
  <si>
    <t>Earthquake</t>
  </si>
  <si>
    <t>Fire/fog/smog/smoke</t>
  </si>
  <si>
    <t>Flooding</t>
  </si>
  <si>
    <t>Freezing rain/hail/sleet</t>
  </si>
  <si>
    <t>Hurricane</t>
  </si>
  <si>
    <t>Indoors (no adverse conditions)</t>
  </si>
  <si>
    <t>Rain</t>
  </si>
  <si>
    <t>Severe crosswinds/high winds</t>
  </si>
  <si>
    <t>Snow</t>
  </si>
  <si>
    <t>Tornado</t>
  </si>
  <si>
    <t>Unknown</t>
  </si>
  <si>
    <r>
      <rPr>
        <vertAlign val="superscript"/>
        <sz val="9"/>
        <rFont val="Times New Roman"/>
        <family val="1"/>
      </rPr>
      <t>1</t>
    </r>
    <r>
      <rPr>
        <sz val="9"/>
        <rFont val="Times New Roman"/>
        <family val="1"/>
      </rPr>
      <t>Examples of public space include, but are not limited to, alleys, highways, lakes, parks, rivers, roads, and sidewalks.</t>
    </r>
  </si>
  <si>
    <t>Table 4</t>
  </si>
  <si>
    <t>Lighting and Weather Conditions by Location of Incident, 2012–2021</t>
  </si>
  <si>
    <t>Table 5</t>
  </si>
  <si>
    <t>Time</t>
  </si>
  <si>
    <t>Total a.m. hours</t>
  </si>
  <si>
    <t>12:01 a.m.–2 a.m.</t>
  </si>
  <si>
    <t>2:01 a.m.–4 a.m.</t>
  </si>
  <si>
    <t>4:01 a.m.–6 a.m.</t>
  </si>
  <si>
    <t>6:01 a.m.–8 a.m.</t>
  </si>
  <si>
    <t>8:01 a.m.–10 a.m.</t>
  </si>
  <si>
    <t>10:01 a.m.–Noon</t>
  </si>
  <si>
    <t>Total p.m. hours</t>
  </si>
  <si>
    <t>12:01 p.m.–2 p.m.</t>
  </si>
  <si>
    <t>2:01 p.m.–4 p.m.</t>
  </si>
  <si>
    <t>4:01 p.m.–6 p.m.</t>
  </si>
  <si>
    <t>6:01 p.m.–8 p.m.</t>
  </si>
  <si>
    <t>8:01 p.m.–10 p.m.</t>
  </si>
  <si>
    <t>10:01 p.m.–Midnight</t>
  </si>
  <si>
    <t>Table 6</t>
  </si>
  <si>
    <t>Day of Incident, 2012–2021</t>
  </si>
  <si>
    <t>Day</t>
  </si>
  <si>
    <t>Sunday</t>
  </si>
  <si>
    <t>Monday</t>
  </si>
  <si>
    <t>Tuesday</t>
  </si>
  <si>
    <t>Wednesday</t>
  </si>
  <si>
    <t>Thursday</t>
  </si>
  <si>
    <t>Friday</t>
  </si>
  <si>
    <t>Saturday</t>
  </si>
  <si>
    <t>Table 7</t>
  </si>
  <si>
    <t>Time of Incident by Day of Incident, 2021</t>
  </si>
  <si>
    <t>Table 8</t>
  </si>
  <si>
    <t>Time of Incident by Day of Incident, 2012–2021</t>
  </si>
  <si>
    <t>Table 9</t>
  </si>
  <si>
    <t>Month of Incident, 2012–2021</t>
  </si>
  <si>
    <t>Month</t>
  </si>
  <si>
    <t>January</t>
  </si>
  <si>
    <t>February</t>
  </si>
  <si>
    <t>March</t>
  </si>
  <si>
    <t>April</t>
  </si>
  <si>
    <t>May</t>
  </si>
  <si>
    <t>June</t>
  </si>
  <si>
    <t>July</t>
  </si>
  <si>
    <t>August</t>
  </si>
  <si>
    <t>September</t>
  </si>
  <si>
    <t>October</t>
  </si>
  <si>
    <t>November</t>
  </si>
  <si>
    <t>December</t>
  </si>
  <si>
    <t>Table 10</t>
  </si>
  <si>
    <t>Age Group of Victim Officer, 2012–2021</t>
  </si>
  <si>
    <t>Age group</t>
  </si>
  <si>
    <t>Under 25</t>
  </si>
  <si>
    <t>25–30</t>
  </si>
  <si>
    <t>31–35</t>
  </si>
  <si>
    <t>36–40</t>
  </si>
  <si>
    <t>41–45</t>
  </si>
  <si>
    <t>46–50</t>
  </si>
  <si>
    <t>51–55</t>
  </si>
  <si>
    <t>56–60</t>
  </si>
  <si>
    <t>Over 60</t>
  </si>
  <si>
    <t>Average age</t>
  </si>
  <si>
    <t>Table 11</t>
  </si>
  <si>
    <t>Years of Service of Victim Officer, 2012–2021</t>
  </si>
  <si>
    <t>Years of service</t>
  </si>
  <si>
    <t>Less than 1</t>
  </si>
  <si>
    <t>1–5</t>
  </si>
  <si>
    <t>6–10</t>
  </si>
  <si>
    <t>11–15</t>
  </si>
  <si>
    <t>16–20</t>
  </si>
  <si>
    <t>21–25</t>
  </si>
  <si>
    <t>26–30</t>
  </si>
  <si>
    <t>More than 30</t>
  </si>
  <si>
    <t>Average years of service</t>
  </si>
  <si>
    <t>Table 12</t>
  </si>
  <si>
    <t>Age Group of Victim Officer by Years of Service, 2021</t>
  </si>
  <si>
    <t>Less than
1 year</t>
  </si>
  <si>
    <t xml:space="preserve">1–5
years </t>
  </si>
  <si>
    <t xml:space="preserve">6–10
years </t>
  </si>
  <si>
    <t xml:space="preserve">11–15
years </t>
  </si>
  <si>
    <t>16–20
years</t>
  </si>
  <si>
    <t>21–25
years</t>
  </si>
  <si>
    <t>26–30
years</t>
  </si>
  <si>
    <t>More than
30 years</t>
  </si>
  <si>
    <t>Years of
service not
reported</t>
  </si>
  <si>
    <t>Table 13</t>
  </si>
  <si>
    <t>Age Group of Victim Officer by Years of Service, 2012–2021</t>
  </si>
  <si>
    <t>1–5
years</t>
  </si>
  <si>
    <t>6–10
years</t>
  </si>
  <si>
    <t>11–15
years</t>
  </si>
  <si>
    <t>Table 14</t>
  </si>
  <si>
    <t>Profile of Victim Officer, Average Demographics, 2002–2021</t>
  </si>
  <si>
    <t>Average</t>
  </si>
  <si>
    <t>5-year average</t>
  </si>
  <si>
    <t>10-year average</t>
  </si>
  <si>
    <t>2012–2016</t>
  </si>
  <si>
    <t>2017–2021</t>
  </si>
  <si>
    <r>
      <t>2002</t>
    </r>
    <r>
      <rPr>
        <b/>
        <sz val="10"/>
        <rFont val="Courier New"/>
        <family val="3"/>
      </rPr>
      <t>–</t>
    </r>
    <r>
      <rPr>
        <b/>
        <sz val="10"/>
        <rFont val="Times New Roman"/>
        <family val="1"/>
      </rPr>
      <t>2010</t>
    </r>
  </si>
  <si>
    <t>2012–2021</t>
  </si>
  <si>
    <t>Age</t>
  </si>
  <si>
    <t>Height</t>
  </si>
  <si>
    <t>5ft. 11in.</t>
  </si>
  <si>
    <t>5ft. 10in.</t>
  </si>
  <si>
    <t>Weight</t>
  </si>
  <si>
    <t>Table 15</t>
  </si>
  <si>
    <t>Race, Ethnicity, and Sex of Victim Officer, 2012–2021</t>
  </si>
  <si>
    <t>Victim officer</t>
  </si>
  <si>
    <t>Race</t>
  </si>
  <si>
    <t>White</t>
  </si>
  <si>
    <t>Black/African American</t>
  </si>
  <si>
    <t>American Indian/Alaska Native</t>
  </si>
  <si>
    <t>Asian</t>
  </si>
  <si>
    <t>Native Hawaiian/Other Pacific Islander</t>
  </si>
  <si>
    <t>Ethnicity</t>
  </si>
  <si>
    <t>Hispanic or Latino</t>
  </si>
  <si>
    <t>Not Hispanic or Latino</t>
  </si>
  <si>
    <t>Sex</t>
  </si>
  <si>
    <t>Male</t>
  </si>
  <si>
    <t>Female</t>
  </si>
  <si>
    <t>Table 16</t>
  </si>
  <si>
    <t>Age Group of Victim Officer by Race and Sex, 2021</t>
  </si>
  <si>
    <t>Black/
African
American</t>
  </si>
  <si>
    <t>American
Indian/
Alaska Native</t>
  </si>
  <si>
    <t>Native Hawaiian/
Other Pacific Islander</t>
  </si>
  <si>
    <t>Not Reported</t>
  </si>
  <si>
    <t>Table 17</t>
  </si>
  <si>
    <t>Age Group of Victim Officer by Race and Sex, 2012–2021</t>
  </si>
  <si>
    <t>Table 18</t>
  </si>
  <si>
    <t>Average number of rounds fired by victim officers</t>
  </si>
  <si>
    <r>
      <t>Average number of rounds fired by assisting officers</t>
    </r>
    <r>
      <rPr>
        <vertAlign val="superscript"/>
        <sz val="9"/>
        <rFont val="Times New Roman"/>
        <family val="1"/>
      </rPr>
      <t>1</t>
    </r>
  </si>
  <si>
    <r>
      <t>Average number of rounds fired by offenders</t>
    </r>
    <r>
      <rPr>
        <vertAlign val="superscript"/>
        <sz val="9"/>
        <rFont val="Times New Roman"/>
        <family val="1"/>
      </rPr>
      <t>2</t>
    </r>
  </si>
  <si>
    <t>Number of victim officers who discharged own firearm</t>
  </si>
  <si>
    <t>Average number of rounds fired by victim officers who discharged
own firearms</t>
  </si>
  <si>
    <t>Average number of victim officers' rounds that struck offenders</t>
  </si>
  <si>
    <t>Percentage hit rate of victim officers' rounds striking offenders</t>
  </si>
  <si>
    <t>Average number of rounds fired by assisting officers</t>
  </si>
  <si>
    <t>Average number of rounds fired by offenders</t>
  </si>
  <si>
    <t>Number of victim officers who attempted to (but did not) use own firearm</t>
  </si>
  <si>
    <t>Number of victim officers who did not use and did not attempt to use own firearm</t>
  </si>
  <si>
    <t>Number of victim officers who did not use own firearm, but attempt to use own firearm information was unknown or not reported</t>
  </si>
  <si>
    <r>
      <t>Average number of rounds fired by assisting officers</t>
    </r>
    <r>
      <rPr>
        <vertAlign val="superscript"/>
        <sz val="9"/>
        <rFont val="Times New Roman"/>
        <family val="1"/>
      </rPr>
      <t>3</t>
    </r>
  </si>
  <si>
    <r>
      <t>Average number of rounds fired by offenders</t>
    </r>
    <r>
      <rPr>
        <vertAlign val="superscript"/>
        <sz val="9"/>
        <rFont val="Times New Roman"/>
        <family val="1"/>
      </rPr>
      <t>4</t>
    </r>
  </si>
  <si>
    <t>Number of victim officers for whom use of firearm was unknown or not reported</t>
  </si>
  <si>
    <t>NOTE: When calculating the averages presented in this table, the FBI's Law Enforcement Officers Killed and Assaulted Program used all available data for each incident. For example, in a specific incident, if the number of rounds fired by the victim officer is known, but the number of rounds fired by the offender is not known, the known number was included in the calculation for the average number of rounds fired by victim officers.</t>
  </si>
  <si>
    <t>Table 19</t>
  </si>
  <si>
    <t>Killed with own weapon</t>
  </si>
  <si>
    <t>Disarmed of weapon/weapon taken from victim officer</t>
  </si>
  <si>
    <t>Weapon stolen</t>
  </si>
  <si>
    <t>Weapon not stolen</t>
  </si>
  <si>
    <t>Weapon stolen information not reported</t>
  </si>
  <si>
    <t>Not disarmed of weapon/weapon not taken from victim officer</t>
  </si>
  <si>
    <t>Killed with weapon other than own</t>
  </si>
  <si>
    <r>
      <t>1</t>
    </r>
    <r>
      <rPr>
        <sz val="9"/>
        <rFont val="Times New Roman"/>
        <family val="1"/>
      </rPr>
      <t>The term "disarmed" indicates the victim officer was physically disarmed of one or more of his or her weapons by the offender(s) during the incident.</t>
    </r>
  </si>
  <si>
    <r>
      <t>2</t>
    </r>
    <r>
      <rPr>
        <sz val="9"/>
        <rFont val="Times New Roman"/>
        <family val="1"/>
      </rPr>
      <t>The term "stolen" indicates a weapon issued to the victim officer was taken from the scene of the incident by the offender(s).</t>
    </r>
  </si>
  <si>
    <t>NOTE: The term "weapon" includes all weapon types that may be issued to a law enforcement officer.</t>
  </si>
  <si>
    <t>Table 20</t>
  </si>
  <si>
    <t>Officer Killed with Own Weapon, Victim Officer's Type of Weapon, 2012–2021</t>
  </si>
  <si>
    <t>Type of weapon</t>
  </si>
  <si>
    <t>Size of ammunition</t>
  </si>
  <si>
    <t>Number of victim officers killed with own weapon</t>
  </si>
  <si>
    <t>Handgun</t>
  </si>
  <si>
    <t>.38-caliber</t>
  </si>
  <si>
    <t>.40-caliber</t>
  </si>
  <si>
    <t>.45-caliber</t>
  </si>
  <si>
    <t>9 millimeter</t>
  </si>
  <si>
    <t>Rifle</t>
  </si>
  <si>
    <t>Shotgun</t>
  </si>
  <si>
    <t>Service Weapon</t>
  </si>
  <si>
    <t>Table 21</t>
  </si>
  <si>
    <t>Time of Incident by Type of Assignment, 2021</t>
  </si>
  <si>
    <t>Two-officer
patrol</t>
  </si>
  <si>
    <t>One-
officer
patrol</t>
  </si>
  <si>
    <t>Court/
prisoner
security</t>
  </si>
  <si>
    <t>Investigative/
detective</t>
  </si>
  <si>
    <t>Plainclothes
assignment</t>
  </si>
  <si>
    <t>Special
assignment</t>
  </si>
  <si>
    <t>Tactical
assignment
(uniformed)</t>
  </si>
  <si>
    <t>Undercover</t>
  </si>
  <si>
    <r>
      <t>Other</t>
    </r>
    <r>
      <rPr>
        <vertAlign val="superscript"/>
        <sz val="9"/>
        <rFont val="Times New Roman"/>
        <family val="1"/>
      </rPr>
      <t>1</t>
    </r>
  </si>
  <si>
    <t>Off
duty</t>
  </si>
  <si>
    <t>Alone</t>
  </si>
  <si>
    <t>Assisted</t>
  </si>
  <si>
    <r>
      <t>1</t>
    </r>
    <r>
      <rPr>
        <sz val="9"/>
        <rFont val="Times New Roman"/>
        <family val="1"/>
      </rPr>
      <t>Includes officers on overtime/extra duty activities and other types of assignments not listed.</t>
    </r>
  </si>
  <si>
    <t>Table 22</t>
  </si>
  <si>
    <t>Time of Incident by Type of Assignment, 2012–2021</t>
  </si>
  <si>
    <r>
      <t>Other</t>
    </r>
    <r>
      <rPr>
        <vertAlign val="superscript"/>
        <sz val="5"/>
        <rFont val="Times New Roman"/>
        <family val="1"/>
      </rPr>
      <t xml:space="preserve"> </t>
    </r>
    <r>
      <rPr>
        <vertAlign val="superscript"/>
        <sz val="9"/>
        <rFont val="Times New Roman"/>
        <family val="1"/>
      </rPr>
      <t>1</t>
    </r>
  </si>
  <si>
    <r>
      <rPr>
        <vertAlign val="superscript"/>
        <sz val="9"/>
        <rFont val="Times New Roman"/>
        <family val="1"/>
      </rPr>
      <t>1</t>
    </r>
    <r>
      <rPr>
        <sz val="9"/>
        <rFont val="Times New Roman"/>
        <family val="1"/>
      </rPr>
      <t>Includes officers on overtime/extra duty activities and other types of assignments not listed.</t>
    </r>
  </si>
  <si>
    <t>Table 23</t>
  </si>
  <si>
    <t>Call for Service or Reason for Victim Officer's Involvement, 2012–2021</t>
  </si>
  <si>
    <t>Circumstance</t>
  </si>
  <si>
    <t>Administrative assignment</t>
  </si>
  <si>
    <t>Prisoner transport</t>
  </si>
  <si>
    <t>Other administrative assignment</t>
  </si>
  <si>
    <t>Arrest situation</t>
  </si>
  <si>
    <r>
      <t>Maintaining custody of prisoner (in vehicle, precinct, etc.)</t>
    </r>
    <r>
      <rPr>
        <sz val="5"/>
        <rFont val="Times New Roman"/>
        <family val="1"/>
      </rPr>
      <t xml:space="preserve"> </t>
    </r>
    <r>
      <rPr>
        <sz val="2"/>
        <rFont val="Times New Roman"/>
        <family val="1"/>
      </rPr>
      <t xml:space="preserve"> </t>
    </r>
    <r>
      <rPr>
        <vertAlign val="superscript"/>
        <sz val="9"/>
        <rFont val="Times New Roman"/>
        <family val="1"/>
      </rPr>
      <t>1</t>
    </r>
  </si>
  <si>
    <t>Assisting another law enforcement officer</t>
  </si>
  <si>
    <t>Foot pursuit</t>
  </si>
  <si>
    <r>
      <t>High-risk traffic stop</t>
    </r>
    <r>
      <rPr>
        <sz val="2"/>
        <rFont val="Times New Roman"/>
        <family val="1"/>
      </rPr>
      <t xml:space="preserve"> </t>
    </r>
    <r>
      <rPr>
        <vertAlign val="superscript"/>
        <sz val="9"/>
        <rFont val="Times New Roman"/>
        <family val="1"/>
      </rPr>
      <t>1</t>
    </r>
  </si>
  <si>
    <t>—</t>
  </si>
  <si>
    <t>Officer down (requiring emergency assistance)</t>
  </si>
  <si>
    <t>Officer requiring emergency assistance (not pursuit)</t>
  </si>
  <si>
    <r>
      <t>Traffic control (crash scene, directing traffic, etc.)</t>
    </r>
    <r>
      <rPr>
        <sz val="2"/>
        <rFont val="Times New Roman"/>
        <family val="1"/>
      </rPr>
      <t xml:space="preserve"> </t>
    </r>
    <r>
      <rPr>
        <vertAlign val="superscript"/>
        <sz val="9"/>
        <rFont val="Times New Roman"/>
        <family val="1"/>
      </rPr>
      <t>1</t>
    </r>
  </si>
  <si>
    <t>Vehicular pursuit</t>
  </si>
  <si>
    <t>Other emergency circumstance</t>
  </si>
  <si>
    <t>Other nonemergency circumstance</t>
  </si>
  <si>
    <t>Assisting motorist</t>
  </si>
  <si>
    <t>Citizen complaint</t>
  </si>
  <si>
    <t>Animal bite</t>
  </si>
  <si>
    <t>Animal disturbance (barking dog, unleashed dog, etc.)</t>
  </si>
  <si>
    <t>Business check</t>
  </si>
  <si>
    <t>Check on welfare of citizen</t>
  </si>
  <si>
    <t>Drug complaint</t>
  </si>
  <si>
    <t>Traffic complaint</t>
  </si>
  <si>
    <r>
      <t>Trespassing</t>
    </r>
    <r>
      <rPr>
        <vertAlign val="superscript"/>
        <sz val="9"/>
        <rFont val="Times New Roman"/>
        <family val="1"/>
      </rPr>
      <t>1</t>
    </r>
  </si>
  <si>
    <t>Verbal complaint of noncriminal violation</t>
  </si>
  <si>
    <r>
      <t>Other citizen complaint</t>
    </r>
    <r>
      <rPr>
        <sz val="2"/>
        <rFont val="Times New Roman"/>
        <family val="1"/>
      </rPr>
      <t xml:space="preserve"> </t>
    </r>
    <r>
      <rPr>
        <vertAlign val="superscript"/>
        <sz val="9"/>
        <rFont val="Times New Roman"/>
        <family val="1"/>
      </rPr>
      <t>1</t>
    </r>
  </si>
  <si>
    <t>Crime in progress</t>
  </si>
  <si>
    <r>
      <t>Active shooter</t>
    </r>
    <r>
      <rPr>
        <sz val="2"/>
        <rFont val="Times New Roman"/>
        <family val="1"/>
      </rPr>
      <t xml:space="preserve"> </t>
    </r>
    <r>
      <rPr>
        <vertAlign val="superscript"/>
        <sz val="9"/>
        <rFont val="Times New Roman"/>
        <family val="1"/>
      </rPr>
      <t>1</t>
    </r>
  </si>
  <si>
    <t>Assault</t>
  </si>
  <si>
    <t>Burglary</t>
  </si>
  <si>
    <t>Larceny-theft</t>
  </si>
  <si>
    <r>
      <t>Mass casualty</t>
    </r>
    <r>
      <rPr>
        <sz val="2"/>
        <rFont val="Times New Roman"/>
        <family val="1"/>
      </rPr>
      <t xml:space="preserve"> </t>
    </r>
    <r>
      <rPr>
        <vertAlign val="superscript"/>
        <sz val="9"/>
        <rFont val="Times New Roman"/>
        <family val="1"/>
      </rPr>
      <t>1</t>
    </r>
  </si>
  <si>
    <t>Motor vehicle theft</t>
  </si>
  <si>
    <t>Person with firearm (no shots fired)</t>
  </si>
  <si>
    <t>Robbery</t>
  </si>
  <si>
    <t>Shooting/shots being fired (not "active shooter" situation)</t>
  </si>
  <si>
    <t>Tampering with vehicle</t>
  </si>
  <si>
    <t>Other crime against person</t>
  </si>
  <si>
    <t>Other crime against property</t>
  </si>
  <si>
    <t>Disorder/disturbance</t>
  </si>
  <si>
    <t>Civil disorder (mass disobedience, riot, etc.)</t>
  </si>
  <si>
    <t>Disturbance (disorderly subject, fight, etc.)</t>
  </si>
  <si>
    <t>Domestic disturbance (family quarrel, no assault)</t>
  </si>
  <si>
    <t>Domestic violence</t>
  </si>
  <si>
    <t>Investigative/enforcement</t>
  </si>
  <si>
    <r>
      <t>Animal cruelty</t>
    </r>
    <r>
      <rPr>
        <sz val="2"/>
        <rFont val="Times New Roman"/>
        <family val="1"/>
      </rPr>
      <t xml:space="preserve"> </t>
    </r>
    <r>
      <rPr>
        <vertAlign val="superscript"/>
        <sz val="9"/>
        <rFont val="Times New Roman"/>
        <family val="1"/>
      </rPr>
      <t>1</t>
    </r>
  </si>
  <si>
    <t>Drug-related matter (drug bust, buy, etc.)</t>
  </si>
  <si>
    <t>Handling person with mental illness</t>
  </si>
  <si>
    <r>
      <t>High-risk traffic stop</t>
    </r>
    <r>
      <rPr>
        <sz val="2"/>
        <rFont val="Times New Roman"/>
        <family val="1"/>
      </rPr>
      <t xml:space="preserve"> </t>
    </r>
    <r>
      <rPr>
        <vertAlign val="superscript"/>
        <sz val="9"/>
        <rFont val="Times New Roman"/>
        <family val="1"/>
      </rPr>
      <t>2</t>
    </r>
  </si>
  <si>
    <t>Investigative activity</t>
  </si>
  <si>
    <t>Motor vehicle crash</t>
  </si>
  <si>
    <r>
      <t>Official contact (not an arrest situation)</t>
    </r>
    <r>
      <rPr>
        <sz val="2"/>
        <rFont val="Times New Roman"/>
        <family val="1"/>
      </rPr>
      <t xml:space="preserve"> </t>
    </r>
    <r>
      <rPr>
        <vertAlign val="superscript"/>
        <sz val="9"/>
        <rFont val="Times New Roman"/>
        <family val="1"/>
      </rPr>
      <t>1</t>
    </r>
  </si>
  <si>
    <t>Possible DUI/DWI suspect (operating a vehicle)</t>
  </si>
  <si>
    <r>
      <t>Surveillance activity</t>
    </r>
    <r>
      <rPr>
        <sz val="2"/>
        <rFont val="Times New Roman"/>
        <family val="1"/>
      </rPr>
      <t xml:space="preserve"> </t>
    </r>
    <r>
      <rPr>
        <vertAlign val="superscript"/>
        <sz val="9"/>
        <rFont val="Times New Roman"/>
        <family val="1"/>
      </rPr>
      <t>1</t>
    </r>
  </si>
  <si>
    <r>
      <t>Suspicious package</t>
    </r>
    <r>
      <rPr>
        <sz val="2"/>
        <rFont val="Times New Roman"/>
        <family val="1"/>
      </rPr>
      <t xml:space="preserve"> </t>
    </r>
    <r>
      <rPr>
        <vertAlign val="superscript"/>
        <sz val="9"/>
        <rFont val="Times New Roman"/>
        <family val="1"/>
      </rPr>
      <t>1</t>
    </r>
  </si>
  <si>
    <t>Suspicious person/circumstance</t>
  </si>
  <si>
    <r>
      <t>Tactical situation</t>
    </r>
    <r>
      <rPr>
        <vertAlign val="superscript"/>
        <sz val="9"/>
        <rFont val="Times New Roman"/>
        <family val="1"/>
      </rPr>
      <t>3</t>
    </r>
  </si>
  <si>
    <t>Traffic violation stop</t>
  </si>
  <si>
    <t>Undercover situation</t>
  </si>
  <si>
    <t>Wanted person</t>
  </si>
  <si>
    <r>
      <t>Out of service (court, dining, etc.)</t>
    </r>
    <r>
      <rPr>
        <vertAlign val="superscript"/>
        <sz val="9"/>
        <rFont val="Times New Roman"/>
        <family val="1"/>
      </rPr>
      <t>1</t>
    </r>
  </si>
  <si>
    <t>Pursuit</t>
  </si>
  <si>
    <t>Foot</t>
  </si>
  <si>
    <t>Vehicular (anything other than foot)</t>
  </si>
  <si>
    <t>Report of crime</t>
  </si>
  <si>
    <t>Homicide</t>
  </si>
  <si>
    <t>Shooting/shots fired (not "active shooter" situation)</t>
  </si>
  <si>
    <t>Respond to alarm (audible/silent)</t>
  </si>
  <si>
    <r>
      <t>Fire</t>
    </r>
    <r>
      <rPr>
        <sz val="2"/>
        <rFont val="Times New Roman"/>
        <family val="1"/>
      </rPr>
      <t xml:space="preserve"> </t>
    </r>
    <r>
      <rPr>
        <vertAlign val="superscript"/>
        <sz val="9"/>
        <rFont val="Times New Roman"/>
        <family val="1"/>
      </rPr>
      <t>1</t>
    </r>
  </si>
  <si>
    <r>
      <t>Medical emergency</t>
    </r>
    <r>
      <rPr>
        <sz val="2"/>
        <rFont val="Times New Roman"/>
        <family val="1"/>
      </rPr>
      <t xml:space="preserve"> </t>
    </r>
    <r>
      <rPr>
        <vertAlign val="superscript"/>
        <sz val="9"/>
        <rFont val="Times New Roman"/>
        <family val="1"/>
      </rPr>
      <t>1</t>
    </r>
  </si>
  <si>
    <r>
      <t>Barricaded/hostage situation</t>
    </r>
    <r>
      <rPr>
        <sz val="2"/>
        <rFont val="Times New Roman"/>
        <family val="1"/>
      </rPr>
      <t xml:space="preserve"> </t>
    </r>
    <r>
      <rPr>
        <vertAlign val="superscript"/>
        <sz val="9"/>
        <rFont val="Times New Roman"/>
        <family val="1"/>
      </rPr>
      <t>1</t>
    </r>
  </si>
  <si>
    <r>
      <t>Other tactical situation</t>
    </r>
    <r>
      <rPr>
        <sz val="2"/>
        <rFont val="Times New Roman"/>
        <family val="1"/>
      </rPr>
      <t xml:space="preserve"> </t>
    </r>
    <r>
      <rPr>
        <vertAlign val="superscript"/>
        <sz val="9"/>
        <rFont val="Times New Roman"/>
        <family val="1"/>
      </rPr>
      <t>1</t>
    </r>
  </si>
  <si>
    <t>Traffic control (crash scene, directing traffic, etc.)</t>
  </si>
  <si>
    <r>
      <t>Not applicable</t>
    </r>
    <r>
      <rPr>
        <vertAlign val="superscript"/>
        <sz val="9"/>
        <rFont val="Times New Roman"/>
        <family val="1"/>
      </rPr>
      <t>1</t>
    </r>
  </si>
  <si>
    <r>
      <rPr>
        <vertAlign val="superscript"/>
        <sz val="9"/>
        <rFont val="Times New Roman"/>
        <family val="1"/>
      </rPr>
      <t>1</t>
    </r>
    <r>
      <rPr>
        <sz val="9"/>
        <rFont val="Times New Roman"/>
        <family val="1"/>
      </rPr>
      <t>Beginning in 2019, this category/subcategory was added as an option to the list of circumstances.</t>
    </r>
  </si>
  <si>
    <r>
      <rPr>
        <vertAlign val="superscript"/>
        <sz val="9"/>
        <rFont val="Times New Roman"/>
        <family val="1"/>
      </rPr>
      <t>2</t>
    </r>
    <r>
      <rPr>
        <sz val="9"/>
        <rFont val="Times New Roman"/>
        <family val="1"/>
      </rPr>
      <t>Prior to 2019, the circumstance "High-risk traffic stop" was collected as "Traffic stop (felony traffic stop)."</t>
    </r>
  </si>
  <si>
    <r>
      <rPr>
        <vertAlign val="superscript"/>
        <sz val="9"/>
        <rFont val="Times New Roman"/>
        <family val="1"/>
      </rPr>
      <t>3</t>
    </r>
    <r>
      <rPr>
        <sz val="9"/>
        <rFont val="Times New Roman"/>
        <family val="1"/>
      </rPr>
      <t>Prior to 2019, the circumstance "Tactical situation" was collected under the category of "Investigative/enforcement" and did not include subcategories.</t>
    </r>
  </si>
  <si>
    <t>Table 24</t>
  </si>
  <si>
    <t>Circumstance Encountered by Victim Officer upon Arrival at Scene of Incident, 2012–2021</t>
  </si>
  <si>
    <t>Ambush (entrapment/premeditation)</t>
  </si>
  <si>
    <t>Attempting to restrain/control/handcuff offender(s)</t>
  </si>
  <si>
    <r>
      <t>Attempting to restrain/control/handcuff other individual</t>
    </r>
    <r>
      <rPr>
        <sz val="2"/>
        <rFont val="Times New Roman"/>
        <family val="1"/>
      </rPr>
      <t xml:space="preserve"> </t>
    </r>
    <r>
      <rPr>
        <vertAlign val="superscript"/>
        <sz val="9"/>
        <rFont val="Times New Roman"/>
        <family val="1"/>
      </rPr>
      <t>1</t>
    </r>
  </si>
  <si>
    <r>
      <t>Maintaining custody of prisoner (in vehicle, precinct, etc.)</t>
    </r>
    <r>
      <rPr>
        <sz val="5"/>
        <rFont val="Times New Roman"/>
        <family val="1"/>
      </rPr>
      <t xml:space="preserve"> </t>
    </r>
    <r>
      <rPr>
        <vertAlign val="superscript"/>
        <sz val="9"/>
        <rFont val="Times New Roman"/>
        <family val="1"/>
      </rPr>
      <t>1</t>
    </r>
  </si>
  <si>
    <t>Verbal advisement only</t>
  </si>
  <si>
    <t xml:space="preserve">Not reported </t>
  </si>
  <si>
    <r>
      <t>Out of service (court, dining, etc.)</t>
    </r>
    <r>
      <rPr>
        <vertAlign val="superscript"/>
        <sz val="9"/>
        <rFont val="Times New Roman"/>
        <family val="1"/>
      </rPr>
      <t>2</t>
    </r>
  </si>
  <si>
    <r>
      <t>Tactical situation</t>
    </r>
    <r>
      <rPr>
        <vertAlign val="superscript"/>
        <sz val="9"/>
        <rFont val="Times New Roman"/>
        <family val="1"/>
      </rPr>
      <t>4</t>
    </r>
  </si>
  <si>
    <t>Unprovoked attack</t>
  </si>
  <si>
    <t>Table 25</t>
  </si>
  <si>
    <t>Specific Activity Being Performed by Victim Officer at Time of Attack, 2012–2021</t>
  </si>
  <si>
    <t>Table 26</t>
  </si>
  <si>
    <r>
      <t>Officer Killed During Traffic-Related Incident</t>
    </r>
    <r>
      <rPr>
        <vertAlign val="superscript"/>
        <sz val="9"/>
        <rFont val="Times New Roman"/>
        <family val="1"/>
      </rPr>
      <t>1</t>
    </r>
    <r>
      <rPr>
        <sz val="14"/>
        <rFont val="Times New Roman"/>
        <family val="1"/>
      </rPr>
      <t>, Location of Offender by Location of Victim Officer, 2021</t>
    </r>
  </si>
  <si>
    <t>Location of offender</t>
  </si>
  <si>
    <t>Approaching
offender(s)</t>
  </si>
  <si>
    <t>Approaching 
suspect's vehicle</t>
  </si>
  <si>
    <t>Returning to
victim officer's
vehicle</t>
  </si>
  <si>
    <t>Seated in 
victim officer's vehicle</t>
  </si>
  <si>
    <t>Standing in vicinity of 
suspect's vehicle</t>
  </si>
  <si>
    <t>Standing in vicinity of 
victim officer's vehicle</t>
  </si>
  <si>
    <t>On
driver's
side</t>
  </si>
  <si>
    <t>On
passenger's
side</t>
  </si>
  <si>
    <t>Prior to
approaching
suspect's vehicle</t>
  </si>
  <si>
    <t>After obtaining contact
with offender(s)</t>
  </si>
  <si>
    <t>Number of victim officers killed during traffic-related incidents</t>
  </si>
  <si>
    <t>Prone</t>
  </si>
  <si>
    <t>On ground</t>
  </si>
  <si>
    <t>On vehicle/object</t>
  </si>
  <si>
    <t>Seated</t>
  </si>
  <si>
    <t>In suspect's vehicle</t>
  </si>
  <si>
    <t>In victim officer's vehicle</t>
  </si>
  <si>
    <t>Outside in vicinity of 
suspect's vehicle</t>
  </si>
  <si>
    <t>Outside in vicinity of 
victim officer's vehicle</t>
  </si>
  <si>
    <t>Standing</t>
  </si>
  <si>
    <t>In vicinity of 
suspect's vehicle</t>
  </si>
  <si>
    <t>In vicinity of 
victim officer's vehicle</t>
  </si>
  <si>
    <t>Unrestricted movement</t>
  </si>
  <si>
    <t>Outside of suspect's 
vehicle</t>
  </si>
  <si>
    <t>Outside of victim 
officer's vehicle</t>
  </si>
  <si>
    <t>Multiple locations due to multiple offenders</t>
  </si>
  <si>
    <r>
      <rPr>
        <vertAlign val="superscript"/>
        <sz val="9"/>
        <rFont val="Times New Roman"/>
        <family val="1"/>
      </rPr>
      <t>1</t>
    </r>
    <r>
      <rPr>
        <sz val="9"/>
        <rFont val="Times New Roman"/>
        <family val="1"/>
      </rPr>
      <t>Traffic-related incidents include conducting traffic stops (high-risk traffic stops and traffic violation stops), investigating possible DUI/DWI suspects, and assisting motorists.</t>
    </r>
  </si>
  <si>
    <t>Table 27</t>
  </si>
  <si>
    <r>
      <t>Officer Killed During Traffic-Related Incident</t>
    </r>
    <r>
      <rPr>
        <vertAlign val="superscript"/>
        <sz val="9"/>
        <rFont val="Times New Roman"/>
        <family val="1"/>
      </rPr>
      <t>1</t>
    </r>
    <r>
      <rPr>
        <sz val="14"/>
        <rFont val="Times New Roman"/>
        <family val="1"/>
      </rPr>
      <t>, Location of Offender by Location of Victim Officer, 2017–2021</t>
    </r>
  </si>
  <si>
    <t>NOTE: For 2017 through 2021, 22 of the 34 victim officers who were feloniously killed during traffic-related incidents contacted radio dispatchers prior to or during the attack.</t>
  </si>
  <si>
    <t>Table 28</t>
  </si>
  <si>
    <t>Type of Weapon, 2012–2021</t>
  </si>
  <si>
    <t>Total firearms</t>
  </si>
  <si>
    <t>Multiple firearms; unable to determine which caused fatal injury</t>
  </si>
  <si>
    <t>Type of firearm unknown</t>
  </si>
  <si>
    <t>Type of firearm not reported</t>
  </si>
  <si>
    <t>Knife</t>
  </si>
  <si>
    <t>Other cutting instrument</t>
  </si>
  <si>
    <t>Blunt instrument</t>
  </si>
  <si>
    <t>Bomb</t>
  </si>
  <si>
    <t>Personal weapons (hands, fists, feet, etc.)</t>
  </si>
  <si>
    <t>Vehicle</t>
  </si>
  <si>
    <t>Number of victim officers who had prior knowledge that a weapon might be involved in the incident</t>
  </si>
  <si>
    <t>Table 29</t>
  </si>
  <si>
    <t>State and Agency by Type of Weapon, 2021</t>
  </si>
  <si>
    <t>State</t>
  </si>
  <si>
    <t>Agency</t>
  </si>
  <si>
    <t>Total Firearms</t>
  </si>
  <si>
    <t>Personal Weapons</t>
  </si>
  <si>
    <t>Selma Police Department</t>
  </si>
  <si>
    <t>Sheffield Police Department</t>
  </si>
  <si>
    <t>Wilcox County Sheriff's Office</t>
  </si>
  <si>
    <t>Chandler Police Department</t>
  </si>
  <si>
    <t>Maricopa County Sheriff's Office</t>
  </si>
  <si>
    <t>Pea Ridge Police Department</t>
  </si>
  <si>
    <t>Kern County Sheriff's Office</t>
  </si>
  <si>
    <t>Sacramento County Sheriff's Department</t>
  </si>
  <si>
    <t>San Bernardino County Sheriff's Department</t>
  </si>
  <si>
    <t>San Luis Obispo Police Department</t>
  </si>
  <si>
    <t>Stockton Police Department</t>
  </si>
  <si>
    <t>Arvada Police Department</t>
  </si>
  <si>
    <t>Boulder Police Department</t>
  </si>
  <si>
    <t>Delmar Police Department</t>
  </si>
  <si>
    <t>U.S. Department of Justice- Federal Bureau of Investigation, Miramar</t>
  </si>
  <si>
    <t>United States Capital Police, Washington</t>
  </si>
  <si>
    <t>United States Department of Defense - Pentagon Force Protection Agency, U.S. Government, Washington</t>
  </si>
  <si>
    <t>Daytona Beach Police Department</t>
  </si>
  <si>
    <t>Hillsborough County Sheriff's Office</t>
  </si>
  <si>
    <t>Hollywood Police Department</t>
  </si>
  <si>
    <t>Nassau County Sheriff's Office</t>
  </si>
  <si>
    <t>Orlando Police Department</t>
  </si>
  <si>
    <t>Alamo Police Department</t>
  </si>
  <si>
    <t>Bibb County Sheriff's Office</t>
  </si>
  <si>
    <t>Clayton County Police Department</t>
  </si>
  <si>
    <t>Decatur County Sheriff's Office</t>
  </si>
  <si>
    <t>Henry County Police Department</t>
  </si>
  <si>
    <t>Holly Springs Police Department</t>
  </si>
  <si>
    <t>Jackson County Sheriff's Office</t>
  </si>
  <si>
    <t>Iowa State Patrol, Oelwein</t>
  </si>
  <si>
    <t>Bradley Police Department</t>
  </si>
  <si>
    <t>Champaign Police Department</t>
  </si>
  <si>
    <t>Chicago Police Department</t>
  </si>
  <si>
    <t>Pontoon Beach Police Department</t>
  </si>
  <si>
    <t>Wayne County Sheriff's Office</t>
  </si>
  <si>
    <t>Terre Haute Police Department</t>
  </si>
  <si>
    <t>Jefferson County Sheriff's Office</t>
  </si>
  <si>
    <t>Louisiana State Police</t>
  </si>
  <si>
    <t>Doyline Police Departments</t>
  </si>
  <si>
    <t>Jefferson Parish Sheriff's Office</t>
  </si>
  <si>
    <t>Second City Court of New Orleans Constable's Office</t>
  </si>
  <si>
    <t>Baltimore City Police Department</t>
  </si>
  <si>
    <t>Kalamazoo County Sheriff's Office</t>
  </si>
  <si>
    <t>Red Lake Nation Police Department</t>
  </si>
  <si>
    <t>Hancock County Sheriff's Office</t>
  </si>
  <si>
    <t>Independence Police Department</t>
  </si>
  <si>
    <t>Nevada Department of Public Safety- Nevada Highway Patrol, Nevada, Las Vegas</t>
  </si>
  <si>
    <t>New Mexico State Police, Deming</t>
  </si>
  <si>
    <t>Lexington Police Department</t>
  </si>
  <si>
    <t>Watauga County Sheriff's Office</t>
  </si>
  <si>
    <t>Cleveland Division of Police</t>
  </si>
  <si>
    <t>Toledo Police Department</t>
  </si>
  <si>
    <t>Washington County Sheriff's Office</t>
  </si>
  <si>
    <t>Douglas County Sheriff's Office</t>
  </si>
  <si>
    <t>Carolina Municipal Police Department</t>
  </si>
  <si>
    <t>Puerto Rico Police Bureau, Ponce</t>
  </si>
  <si>
    <t>Puerto Rico Police Department</t>
  </si>
  <si>
    <t>Hardin County Sheriff's Office</t>
  </si>
  <si>
    <t>Concho County Sheriff's Office</t>
  </si>
  <si>
    <t>Harris County Constable's Office- Precinct 4</t>
  </si>
  <si>
    <t>Houston Police Department</t>
  </si>
  <si>
    <t>Kingsville Police Department</t>
  </si>
  <si>
    <t>Lubbock County Sheriff's Office</t>
  </si>
  <si>
    <t>Mesquite Police Department</t>
  </si>
  <si>
    <t>Texas Department of Public Safety- Texas Highway Patrol, Austin</t>
  </si>
  <si>
    <t>Big Stone Gap Police Department</t>
  </si>
  <si>
    <t>Department Enforcement Administration, Arlington</t>
  </si>
  <si>
    <t>Stanley Police Department</t>
  </si>
  <si>
    <t>Clark County Sheriff's Office</t>
  </si>
  <si>
    <t>Table 30</t>
  </si>
  <si>
    <t>State and Agency by Progression of Circumstances, 2021</t>
  </si>
  <si>
    <t xml:space="preserve">State </t>
  </si>
  <si>
    <t xml:space="preserve">Agency </t>
  </si>
  <si>
    <t xml:space="preserve">Progression of Circumstances </t>
  </si>
  <si>
    <t xml:space="preserve">Call for service or reason for involvement </t>
  </si>
  <si>
    <t xml:space="preserve">Circumstance encounter by victim officer upon arrival  at scene of incident </t>
  </si>
  <si>
    <t>Specific activity being performed by victim officer at time of attack</t>
  </si>
  <si>
    <t>Serving/attempting to serve court order (eviction notice, subpoena, etc.)</t>
  </si>
  <si>
    <t>Out of service (court, dining, etc.)</t>
  </si>
  <si>
    <t xml:space="preserve">Arizona </t>
  </si>
  <si>
    <t>Maintaining custody of prisoner (in vehicle, precinct, etc.)</t>
  </si>
  <si>
    <t>Engaging in foot pursuit</t>
  </si>
  <si>
    <t>High-risk traffic stop</t>
  </si>
  <si>
    <t xml:space="preserve">California </t>
  </si>
  <si>
    <t>Tactical situation</t>
  </si>
  <si>
    <t>Barricaded/hostage situation</t>
  </si>
  <si>
    <t>Active shooter</t>
  </si>
  <si>
    <t>Other citizen complaint</t>
  </si>
  <si>
    <t xml:space="preserve">Colorado </t>
  </si>
  <si>
    <t xml:space="preserve">District of Columbia </t>
  </si>
  <si>
    <t>Not applicable</t>
  </si>
  <si>
    <t>Encounter or assist an emotionally disturbed person</t>
  </si>
  <si>
    <t>Manning vehicle entry checkpoint</t>
  </si>
  <si>
    <t xml:space="preserve">Florida </t>
  </si>
  <si>
    <t>Investigative activity (surveillance, searches, interviews, etc.)</t>
  </si>
  <si>
    <t xml:space="preserve">Georgia </t>
  </si>
  <si>
    <t>Walking outside of agency</t>
  </si>
  <si>
    <t xml:space="preserve">Decatur County Sheriff's Office </t>
  </si>
  <si>
    <t xml:space="preserve">Illinois </t>
  </si>
  <si>
    <t xml:space="preserve">Indiana </t>
  </si>
  <si>
    <t>At office</t>
  </si>
  <si>
    <t xml:space="preserve">Iowa </t>
  </si>
  <si>
    <t xml:space="preserve">Louisiana </t>
  </si>
  <si>
    <t xml:space="preserve">Louisiana State Police </t>
  </si>
  <si>
    <t>Official contact (not an arrest situation)</t>
  </si>
  <si>
    <t xml:space="preserve">Maryland </t>
  </si>
  <si>
    <t>Sitting in patrol car</t>
  </si>
  <si>
    <t xml:space="preserve">Minnesota </t>
  </si>
  <si>
    <t xml:space="preserve">Mississippi </t>
  </si>
  <si>
    <t xml:space="preserve">Missouri </t>
  </si>
  <si>
    <t xml:space="preserve">Nevada </t>
  </si>
  <si>
    <t xml:space="preserve">New Mexico </t>
  </si>
  <si>
    <t xml:space="preserve">North Carolina </t>
  </si>
  <si>
    <t xml:space="preserve">Ohio </t>
  </si>
  <si>
    <t>Surveillance activity</t>
  </si>
  <si>
    <t xml:space="preserve">Oklahoma </t>
  </si>
  <si>
    <t xml:space="preserve">Oregon </t>
  </si>
  <si>
    <t xml:space="preserve">Lubbock County Sheriff's Office </t>
  </si>
  <si>
    <t xml:space="preserve">Virginia </t>
  </si>
  <si>
    <t xml:space="preserve">Stanley Police Department </t>
  </si>
  <si>
    <t>WA</t>
  </si>
  <si>
    <t>NOTE: To obtain statistics in reference to the data presented in this table, refer to Tables 23, 24, 25, and 29.</t>
  </si>
  <si>
    <t>Table 31</t>
  </si>
  <si>
    <t>Officer Killed with Firearm, Type of Firearm, 2012–2021</t>
  </si>
  <si>
    <t>Type of firearm</t>
  </si>
  <si>
    <t>Number of victim officers killed with firearms</t>
  </si>
  <si>
    <t>.22-caliber</t>
  </si>
  <si>
    <t>.223-caliber</t>
  </si>
  <si>
    <t>.25-caliber</t>
  </si>
  <si>
    <t>.32-caliber</t>
  </si>
  <si>
    <t>.32 -magnum</t>
  </si>
  <si>
    <t>.357-caliber</t>
  </si>
  <si>
    <t>.357 magnum</t>
  </si>
  <si>
    <t>.380-caliber</t>
  </si>
  <si>
    <t>.40-60-caliber</t>
  </si>
  <si>
    <t>.44-caliber</t>
  </si>
  <si>
    <t>.44-magnum</t>
  </si>
  <si>
    <t>5.7x28 millimeter</t>
  </si>
  <si>
    <t>7.62x39 millimeter</t>
  </si>
  <si>
    <t>10 millimeter</t>
  </si>
  <si>
    <t>.224-caliber</t>
  </si>
  <si>
    <t>.25-06-caliber</t>
  </si>
  <si>
    <t>.270-caliber</t>
  </si>
  <si>
    <t>.30-caliber</t>
  </si>
  <si>
    <t>.30-06-caliber</t>
  </si>
  <si>
    <t>.30-30-caliber</t>
  </si>
  <si>
    <t>.308-caliber</t>
  </si>
  <si>
    <t>5.45x39 millimeter</t>
  </si>
  <si>
    <t>5.56 millimeter</t>
  </si>
  <si>
    <t>6.5 millimeter</t>
  </si>
  <si>
    <t>7 millimeter</t>
  </si>
  <si>
    <t>7.62 millimeter</t>
  </si>
  <si>
    <t>12-gauge</t>
  </si>
  <si>
    <t>20-gauge</t>
  </si>
  <si>
    <t>Table 32</t>
  </si>
  <si>
    <t>Officer Killed with Firearm, Type of Firearm by Distance Between Victim Officer and Offender, 2021</t>
  </si>
  <si>
    <t>0-5
feet</t>
  </si>
  <si>
    <t>6-10
feet</t>
  </si>
  <si>
    <t>11-20
feet</t>
  </si>
  <si>
    <t>21-50
feet</t>
  </si>
  <si>
    <t>Over 50
feet</t>
  </si>
  <si>
    <t>Distance
unknown</t>
  </si>
  <si>
    <t>Distance
not reported</t>
  </si>
  <si>
    <t xml:space="preserve">.32 Magnum </t>
  </si>
  <si>
    <t>.44 Magnum</t>
  </si>
  <si>
    <t>5.56x45 millimeter</t>
  </si>
  <si>
    <t>9x19 millimeter</t>
  </si>
  <si>
    <t xml:space="preserve">Mulitple firearms used </t>
  </si>
  <si>
    <t xml:space="preserve">Unknown </t>
  </si>
  <si>
    <t>Table 33</t>
  </si>
  <si>
    <t>Officer Killed with Firearm, Type of Firearm by Distance Between Victim Officer and Offender, 2012–2021</t>
  </si>
  <si>
    <t>.32 Magnum</t>
  </si>
  <si>
    <t>.357 Magnum</t>
  </si>
  <si>
    <t>Multiple firearms, unable to determine which caused fatal injury</t>
  </si>
  <si>
    <t>Table 34</t>
  </si>
  <si>
    <t>Number of Victim Officers Wearing Uniform or Other Law Enforcement Identification Evident, 2012–2021</t>
  </si>
  <si>
    <t>Type of uniform or other identification</t>
  </si>
  <si>
    <t>Wearing uniform</t>
  </si>
  <si>
    <t>Patrol</t>
  </si>
  <si>
    <t>Tactical</t>
  </si>
  <si>
    <t>Utility</t>
  </si>
  <si>
    <t>Other type of uniform</t>
  </si>
  <si>
    <t>Unknown type of uniform</t>
  </si>
  <si>
    <t>Type of uniform not reported</t>
  </si>
  <si>
    <t>Not in uniform</t>
  </si>
  <si>
    <t>Armband</t>
  </si>
  <si>
    <t>Badge displayed</t>
  </si>
  <si>
    <t>Raid jacket with law enforcement markings</t>
  </si>
  <si>
    <t>Verbal identification</t>
  </si>
  <si>
    <t>Vest with law enforcement markings</t>
  </si>
  <si>
    <t>Multiple forms of identification</t>
  </si>
  <si>
    <t>Other identification</t>
  </si>
  <si>
    <t>No identification</t>
  </si>
  <si>
    <t>Other identification not reported</t>
  </si>
  <si>
    <t>Wearing uniform not reported</t>
  </si>
  <si>
    <t>Table 35</t>
  </si>
  <si>
    <t>Number of Victim Officers Wearing Body Armor, Holster, or Uniform, 2012–2021</t>
  </si>
  <si>
    <t>Wearing body armor</t>
  </si>
  <si>
    <t>In uniform</t>
  </si>
  <si>
    <t>Wearing holster</t>
  </si>
  <si>
    <t>Table 36</t>
  </si>
  <si>
    <t>Officer Killed with Firearm and Wearing Body Armor, Location of Fatal Wound, 2012–2021</t>
  </si>
  <si>
    <t>Location of fatal firearm wound</t>
  </si>
  <si>
    <t>Front head</t>
  </si>
  <si>
    <t>Rear head</t>
  </si>
  <si>
    <t>Side head</t>
  </si>
  <si>
    <r>
      <t>Shoulder (upper torso) area</t>
    </r>
    <r>
      <rPr>
        <vertAlign val="superscript"/>
        <sz val="9"/>
        <rFont val="Times New Roman"/>
        <family val="1"/>
      </rPr>
      <t>1</t>
    </r>
  </si>
  <si>
    <t>Front upper torso/chest</t>
  </si>
  <si>
    <t>Rear upper torso/back</t>
  </si>
  <si>
    <t>Front lower torso/abdomen</t>
  </si>
  <si>
    <t>Rear lower torso/back</t>
  </si>
  <si>
    <t>Front below waist/groin area</t>
  </si>
  <si>
    <t>Rear below waist/buttocks</t>
  </si>
  <si>
    <r>
      <t>Front legs/feet</t>
    </r>
    <r>
      <rPr>
        <vertAlign val="superscript"/>
        <sz val="9"/>
        <rFont val="Times New Roman"/>
        <family val="1"/>
      </rPr>
      <t>2</t>
    </r>
  </si>
  <si>
    <r>
      <t>Front legs</t>
    </r>
    <r>
      <rPr>
        <vertAlign val="superscript"/>
        <sz val="9"/>
        <rFont val="Times New Roman"/>
        <family val="1"/>
      </rPr>
      <t>2</t>
    </r>
  </si>
  <si>
    <t>Rear legs</t>
  </si>
  <si>
    <r>
      <t>Feet</t>
    </r>
    <r>
      <rPr>
        <vertAlign val="superscript"/>
        <sz val="9"/>
        <rFont val="Times New Roman"/>
        <family val="1"/>
      </rPr>
      <t>2</t>
    </r>
  </si>
  <si>
    <r>
      <t>Multiple wound locations, unable to determine which was fatal wound</t>
    </r>
    <r>
      <rPr>
        <vertAlign val="superscript"/>
        <sz val="6"/>
        <rFont val="Times New Roman"/>
        <family val="1"/>
      </rPr>
      <t xml:space="preserve"> </t>
    </r>
  </si>
  <si>
    <t>Fatal wound location not reported</t>
  </si>
  <si>
    <t>Number of victim officers killed with firearms while wearing body armor</t>
  </si>
  <si>
    <r>
      <rPr>
        <vertAlign val="superscript"/>
        <sz val="9"/>
        <rFont val="Times New Roman"/>
        <family val="1"/>
      </rPr>
      <t>1</t>
    </r>
    <r>
      <rPr>
        <sz val="9"/>
        <rFont val="Times New Roman"/>
        <family val="1"/>
      </rPr>
      <t>Beginning in 2019, a new option was added: "Shoulder (upper torso) area."</t>
    </r>
  </si>
  <si>
    <r>
      <rPr>
        <vertAlign val="superscript"/>
        <sz val="9"/>
        <rFont val="Times New Roman"/>
        <family val="1"/>
      </rPr>
      <t>2</t>
    </r>
    <r>
      <rPr>
        <sz val="9"/>
        <rFont val="Times New Roman"/>
        <family val="1"/>
      </rPr>
      <t>Beginning in 2019, "Front legs/feet" was separated to be collected as two wound locations:  "Front legs" and "Feet."</t>
    </r>
  </si>
  <si>
    <t>Table 37</t>
  </si>
  <si>
    <t>Officer Killed with Firearm While Wearing Body Armor, Type of Firearm, 2012–2021</t>
  </si>
  <si>
    <t>.44 magnum</t>
  </si>
  <si>
    <t>Mutiple Firearms used by offenders/unable to determine cause of death</t>
  </si>
  <si>
    <t>Table 38</t>
  </si>
  <si>
    <t>Officer Killed with Firearm While Wearing Body Armor, Point of Entry for Fatal Torso Wounds, 2012–2021</t>
  </si>
  <si>
    <t>Point of entry</t>
  </si>
  <si>
    <t>Number of victim officers killed with firearms while wearing body armor and receiving fatal torso wounds</t>
  </si>
  <si>
    <t>Entered between side panels of vest</t>
  </si>
  <si>
    <t>Entered through armhole or shoulder area of vest</t>
  </si>
  <si>
    <t>Entered above vest (collarbone area, etc.)</t>
  </si>
  <si>
    <t>Entered below vest (abdominal or lower back area)</t>
  </si>
  <si>
    <t>Penetrated through vest (round more powerful than vest's capabilities/specifications)</t>
  </si>
  <si>
    <t>Penetrated through vest (body armor failure)</t>
  </si>
  <si>
    <r>
      <t>Vest not penetrated (blunt force trauma)</t>
    </r>
    <r>
      <rPr>
        <vertAlign val="superscript"/>
        <sz val="9"/>
        <rFont val="Times New Roman"/>
        <family val="1"/>
      </rPr>
      <t>1</t>
    </r>
  </si>
  <si>
    <r>
      <t>Multiple points of entry</t>
    </r>
    <r>
      <rPr>
        <vertAlign val="superscript"/>
        <sz val="9"/>
        <rFont val="Times New Roman"/>
        <family val="1"/>
      </rPr>
      <t>1</t>
    </r>
  </si>
  <si>
    <t>Table 39</t>
  </si>
  <si>
    <t>Officer Killed with Firearm While Wearing Body Armor, Type of Firearm Penetrating Victim Officer's Body Armor, 2012–2021</t>
  </si>
  <si>
    <t>Number of victim officers killed with firearms and body armor was penetrated</t>
  </si>
  <si>
    <r>
      <t>.223-caliber</t>
    </r>
    <r>
      <rPr>
        <vertAlign val="superscript"/>
        <sz val="9"/>
        <rFont val="Times New Roman"/>
        <family val="1"/>
      </rPr>
      <t>1</t>
    </r>
  </si>
  <si>
    <r>
      <t>.308-caliber</t>
    </r>
    <r>
      <rPr>
        <vertAlign val="superscript"/>
        <sz val="9"/>
        <rFont val="Times New Roman"/>
        <family val="1"/>
      </rPr>
      <t>2</t>
    </r>
  </si>
  <si>
    <r>
      <rPr>
        <vertAlign val="superscript"/>
        <sz val="9"/>
        <rFont val="Times New Roman"/>
        <family val="1"/>
      </rPr>
      <t>1</t>
    </r>
    <r>
      <rPr>
        <sz val="9"/>
        <rFont val="Times New Roman"/>
        <family val="1"/>
      </rPr>
      <t>For 2019, one victim officer received torso wounds from multiple points of entry; one round penetrated the victim officer's vest and one round entered below the vest.</t>
    </r>
  </si>
  <si>
    <t>Table 40</t>
  </si>
  <si>
    <t>Age Group of Known Offender, 2012–2021</t>
  </si>
  <si>
    <t>Number of known offenders</t>
  </si>
  <si>
    <t>Under 18</t>
  </si>
  <si>
    <r>
      <t>18</t>
    </r>
    <r>
      <rPr>
        <sz val="10"/>
        <rFont val="Courier New"/>
        <family val="3"/>
      </rPr>
      <t>–</t>
    </r>
    <r>
      <rPr>
        <sz val="10"/>
        <rFont val="Times New Roman"/>
        <family val="1"/>
      </rPr>
      <t>24</t>
    </r>
  </si>
  <si>
    <r>
      <t>25</t>
    </r>
    <r>
      <rPr>
        <sz val="10"/>
        <rFont val="Courier New"/>
        <family val="3"/>
      </rPr>
      <t>–</t>
    </r>
    <r>
      <rPr>
        <sz val="10"/>
        <rFont val="Times New Roman"/>
        <family val="1"/>
      </rPr>
      <t>30</t>
    </r>
  </si>
  <si>
    <r>
      <t>31</t>
    </r>
    <r>
      <rPr>
        <sz val="10"/>
        <rFont val="Courier New"/>
        <family val="3"/>
      </rPr>
      <t>–</t>
    </r>
    <r>
      <rPr>
        <sz val="10"/>
        <rFont val="Times New Roman"/>
        <family val="1"/>
      </rPr>
      <t>35</t>
    </r>
  </si>
  <si>
    <r>
      <t>36</t>
    </r>
    <r>
      <rPr>
        <sz val="10"/>
        <rFont val="Courier New"/>
        <family val="3"/>
      </rPr>
      <t>–</t>
    </r>
    <r>
      <rPr>
        <sz val="10"/>
        <rFont val="Times New Roman"/>
        <family val="1"/>
      </rPr>
      <t>40</t>
    </r>
  </si>
  <si>
    <r>
      <t>41</t>
    </r>
    <r>
      <rPr>
        <sz val="10"/>
        <rFont val="Courier New"/>
        <family val="3"/>
      </rPr>
      <t>–</t>
    </r>
    <r>
      <rPr>
        <sz val="10"/>
        <rFont val="Times New Roman"/>
        <family val="1"/>
      </rPr>
      <t>45</t>
    </r>
  </si>
  <si>
    <t>Table 41</t>
  </si>
  <si>
    <t>Profile of Known Offender, Average Demographics, 2002–2021</t>
  </si>
  <si>
    <r>
      <t>2002</t>
    </r>
    <r>
      <rPr>
        <b/>
        <sz val="10"/>
        <rFont val="Courier New"/>
        <family val="3"/>
      </rPr>
      <t>–</t>
    </r>
    <r>
      <rPr>
        <b/>
        <sz val="10"/>
        <rFont val="Times New Roman"/>
        <family val="1"/>
      </rPr>
      <t>2011</t>
    </r>
  </si>
  <si>
    <t>5ft. 9in.</t>
  </si>
  <si>
    <t>Table 42</t>
  </si>
  <si>
    <t>Race, Ethnicity, and Sex of Known Offender, 2012–2021</t>
  </si>
  <si>
    <t>Known offender</t>
  </si>
  <si>
    <t>Table 43</t>
  </si>
  <si>
    <t>Age Group of Known Offender by Race and Sex, 2021</t>
  </si>
  <si>
    <t>Black/
African American</t>
  </si>
  <si>
    <t>Native Hawaiian/
Other Pacific
Islander</t>
  </si>
  <si>
    <t>Race
not
reported</t>
  </si>
  <si>
    <t>Sex
not
reported</t>
  </si>
  <si>
    <t>18–24</t>
  </si>
  <si>
    <t>Table 44</t>
  </si>
  <si>
    <t>Age Group of Known Offender by Race and Sex, 2012–2021</t>
  </si>
  <si>
    <t>Table 45</t>
  </si>
  <si>
    <t>Status of Known Offender at Time of Incident, 2012–2021</t>
  </si>
  <si>
    <t>Status</t>
  </si>
  <si>
    <t>Under judicial supervision</t>
  </si>
  <si>
    <t>Conditional release, pending criminal prosecution</t>
  </si>
  <si>
    <r>
      <t>Escapee from mental institution</t>
    </r>
    <r>
      <rPr>
        <vertAlign val="superscript"/>
        <sz val="9"/>
        <rFont val="Times New Roman"/>
        <family val="1"/>
      </rPr>
      <t>1</t>
    </r>
  </si>
  <si>
    <t>Escapee from penal institution</t>
  </si>
  <si>
    <t>Halfway house</t>
  </si>
  <si>
    <r>
      <t>Home confinement/house arrest</t>
    </r>
    <r>
      <rPr>
        <vertAlign val="superscript"/>
        <sz val="9"/>
        <rFont val="Times New Roman"/>
        <family val="1"/>
      </rPr>
      <t>1</t>
    </r>
  </si>
  <si>
    <t>Parole</t>
  </si>
  <si>
    <r>
      <t>Patient in mental institution</t>
    </r>
    <r>
      <rPr>
        <vertAlign val="superscript"/>
        <sz val="9"/>
        <rFont val="Times New Roman"/>
        <family val="1"/>
      </rPr>
      <t>1</t>
    </r>
  </si>
  <si>
    <t>Probation</t>
  </si>
  <si>
    <t>Serving time in penal institution</t>
  </si>
  <si>
    <t>Other judicial supervision</t>
  </si>
  <si>
    <t>Multiple forms of judicial supervision</t>
  </si>
  <si>
    <t>Known to agency as</t>
  </si>
  <si>
    <r>
      <t>Anti-government/political</t>
    </r>
    <r>
      <rPr>
        <sz val="2"/>
        <rFont val="Times New Roman"/>
        <family val="1"/>
      </rPr>
      <t xml:space="preserve"> </t>
    </r>
    <r>
      <rPr>
        <vertAlign val="superscript"/>
        <sz val="9"/>
        <rFont val="Times New Roman"/>
        <family val="1"/>
      </rPr>
      <t>2</t>
    </r>
  </si>
  <si>
    <r>
      <t>Anti-law enforcement</t>
    </r>
    <r>
      <rPr>
        <sz val="2"/>
        <rFont val="Times New Roman"/>
        <family val="1"/>
      </rPr>
      <t xml:space="preserve"> </t>
    </r>
    <r>
      <rPr>
        <vertAlign val="superscript"/>
        <sz val="9"/>
        <rFont val="Times New Roman"/>
        <family val="1"/>
      </rPr>
      <t>2</t>
    </r>
  </si>
  <si>
    <t>Controlled substance dealer</t>
  </si>
  <si>
    <t>Controlled substance possessor</t>
  </si>
  <si>
    <t>Controlled substance user</t>
  </si>
  <si>
    <r>
      <t>Domestic terrorist</t>
    </r>
    <r>
      <rPr>
        <vertAlign val="superscript"/>
        <sz val="9"/>
        <rFont val="Times New Roman"/>
        <family val="1"/>
      </rPr>
      <t>3</t>
    </r>
  </si>
  <si>
    <r>
      <t>Gang member/affiliated with gang member(s)</t>
    </r>
    <r>
      <rPr>
        <sz val="5"/>
        <rFont val="Times New Roman"/>
        <family val="1"/>
      </rPr>
      <t xml:space="preserve"> </t>
    </r>
    <r>
      <rPr>
        <sz val="2"/>
        <rFont val="Times New Roman"/>
        <family val="1"/>
      </rPr>
      <t xml:space="preserve"> </t>
    </r>
  </si>
  <si>
    <r>
      <t>Having history of assaulting/threatening law enforcement officer(s)</t>
    </r>
    <r>
      <rPr>
        <sz val="5"/>
        <rFont val="Times New Roman"/>
        <family val="1"/>
      </rPr>
      <t xml:space="preserve"> </t>
    </r>
    <r>
      <rPr>
        <vertAlign val="superscript"/>
        <sz val="9"/>
        <rFont val="Times New Roman"/>
        <family val="1"/>
      </rPr>
      <t>2</t>
    </r>
  </si>
  <si>
    <r>
      <t>International terrorist</t>
    </r>
    <r>
      <rPr>
        <sz val="2"/>
        <rFont val="Times New Roman"/>
        <family val="1"/>
      </rPr>
      <t xml:space="preserve"> </t>
    </r>
    <r>
      <rPr>
        <vertAlign val="superscript"/>
        <sz val="9"/>
        <rFont val="Times New Roman"/>
        <family val="1"/>
      </rPr>
      <t>4</t>
    </r>
  </si>
  <si>
    <r>
      <t>Known or suspected terrorist (domestic or international)</t>
    </r>
    <r>
      <rPr>
        <sz val="5"/>
        <rFont val="Times New Roman"/>
        <family val="1"/>
      </rPr>
      <t xml:space="preserve"> </t>
    </r>
    <r>
      <rPr>
        <sz val="2"/>
        <rFont val="Times New Roman"/>
        <family val="1"/>
      </rPr>
      <t xml:space="preserve"> </t>
    </r>
    <r>
      <rPr>
        <vertAlign val="superscript"/>
        <sz val="9"/>
        <rFont val="Times New Roman"/>
        <family val="1"/>
      </rPr>
      <t>3</t>
    </r>
  </si>
  <si>
    <r>
      <t>Militia member</t>
    </r>
    <r>
      <rPr>
        <sz val="5"/>
        <rFont val="Times New Roman"/>
        <family val="1"/>
      </rPr>
      <t xml:space="preserve"> </t>
    </r>
    <r>
      <rPr>
        <vertAlign val="superscript"/>
        <sz val="9"/>
        <rFont val="Times New Roman"/>
        <family val="1"/>
      </rPr>
      <t>2</t>
    </r>
  </si>
  <si>
    <r>
      <t>Sovereign citizen</t>
    </r>
    <r>
      <rPr>
        <vertAlign val="superscript"/>
        <sz val="9"/>
        <rFont val="Times New Roman"/>
        <family val="1"/>
      </rPr>
      <t>2</t>
    </r>
  </si>
  <si>
    <r>
      <t>Survivalist</t>
    </r>
    <r>
      <rPr>
        <sz val="2"/>
        <rFont val="Times New Roman"/>
        <family val="1"/>
      </rPr>
      <t xml:space="preserve"> </t>
    </r>
    <r>
      <rPr>
        <vertAlign val="superscript"/>
        <sz val="9"/>
        <rFont val="Times New Roman"/>
        <family val="1"/>
      </rPr>
      <t>2</t>
    </r>
  </si>
  <si>
    <r>
      <t>Violent offender</t>
    </r>
    <r>
      <rPr>
        <sz val="2"/>
        <rFont val="Times New Roman"/>
        <family val="1"/>
      </rPr>
      <t xml:space="preserve"> </t>
    </r>
    <r>
      <rPr>
        <vertAlign val="superscript"/>
        <sz val="9"/>
        <rFont val="Times New Roman"/>
        <family val="1"/>
      </rPr>
      <t>2</t>
    </r>
  </si>
  <si>
    <r>
      <t>Other</t>
    </r>
    <r>
      <rPr>
        <sz val="2"/>
        <rFont val="Times New Roman"/>
        <family val="1"/>
      </rPr>
      <t xml:space="preserve"> </t>
    </r>
  </si>
  <si>
    <t>Use of alcohol and/or controlled substance</t>
  </si>
  <si>
    <t>Under influence</t>
  </si>
  <si>
    <t>Alcohol</t>
  </si>
  <si>
    <t>Controlled substance</t>
  </si>
  <si>
    <t>Barbiturates</t>
  </si>
  <si>
    <t>Cocaine (all forms except Crack)</t>
  </si>
  <si>
    <t>Heroin</t>
  </si>
  <si>
    <t>Lysergic Acid Diethylamide (a.k.a. LSD)</t>
  </si>
  <si>
    <t>Marijuana</t>
  </si>
  <si>
    <t>Morphine</t>
  </si>
  <si>
    <t>Phencyclidine (a.k.a. PCP)</t>
  </si>
  <si>
    <r>
      <t>Synthetic cathinones (a.k.a. Bath salts)</t>
    </r>
    <r>
      <rPr>
        <vertAlign val="superscript"/>
        <sz val="9"/>
        <rFont val="Times New Roman"/>
        <family val="1"/>
      </rPr>
      <t>4</t>
    </r>
  </si>
  <si>
    <t>Other drug/substance</t>
  </si>
  <si>
    <t>Multiple forms of substances</t>
  </si>
  <si>
    <t>Type of drug/substance not reported</t>
  </si>
  <si>
    <t>Not under influence</t>
  </si>
  <si>
    <t>Use of alcohol/controlled substance unknown</t>
  </si>
  <si>
    <t>Use of alcohol/controlled substance not reported</t>
  </si>
  <si>
    <t>Known to agency as having prior mental disorders</t>
  </si>
  <si>
    <t>Relationship between victim officer and offender</t>
  </si>
  <si>
    <t>Prior relationship through law enforcement (arrest, investigation, etc.)</t>
  </si>
  <si>
    <t>Prior relationship through non-law enforcement (acquaintance, neighbor, 
relative, etc.)</t>
  </si>
  <si>
    <t>No known relationship</t>
  </si>
  <si>
    <r>
      <rPr>
        <vertAlign val="superscript"/>
        <sz val="9"/>
        <rFont val="Times New Roman"/>
        <family val="1"/>
      </rPr>
      <t>1</t>
    </r>
    <r>
      <rPr>
        <sz val="9"/>
        <rFont val="Times New Roman"/>
        <family val="1"/>
      </rPr>
      <t>Beginning in 2019, new options were added, including: "Escapee from mental institution," "Home confinement/house arrest," and "Patient in mental institution."</t>
    </r>
  </si>
  <si>
    <r>
      <rPr>
        <vertAlign val="superscript"/>
        <sz val="9"/>
        <rFont val="Times New Roman"/>
        <family val="1"/>
      </rPr>
      <t>2</t>
    </r>
    <r>
      <rPr>
        <sz val="9"/>
        <rFont val="Times New Roman"/>
        <family val="1"/>
      </rPr>
      <t>Beginning in 2019, new options were added, including: "Anti-government/political," "Anti-law enforcement," "Having history of assaulting/threatening law enforcement officer(s)," "Militia member," "Sovereign citizen," "Survivalist,"
and "Violent offender."</t>
    </r>
  </si>
  <si>
    <r>
      <rPr>
        <vertAlign val="superscript"/>
        <sz val="9"/>
        <rFont val="Times New Roman"/>
        <family val="1"/>
      </rPr>
      <t>3</t>
    </r>
    <r>
      <rPr>
        <sz val="9"/>
        <rFont val="Times New Roman"/>
        <family val="1"/>
      </rPr>
      <t>From 2011 through 2018, "Domestic terrorist" and "International terrorist" were combined.</t>
    </r>
  </si>
  <si>
    <r>
      <rPr>
        <vertAlign val="superscript"/>
        <sz val="9"/>
        <rFont val="Times New Roman"/>
        <family val="1"/>
      </rPr>
      <t>4</t>
    </r>
    <r>
      <rPr>
        <sz val="9"/>
        <rFont val="Times New Roman"/>
        <family val="1"/>
      </rPr>
      <t>Beginning in 2019, a new option was added to the list of controlled substances:  "Synthetic cathinones (a.k.a. Bath salts)."</t>
    </r>
  </si>
  <si>
    <t>Table 46</t>
  </si>
  <si>
    <t>Judicial History of Known Offender Prior to Incident, 2012–2021</t>
  </si>
  <si>
    <t>Judicial history prior to incident</t>
  </si>
  <si>
    <t>Previously arrested</t>
  </si>
  <si>
    <t>Conviction as adult</t>
  </si>
  <si>
    <t>Conviction as juvenile</t>
  </si>
  <si>
    <t>House arrest</t>
  </si>
  <si>
    <r>
      <t>Incarceration in penal institution</t>
    </r>
    <r>
      <rPr>
        <vertAlign val="superscript"/>
        <sz val="9"/>
        <rFont val="Times New Roman"/>
        <family val="1"/>
      </rPr>
      <t>1</t>
    </r>
  </si>
  <si>
    <t>Prior arrest for</t>
  </si>
  <si>
    <r>
      <t>Aggravated assault (excluding officers)</t>
    </r>
    <r>
      <rPr>
        <sz val="5"/>
        <rFont val="Times New Roman"/>
        <family val="1"/>
      </rPr>
      <t xml:space="preserve"> </t>
    </r>
    <r>
      <rPr>
        <vertAlign val="superscript"/>
        <sz val="9"/>
        <rFont val="Times New Roman"/>
        <family val="1"/>
      </rPr>
      <t>2</t>
    </r>
  </si>
  <si>
    <r>
      <t>Assault on law enforcement officer (aggravated or simple)</t>
    </r>
    <r>
      <rPr>
        <sz val="5"/>
        <rFont val="Times New Roman"/>
        <family val="1"/>
      </rPr>
      <t xml:space="preserve"> </t>
    </r>
  </si>
  <si>
    <r>
      <t>Crime of violence (includes arrests for aggravated assault, murder, rape, and robbery)</t>
    </r>
    <r>
      <rPr>
        <sz val="5"/>
        <rFont val="Times New Roman"/>
        <family val="1"/>
      </rPr>
      <t xml:space="preserve"> </t>
    </r>
    <r>
      <rPr>
        <vertAlign val="superscript"/>
        <sz val="9"/>
        <rFont val="Times New Roman"/>
        <family val="1"/>
      </rPr>
      <t>3</t>
    </r>
  </si>
  <si>
    <r>
      <t>Domestic violence</t>
    </r>
    <r>
      <rPr>
        <sz val="5"/>
        <rFont val="Times New Roman"/>
        <family val="1"/>
      </rPr>
      <t xml:space="preserve"> </t>
    </r>
    <r>
      <rPr>
        <vertAlign val="superscript"/>
        <sz val="9"/>
        <rFont val="Times New Roman"/>
        <family val="1"/>
      </rPr>
      <t>2</t>
    </r>
  </si>
  <si>
    <t>Drug law violation</t>
  </si>
  <si>
    <t>Murder</t>
  </si>
  <si>
    <r>
      <t>Other crime of violence (includes arrests for aggravated assault, rape, and robbery)</t>
    </r>
    <r>
      <rPr>
        <vertAlign val="superscript"/>
        <sz val="9"/>
        <rFont val="Times New Roman"/>
        <family val="1"/>
      </rPr>
      <t>3</t>
    </r>
  </si>
  <si>
    <t>Resisting arrest</t>
  </si>
  <si>
    <r>
      <t>Robbery</t>
    </r>
    <r>
      <rPr>
        <vertAlign val="superscript"/>
        <sz val="9"/>
        <rFont val="Times New Roman"/>
        <family val="1"/>
      </rPr>
      <t>2</t>
    </r>
  </si>
  <si>
    <r>
      <t>Sex offense</t>
    </r>
    <r>
      <rPr>
        <vertAlign val="superscript"/>
        <sz val="9"/>
        <rFont val="Times New Roman"/>
        <family val="1"/>
      </rPr>
      <t>2</t>
    </r>
  </si>
  <si>
    <r>
      <t>Threats against law enforcement</t>
    </r>
    <r>
      <rPr>
        <sz val="5"/>
        <rFont val="Times New Roman"/>
        <family val="1"/>
      </rPr>
      <t xml:space="preserve"> </t>
    </r>
    <r>
      <rPr>
        <vertAlign val="superscript"/>
        <sz val="9"/>
        <rFont val="Times New Roman"/>
        <family val="1"/>
      </rPr>
      <t>2</t>
    </r>
  </si>
  <si>
    <t>Weapons violation</t>
  </si>
  <si>
    <r>
      <t>None of the above</t>
    </r>
    <r>
      <rPr>
        <sz val="5"/>
        <rFont val="Times New Roman"/>
        <family val="1"/>
      </rPr>
      <t xml:space="preserve"> </t>
    </r>
    <r>
      <rPr>
        <vertAlign val="superscript"/>
        <sz val="9"/>
        <rFont val="Times New Roman"/>
        <family val="1"/>
      </rPr>
      <t>2</t>
    </r>
  </si>
  <si>
    <r>
      <rPr>
        <vertAlign val="superscript"/>
        <sz val="9"/>
        <rFont val="Times New Roman"/>
        <family val="1"/>
      </rPr>
      <t>1</t>
    </r>
    <r>
      <rPr>
        <sz val="9"/>
        <rFont val="Times New Roman"/>
        <family val="1"/>
      </rPr>
      <t>In 2019, counts for "Incarceration in penal institution" stopped being collected.</t>
    </r>
  </si>
  <si>
    <r>
      <rPr>
        <vertAlign val="superscript"/>
        <sz val="9"/>
        <rFont val="Times New Roman"/>
        <family val="1"/>
      </rPr>
      <t>2</t>
    </r>
    <r>
      <rPr>
        <sz val="9"/>
        <rFont val="Times New Roman"/>
        <family val="1"/>
      </rPr>
      <t>In 2019, "Aggravated assault (excluding officers)," "Domestic violence," "Robbery," "Sex offense," "Threats against law enforcement," and "None of the above" were added as options for prior arrests.</t>
    </r>
  </si>
  <si>
    <r>
      <rPr>
        <vertAlign val="superscript"/>
        <sz val="9"/>
        <rFont val="Times New Roman"/>
        <family val="1"/>
      </rPr>
      <t>3</t>
    </r>
    <r>
      <rPr>
        <sz val="9"/>
        <rFont val="Times New Roman"/>
        <family val="1"/>
      </rPr>
      <t>In 2019, "Other crime of violence" was eliminated from the list of options for prior arrests because the specific violent crimes were added as options.</t>
    </r>
  </si>
  <si>
    <t>Table 47</t>
  </si>
  <si>
    <t>Disposition</t>
  </si>
  <si>
    <t>2010–2014</t>
  </si>
  <si>
    <t>2015–2019</t>
  </si>
  <si>
    <t>2010–2019</t>
  </si>
  <si>
    <t>Fugitive</t>
  </si>
  <si>
    <t>Arrested and charged</t>
  </si>
  <si>
    <t>Guilty of murder</t>
  </si>
  <si>
    <t>Received death sentence</t>
  </si>
  <si>
    <t>Received life imprisonment</t>
  </si>
  <si>
    <t>Received prison term (ranging from 
8.75 years to 205 years)</t>
  </si>
  <si>
    <t>Sentence unknown</t>
  </si>
  <si>
    <t>Guilty of lesser offense related to murder</t>
  </si>
  <si>
    <t>Guilty of crime other than murder</t>
  </si>
  <si>
    <t>Indeterminate charge and sentence</t>
  </si>
  <si>
    <t>Committed to psychiatric institution</t>
  </si>
  <si>
    <t>Died in custody prior to sentencing</t>
  </si>
  <si>
    <t>Not arrested</t>
  </si>
  <si>
    <t>Justifiably killed</t>
  </si>
  <si>
    <t>by victim officer</t>
  </si>
  <si>
    <r>
      <t>by person(s) other than victim officer</t>
    </r>
    <r>
      <rPr>
        <sz val="5"/>
        <rFont val="Times New Roman"/>
        <family val="1"/>
      </rPr>
      <t xml:space="preserve"> </t>
    </r>
    <r>
      <rPr>
        <vertAlign val="superscript"/>
        <sz val="9"/>
        <rFont val="Times New Roman"/>
        <family val="1"/>
      </rPr>
      <t>1</t>
    </r>
  </si>
  <si>
    <r>
      <t>by assisting officer(s)</t>
    </r>
    <r>
      <rPr>
        <vertAlign val="superscript"/>
        <sz val="9"/>
        <rFont val="Times New Roman"/>
        <family val="1"/>
      </rPr>
      <t>1</t>
    </r>
  </si>
  <si>
    <r>
      <t>by officer(s) responding to scene of incident</t>
    </r>
    <r>
      <rPr>
        <sz val="5"/>
        <rFont val="Times New Roman"/>
        <family val="1"/>
      </rPr>
      <t xml:space="preserve"> </t>
    </r>
    <r>
      <rPr>
        <vertAlign val="superscript"/>
        <sz val="9"/>
        <rFont val="Times New Roman"/>
        <family val="1"/>
      </rPr>
      <t>1</t>
    </r>
  </si>
  <si>
    <r>
      <t>by officer(s) at other scene of incident</t>
    </r>
    <r>
      <rPr>
        <vertAlign val="superscript"/>
        <sz val="9"/>
        <rFont val="Times New Roman"/>
        <family val="1"/>
      </rPr>
      <t>1</t>
    </r>
  </si>
  <si>
    <t>Committed suicide</t>
  </si>
  <si>
    <t>Killed by civilian(s)</t>
  </si>
  <si>
    <t>Died under other circumstance</t>
  </si>
  <si>
    <t>Died by unknown cause</t>
  </si>
  <si>
    <r>
      <rPr>
        <vertAlign val="superscript"/>
        <sz val="9"/>
        <rFont val="Times New Roman"/>
        <family val="1"/>
      </rPr>
      <t>1</t>
    </r>
    <r>
      <rPr>
        <sz val="9"/>
        <rFont val="Times New Roman"/>
        <family val="1"/>
      </rPr>
      <t>Beginning in 2011, new options were added to identify the other persons who justifiably killed the offender(s).</t>
    </r>
  </si>
  <si>
    <t>NOTE: Due to delays in court proceedings, this table runs two years behind the publication year.</t>
  </si>
  <si>
    <t>Time of Incident, 2012–2021</t>
  </si>
  <si>
    <t>Use of Firearm by Victim Officer, Assisting Officer, and Offender, 2012–2021</t>
  </si>
  <si>
    <r>
      <rPr>
        <vertAlign val="superscript"/>
        <sz val="9"/>
        <rFont val="Times New Roman"/>
        <family val="1"/>
      </rPr>
      <t>1</t>
    </r>
    <r>
      <rPr>
        <sz val="9"/>
        <rFont val="Times New Roman"/>
        <family val="1"/>
      </rPr>
      <t>The number of rounds fired (1,100) during an incident in 2013 were excluded when calculating the average number of rounds fired by assisting officers to provide more accurate statistics.</t>
    </r>
  </si>
  <si>
    <r>
      <rPr>
        <vertAlign val="superscript"/>
        <sz val="9"/>
        <rFont val="Times New Roman"/>
        <family val="1"/>
      </rPr>
      <t>2</t>
    </r>
    <r>
      <rPr>
        <sz val="9"/>
        <rFont val="Times New Roman"/>
        <family val="1"/>
      </rPr>
      <t>The number of rounds fired (1,046) during an incident in 2017 were excluded when calculating the average number of rounds fired by offenders to provide more accurate statistics.</t>
    </r>
  </si>
  <si>
    <r>
      <rPr>
        <vertAlign val="superscript"/>
        <sz val="9"/>
        <rFont val="Times New Roman"/>
        <family val="1"/>
      </rPr>
      <t>3</t>
    </r>
    <r>
      <rPr>
        <sz val="9"/>
        <rFont val="Times New Roman"/>
        <family val="1"/>
      </rPr>
      <t>For 2016 and 2018, the victim officers were alone at the time of the incident; therefore, the number of rounds fired by assisting officers is not relevant.</t>
    </r>
  </si>
  <si>
    <r>
      <t>Victim Officer Killed with Own Weapon, Disarmed</t>
    </r>
    <r>
      <rPr>
        <vertAlign val="superscript"/>
        <sz val="9"/>
        <rFont val="Times New Roman"/>
        <family val="1"/>
      </rPr>
      <t>1</t>
    </r>
    <r>
      <rPr>
        <sz val="14"/>
        <rFont val="Times New Roman"/>
        <family val="1"/>
      </rPr>
      <t xml:space="preserve"> of Weapon, and Weapon Stolen</t>
    </r>
    <r>
      <rPr>
        <vertAlign val="superscript"/>
        <sz val="9"/>
        <rFont val="Times New Roman"/>
        <family val="1"/>
      </rPr>
      <t>2</t>
    </r>
    <r>
      <rPr>
        <sz val="14"/>
        <rFont val="Times New Roman"/>
        <family val="1"/>
      </rPr>
      <t xml:space="preserve"> by Offender, 2012–2021</t>
    </r>
  </si>
  <si>
    <t>Disarmed of weapon/weapon taken information not reported</t>
  </si>
  <si>
    <r>
      <t>Tactical situation</t>
    </r>
    <r>
      <rPr>
        <b/>
        <vertAlign val="superscript"/>
        <sz val="9"/>
        <rFont val="Times New Roman"/>
        <family val="1"/>
      </rPr>
      <t>3</t>
    </r>
  </si>
  <si>
    <t xml:space="preserve">      .223- caliber</t>
  </si>
  <si>
    <r>
      <t>Disposition of Known Offender, 2010</t>
    </r>
    <r>
      <rPr>
        <sz val="14"/>
        <rFont val="Calibri"/>
        <family val="2"/>
      </rPr>
      <t>–</t>
    </r>
    <r>
      <rPr>
        <sz val="14"/>
        <rFont val="Times New Roman"/>
        <family val="1"/>
      </rPr>
      <t>2019</t>
    </r>
  </si>
  <si>
    <r>
      <t>High-risk traffic stop</t>
    </r>
    <r>
      <rPr>
        <vertAlign val="superscript"/>
        <sz val="9"/>
        <rFont val="Times New Roman"/>
        <family val="1"/>
      </rPr>
      <t>2</t>
    </r>
  </si>
  <si>
    <t>TABLES</t>
  </si>
  <si>
    <t>Victim Officer Killed with Own Weapon, Disarmed1 of Weapon, and Weapon Stolen by Offender, 2012–2021</t>
  </si>
  <si>
    <t>Officer Killed During Traffic-Related Incident1, Location of Offender by Location of Victim Officer, 2021</t>
  </si>
  <si>
    <t>Officer Killed During Traffic-Related Incident1, Location of Offender by Location of Victim Officer, 2017–2021</t>
  </si>
  <si>
    <t>Disposition of Known Offender, 2010–2019</t>
  </si>
  <si>
    <t>Back to Index</t>
  </si>
  <si>
    <t>Weather/Environmental</t>
  </si>
  <si>
    <t>Providing/Deploying flares, traffic cones, etc.</t>
  </si>
  <si>
    <r>
      <t>Providing/Deploying spike strips/stop sticks</t>
    </r>
    <r>
      <rPr>
        <sz val="2"/>
        <rFont val="Times New Roman"/>
        <family val="1"/>
      </rPr>
      <t xml:space="preserve"> </t>
    </r>
    <r>
      <rPr>
        <vertAlign val="superscript"/>
        <sz val="9"/>
        <rFont val="Times New Roman"/>
        <family val="1"/>
      </rPr>
      <t>1</t>
    </r>
  </si>
  <si>
    <t>Shooting/Shots being fired (not "active shooter" situation)</t>
  </si>
  <si>
    <t>Disorder/Disturbance</t>
  </si>
  <si>
    <t>Encounter/Assist an emotionally disturbed person</t>
  </si>
  <si>
    <t>Investigative/Enforcement</t>
  </si>
  <si>
    <r>
      <t>Providing/Deploying equipment (flares, traffic cones, etc.)</t>
    </r>
    <r>
      <rPr>
        <vertAlign val="superscript"/>
        <sz val="9"/>
        <rFont val="Times New Roman"/>
        <family val="1"/>
      </rPr>
      <t>1</t>
    </r>
  </si>
  <si>
    <t>Shooting/Shots fired (not "active shooter" situation)</t>
  </si>
  <si>
    <r>
      <t>Serving/Attempting to serve search warrant (non-tactical)</t>
    </r>
    <r>
      <rPr>
        <sz val="5"/>
        <rFont val="Times New Roman"/>
        <family val="1"/>
      </rPr>
      <t xml:space="preserve"> </t>
    </r>
    <r>
      <rPr>
        <sz val="2"/>
        <rFont val="Times New Roman"/>
        <family val="1"/>
      </rPr>
      <t xml:space="preserve"> </t>
    </r>
    <r>
      <rPr>
        <vertAlign val="superscript"/>
        <sz val="9"/>
        <rFont val="Times New Roman"/>
        <family val="1"/>
      </rPr>
      <t>1</t>
    </r>
  </si>
  <si>
    <r>
      <t>Serving/Attempting to serve court order (eviction notice, subpoena, etc.)</t>
    </r>
    <r>
      <rPr>
        <vertAlign val="superscript"/>
        <sz val="9"/>
        <rFont val="Times New Roman"/>
        <family val="1"/>
      </rPr>
      <t>1</t>
    </r>
  </si>
  <si>
    <r>
      <t>Serving/Attempting to serve arrest warrant</t>
    </r>
    <r>
      <rPr>
        <sz val="2"/>
        <rFont val="Times New Roman"/>
        <family val="1"/>
      </rPr>
      <t xml:space="preserve"> </t>
    </r>
    <r>
      <rPr>
        <vertAlign val="superscript"/>
        <sz val="9"/>
        <rFont val="Times New Roman"/>
        <family val="1"/>
      </rPr>
      <t>1</t>
    </r>
  </si>
  <si>
    <r>
      <t>Providing/Deploying equipment (flares, traffic cones, etc.)</t>
    </r>
    <r>
      <rPr>
        <vertAlign val="superscript"/>
        <sz val="9"/>
        <rFont val="Times New Roman"/>
        <family val="1"/>
      </rPr>
      <t>2</t>
    </r>
  </si>
  <si>
    <r>
      <t>Serving/Attempting to serve court order (eviction notice, subpoena, etc.)</t>
    </r>
    <r>
      <rPr>
        <vertAlign val="superscript"/>
        <sz val="9"/>
        <rFont val="Times New Roman"/>
        <family val="1"/>
      </rPr>
      <t>2</t>
    </r>
  </si>
  <si>
    <r>
      <t>Barricaded/Hostage situation</t>
    </r>
    <r>
      <rPr>
        <sz val="2"/>
        <rFont val="Times New Roman"/>
        <family val="1"/>
      </rPr>
      <t xml:space="preserve"> </t>
    </r>
    <r>
      <rPr>
        <vertAlign val="superscript"/>
        <sz val="9"/>
        <rFont val="Times New Roman"/>
        <family val="1"/>
      </rPr>
      <t>1</t>
    </r>
  </si>
  <si>
    <t>Barricaded/Hostage situation</t>
  </si>
  <si>
    <t>Serving/Attempting to serve search warrant</t>
  </si>
  <si>
    <t>Serving/Attempting to serve arrest warrant</t>
  </si>
  <si>
    <t>Providing/Deploying equipment (flares, traffic cones, etc.)</t>
  </si>
  <si>
    <t>Providing/Deploying spike strips/stop sticks</t>
  </si>
  <si>
    <t>Neck/Throat</t>
  </si>
  <si>
    <t>Arms/Hands</t>
  </si>
  <si>
    <t>Crack/Cocaine</t>
  </si>
  <si>
    <t>Hashish/Hash oil</t>
  </si>
  <si>
    <t>Amphetamines/Methamphetamines</t>
  </si>
  <si>
    <t>Opium/Opiate</t>
  </si>
  <si>
    <t>Case pending/Disposition unknown</t>
  </si>
  <si>
    <t>Acquitted/Dismissed/Nolle Prosequi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</si>
</sst>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0"/>
      <name val="Arial"/>
      <family val="2"/>
    </font>
    <font>
      <b/>
      <sz val="14"/>
      <name val="Times New Roman"/>
      <family val="1"/>
    </font>
    <font>
      <sz val="14"/>
      <name val="Times New Roman"/>
      <family val="1"/>
    </font>
    <font>
      <b/>
      <sz val="10"/>
      <name val="Times New Roman"/>
      <family val="1"/>
    </font>
    <font>
      <sz val="10"/>
      <name val="Times New Roman"/>
      <family val="1"/>
    </font>
    <font>
      <sz val="10"/>
      <name val="Times"/>
      <family val="1"/>
    </font>
    <font>
      <b/>
      <sz val="10"/>
      <name val="Times"/>
      <family val="1"/>
    </font>
    <font>
      <sz val="10"/>
      <name val="Arial"/>
      <family val="2"/>
    </font>
    <font>
      <vertAlign val="superscript"/>
      <sz val="9"/>
      <name val="Times New Roman"/>
      <family val="1"/>
    </font>
    <font>
      <b/>
      <sz val="10"/>
      <name val="Arial"/>
      <family val="2"/>
    </font>
    <font>
      <sz val="9"/>
      <name val="Times New Roman"/>
      <family val="1"/>
    </font>
    <font>
      <i/>
      <sz val="10"/>
      <name val="Times New Roman"/>
      <family val="1"/>
    </font>
    <font>
      <b/>
      <sz val="10"/>
      <name val="Courier New"/>
      <family val="3"/>
    </font>
    <font>
      <vertAlign val="superscript"/>
      <sz val="5"/>
      <name val="Times New Roman"/>
      <family val="1"/>
    </font>
    <font>
      <sz val="10"/>
      <name val="Calibri"/>
      <family val="2"/>
    </font>
    <font>
      <sz val="5"/>
      <name val="Times New Roman"/>
      <family val="1"/>
    </font>
    <font>
      <sz val="2"/>
      <name val="Times New Roman"/>
      <family val="1"/>
    </font>
    <font>
      <sz val="10"/>
      <color rgb="FF000000"/>
      <name val="Times New Roman"/>
      <family val="1"/>
    </font>
    <font>
      <b/>
      <sz val="10"/>
      <color rgb="FF000000"/>
      <name val="Times New Roman"/>
      <family val="1"/>
    </font>
    <font>
      <vertAlign val="superscript"/>
      <sz val="6"/>
      <name val="Times New Roman"/>
      <family val="1"/>
    </font>
    <font>
      <sz val="10"/>
      <name val="Courier New"/>
      <family val="3"/>
    </font>
    <font>
      <sz val="14"/>
      <name val="Calibri"/>
      <family val="2"/>
    </font>
    <font>
      <b/>
      <sz val="10"/>
      <color rgb="FFFF0000"/>
      <name val="Times New Roman"/>
      <family val="1"/>
    </font>
    <font>
      <sz val="11"/>
      <name val="Calibri"/>
      <family val="2"/>
    </font>
    <font>
      <sz val="11"/>
      <name val="Times New Roman"/>
      <family val="1"/>
    </font>
    <font>
      <b/>
      <vertAlign val="superscript"/>
      <sz val="9"/>
      <name val="Times New Roman"/>
      <family val="1"/>
    </font>
    <font>
      <b/>
      <sz val="1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290">
    <border>
      <left/>
      <right/>
      <top/>
      <bottom/>
      <diagonal/>
    </border>
    <border>
      <left/>
      <right/>
      <top/>
      <bottom style="thin">
        <color indexed="64"/>
      </bottom>
      <diagonal/>
    </border>
    <border>
      <left/>
      <right/>
      <top style="thin">
        <color indexed="64"/>
      </top>
      <bottom style="thin">
        <color theme="0" tint="-0.34998626667073579"/>
      </bottom>
      <diagonal/>
    </border>
    <border>
      <left/>
      <right/>
      <top style="thin">
        <color theme="0" tint="-0.34998626667073579"/>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theme="0" tint="-0.499984740745262"/>
      </left>
      <right style="thin">
        <color indexed="64"/>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right/>
      <top/>
      <bottom style="thin">
        <color theme="0" tint="-0.34998626667073579"/>
      </bottom>
      <diagonal/>
    </border>
    <border>
      <left style="thin">
        <color indexed="64"/>
      </left>
      <right style="thin">
        <color indexed="64"/>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theme="0" tint="-0.34998626667073579"/>
      </right>
      <top style="thin">
        <color indexed="64"/>
      </top>
      <bottom style="thin">
        <color indexed="64"/>
      </bottom>
      <diagonal/>
    </border>
    <border>
      <left/>
      <right style="thin">
        <color indexed="64"/>
      </right>
      <top style="thin">
        <color indexed="64"/>
      </top>
      <bottom style="thin">
        <color theme="0" tint="-0.34998626667073579"/>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top/>
      <bottom style="thin">
        <color indexed="64"/>
      </bottom>
      <diagonal/>
    </border>
    <border>
      <left style="thin">
        <color theme="0" tint="-0.34998626667073579"/>
      </left>
      <right style="thin">
        <color indexed="64"/>
      </right>
      <top/>
      <bottom style="thin">
        <color indexed="64"/>
      </bottom>
      <diagonal/>
    </border>
    <border>
      <left/>
      <right style="thin">
        <color theme="0" tint="-0.34998626667073579"/>
      </right>
      <top style="thin">
        <color indexed="64"/>
      </top>
      <bottom style="thin">
        <color indexed="64"/>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indexed="64"/>
      </bottom>
      <diagonal/>
    </border>
    <border>
      <left/>
      <right style="thin">
        <color theme="0" tint="-0.34998626667073579"/>
      </right>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top/>
      <bottom style="thin">
        <color indexed="64"/>
      </bottom>
      <diagonal/>
    </border>
    <border>
      <left style="thin">
        <color theme="0" tint="-0.499984740745262"/>
      </left>
      <right style="thin">
        <color indexed="64"/>
      </right>
      <top/>
      <bottom style="thin">
        <color indexed="64"/>
      </bottom>
      <diagonal/>
    </border>
    <border>
      <left/>
      <right/>
      <top style="thin">
        <color theme="0" tint="-0.34998626667073579"/>
      </top>
      <bottom/>
      <diagonal/>
    </border>
    <border>
      <left style="thin">
        <color indexed="64"/>
      </left>
      <right/>
      <top/>
      <bottom style="thin">
        <color indexed="64"/>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top style="thin">
        <color theme="0" tint="-0.34998626667073579"/>
      </top>
      <bottom/>
      <diagonal/>
    </border>
    <border>
      <left style="thin">
        <color indexed="64"/>
      </left>
      <right/>
      <top/>
      <bottom style="thin">
        <color theme="0" tint="-0.34998626667073579"/>
      </bottom>
      <diagonal/>
    </border>
    <border>
      <left style="thin">
        <color indexed="64"/>
      </left>
      <right/>
      <top/>
      <bottom/>
      <diagonal/>
    </border>
    <border>
      <left style="thin">
        <color indexed="64"/>
      </left>
      <right/>
      <top style="thin">
        <color theme="0" tint="-0.34998626667073579"/>
      </top>
      <bottom style="thin">
        <color indexed="64"/>
      </bottom>
      <diagonal/>
    </border>
    <border>
      <left/>
      <right style="thin">
        <color indexed="64"/>
      </right>
      <top style="thin">
        <color indexed="64"/>
      </top>
      <bottom/>
      <diagonal/>
    </border>
    <border>
      <left style="thin">
        <color theme="3"/>
      </left>
      <right style="thin">
        <color theme="3"/>
      </right>
      <top style="thin">
        <color theme="3"/>
      </top>
      <bottom style="thin">
        <color theme="3"/>
      </bottom>
      <diagonal/>
    </border>
    <border>
      <left/>
      <right/>
      <top style="thin">
        <color theme="3"/>
      </top>
      <bottom/>
      <diagonal/>
    </border>
    <border>
      <left/>
      <right style="thin">
        <color theme="3"/>
      </right>
      <top style="thin">
        <color theme="3"/>
      </top>
      <bottom/>
      <diagonal/>
    </border>
    <border>
      <left/>
      <right style="thin">
        <color theme="3"/>
      </right>
      <top/>
      <bottom/>
      <diagonal/>
    </border>
    <border>
      <left/>
      <right/>
      <top/>
      <bottom style="thin">
        <color theme="3"/>
      </bottom>
      <diagonal/>
    </border>
    <border>
      <left/>
      <right style="thin">
        <color theme="3"/>
      </right>
      <top/>
      <bottom style="thin">
        <color theme="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3"/>
      </left>
      <right/>
      <top style="thin">
        <color theme="3"/>
      </top>
      <bottom/>
      <diagonal/>
    </border>
    <border>
      <left style="thin">
        <color theme="3"/>
      </left>
      <right/>
      <top style="thin">
        <color theme="3"/>
      </top>
      <bottom style="thin">
        <color theme="2" tint="-9.9978637043366805E-2"/>
      </bottom>
      <diagonal/>
    </border>
    <border>
      <left style="thin">
        <color theme="3"/>
      </left>
      <right/>
      <top style="thin">
        <color theme="2" tint="-9.9978637043366805E-2"/>
      </top>
      <bottom style="thin">
        <color theme="2" tint="-9.9978637043366805E-2"/>
      </bottom>
      <diagonal/>
    </border>
    <border>
      <left/>
      <right style="thin">
        <color theme="3"/>
      </right>
      <top/>
      <bottom style="thin">
        <color theme="2" tint="-9.9978637043366805E-2"/>
      </bottom>
      <diagonal/>
    </border>
    <border>
      <left style="thin">
        <color theme="3"/>
      </left>
      <right/>
      <top/>
      <bottom style="thin">
        <color theme="3"/>
      </bottom>
      <diagonal/>
    </border>
    <border>
      <left/>
      <right style="thin">
        <color theme="3"/>
      </right>
      <top style="thin">
        <color theme="2" tint="-9.9978637043366805E-2"/>
      </top>
      <bottom style="thin">
        <color theme="2" tint="-9.9978637043366805E-2"/>
      </bottom>
      <diagonal/>
    </border>
    <border>
      <left/>
      <right style="thin">
        <color theme="3"/>
      </right>
      <top style="thin">
        <color theme="2" tint="-9.9978637043366805E-2"/>
      </top>
      <bottom/>
      <diagonal/>
    </border>
    <border>
      <left/>
      <right style="thin">
        <color theme="2" tint="-9.9978637043366805E-2"/>
      </right>
      <top/>
      <bottom/>
      <diagonal/>
    </border>
    <border>
      <left style="thin">
        <color theme="1" tint="0.499984740745262"/>
      </left>
      <right/>
      <top style="thin">
        <color indexed="64"/>
      </top>
      <bottom/>
      <diagonal/>
    </border>
    <border>
      <left style="thin">
        <color theme="3"/>
      </left>
      <right/>
      <top style="thin">
        <color theme="2" tint="-9.9978637043366805E-2"/>
      </top>
      <bottom/>
      <diagonal/>
    </border>
    <border>
      <left style="thin">
        <color theme="2" tint="-9.9978637043366805E-2"/>
      </left>
      <right style="thin">
        <color theme="2" tint="-9.9978637043366805E-2"/>
      </right>
      <top/>
      <bottom/>
      <diagonal/>
    </border>
    <border>
      <left style="thin">
        <color theme="3"/>
      </left>
      <right/>
      <top/>
      <bottom style="thin">
        <color indexed="64"/>
      </bottom>
      <diagonal/>
    </border>
    <border>
      <left style="thin">
        <color theme="1" tint="0.499984740745262"/>
      </left>
      <right style="thin">
        <color theme="1" tint="0.499984740745262"/>
      </right>
      <top/>
      <bottom/>
      <diagonal/>
    </border>
    <border>
      <left style="thin">
        <color theme="3"/>
      </left>
      <right/>
      <top style="thin">
        <color indexed="64"/>
      </top>
      <bottom/>
      <diagonal/>
    </border>
    <border>
      <left style="thin">
        <color indexed="64"/>
      </left>
      <right style="thin">
        <color theme="3"/>
      </right>
      <top style="thin">
        <color theme="1" tint="0.499984740745262"/>
      </top>
      <bottom style="thin">
        <color indexed="64"/>
      </bottom>
      <diagonal/>
    </border>
    <border>
      <left style="thin">
        <color indexed="64"/>
      </left>
      <right style="thin">
        <color theme="0" tint="-0.34998626667073579"/>
      </right>
      <top/>
      <bottom style="thin">
        <color theme="0" tint="-0.34998626667073579"/>
      </bottom>
      <diagonal/>
    </border>
    <border>
      <left style="thin">
        <color indexed="64"/>
      </left>
      <right style="thin">
        <color theme="0" tint="-0.34998626667073579"/>
      </right>
      <top/>
      <bottom style="thin">
        <color indexed="64"/>
      </bottom>
      <diagonal/>
    </border>
    <border>
      <left style="thin">
        <color theme="2" tint="-9.9978637043366805E-2"/>
      </left>
      <right style="thin">
        <color indexed="64"/>
      </right>
      <top style="thin">
        <color indexed="64"/>
      </top>
      <bottom style="thin">
        <color theme="0" tint="-0.34998626667073579"/>
      </bottom>
      <diagonal/>
    </border>
    <border>
      <left style="thin">
        <color theme="2" tint="-9.9978637043366805E-2"/>
      </left>
      <right style="thin">
        <color indexed="64"/>
      </right>
      <top style="thin">
        <color theme="0" tint="-0.34998626667073579"/>
      </top>
      <bottom style="thin">
        <color theme="0" tint="-0.34998626667073579"/>
      </bottom>
      <diagonal/>
    </border>
    <border>
      <left style="thin">
        <color theme="0" tint="-0.34998626667073579"/>
      </left>
      <right style="thin">
        <color theme="2" tint="-9.9978637043366805E-2"/>
      </right>
      <top style="thin">
        <color theme="0" tint="-0.34998626667073579"/>
      </top>
      <bottom style="thin">
        <color theme="0" tint="-0.34998626667073579"/>
      </bottom>
      <diagonal/>
    </border>
    <border>
      <left style="thin">
        <color theme="2" tint="-9.9978637043366805E-2"/>
      </left>
      <right style="thin">
        <color indexed="64"/>
      </right>
      <top style="thin">
        <color theme="0" tint="-0.34998626667073579"/>
      </top>
      <bottom style="thin">
        <color indexed="64"/>
      </bottom>
      <diagonal/>
    </border>
    <border>
      <left style="thin">
        <color theme="1" tint="0.499984740745262"/>
      </left>
      <right style="thin">
        <color indexed="64"/>
      </right>
      <top style="thin">
        <color indexed="64"/>
      </top>
      <bottom style="thin">
        <color indexed="64"/>
      </bottom>
      <diagonal/>
    </border>
    <border>
      <left style="thin">
        <color theme="0" tint="-0.34998626667073579"/>
      </left>
      <right style="thin">
        <color indexed="64"/>
      </right>
      <top style="thin">
        <color theme="1" tint="0.499984740745262"/>
      </top>
      <bottom style="thin">
        <color theme="0" tint="-0.34998626667073579"/>
      </bottom>
      <diagonal/>
    </border>
    <border>
      <left style="thin">
        <color theme="0" tint="-0.34998626667073579"/>
      </left>
      <right style="thin">
        <color indexed="64"/>
      </right>
      <top style="thin">
        <color indexed="64"/>
      </top>
      <bottom/>
      <diagonal/>
    </border>
    <border>
      <left/>
      <right style="thin">
        <color indexed="64"/>
      </right>
      <top/>
      <bottom style="thin">
        <color indexed="64"/>
      </bottom>
      <diagonal/>
    </border>
    <border>
      <left style="thin">
        <color theme="1" tint="0.499984740745262"/>
      </left>
      <right style="thin">
        <color indexed="64"/>
      </right>
      <top style="thin">
        <color indexed="64"/>
      </top>
      <bottom style="thin">
        <color theme="0" tint="-0.34998626667073579"/>
      </bottom>
      <diagonal/>
    </border>
    <border>
      <left style="thin">
        <color theme="2" tint="-0.249977111117893"/>
      </left>
      <right style="thin">
        <color indexed="64"/>
      </right>
      <top style="thin">
        <color theme="0" tint="-0.34998626667073579"/>
      </top>
      <bottom style="thin">
        <color theme="0" tint="-0.34998626667073579"/>
      </bottom>
      <diagonal/>
    </border>
    <border>
      <left style="thin">
        <color theme="2" tint="-0.249977111117893"/>
      </left>
      <right style="thin">
        <color indexed="64"/>
      </right>
      <top style="thin">
        <color theme="0" tint="-0.34998626667073579"/>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indexed="64"/>
      </right>
      <top/>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style="thin">
        <color indexed="64"/>
      </left>
      <right style="thin">
        <color indexed="64"/>
      </right>
      <top style="thin">
        <color theme="0" tint="-0.34998626667073579"/>
      </top>
      <bottom style="thin">
        <color theme="2" tint="-0.249977111117893"/>
      </bottom>
      <diagonal/>
    </border>
    <border>
      <left style="thin">
        <color indexed="64"/>
      </left>
      <right style="thin">
        <color indexed="64"/>
      </right>
      <top style="thin">
        <color theme="2" tint="-0.249977111117893"/>
      </top>
      <bottom style="thin">
        <color indexed="64"/>
      </bottom>
      <diagonal/>
    </border>
    <border>
      <left style="thin">
        <color theme="0" tint="-0.34998626667073579"/>
      </left>
      <right style="thin">
        <color theme="0" tint="-0.34998626667073579"/>
      </right>
      <top style="thin">
        <color theme="0" tint="-0.34998626667073579"/>
      </top>
      <bottom style="thin">
        <color theme="2" tint="-0.249977111117893"/>
      </bottom>
      <diagonal/>
    </border>
    <border>
      <left/>
      <right style="thin">
        <color indexed="64"/>
      </right>
      <top style="thin">
        <color theme="0" tint="-0.34998626667073579"/>
      </top>
      <bottom/>
      <diagonal/>
    </border>
    <border>
      <left/>
      <right style="thin">
        <color indexed="64"/>
      </right>
      <top/>
      <bottom style="thin">
        <color theme="0" tint="-0.3499862666707357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thin">
        <color indexed="64"/>
      </top>
      <bottom style="thin">
        <color indexed="64"/>
      </bottom>
      <diagonal/>
    </border>
    <border>
      <left style="thin">
        <color theme="0" tint="-0.34998626667073579"/>
      </left>
      <right style="thin">
        <color theme="0" tint="-0.34998626667073579"/>
      </right>
      <top style="thin">
        <color indexed="64"/>
      </top>
      <bottom/>
      <diagonal/>
    </border>
    <border>
      <left style="thin">
        <color theme="0" tint="-0.34998626667073579"/>
      </left>
      <right/>
      <top style="thin">
        <color indexed="64"/>
      </top>
      <bottom/>
      <diagonal/>
    </border>
    <border>
      <left/>
      <right style="thin">
        <color indexed="64"/>
      </right>
      <top style="thin">
        <color indexed="64"/>
      </top>
      <bottom style="thin">
        <color rgb="FF000000"/>
      </bottom>
      <diagonal/>
    </border>
    <border>
      <left/>
      <right style="thin">
        <color theme="0" tint="-0.34998626667073579"/>
      </right>
      <top style="thin">
        <color indexed="64"/>
      </top>
      <bottom style="thin">
        <color theme="0" tint="-0.34998626667073579"/>
      </bottom>
      <diagonal/>
    </border>
    <border>
      <left/>
      <right style="thin">
        <color theme="0" tint="-0.34998626667073579"/>
      </right>
      <top/>
      <bottom/>
      <diagonal/>
    </border>
    <border>
      <left/>
      <right style="thin">
        <color theme="0" tint="-0.34998626667073579"/>
      </right>
      <top style="thin">
        <color theme="0" tint="-0.34998626667073579"/>
      </top>
      <bottom/>
      <diagonal/>
    </border>
    <border>
      <left style="thin">
        <color indexed="64"/>
      </left>
      <right style="thin">
        <color theme="0" tint="-0.34998626667073579"/>
      </right>
      <top style="thin">
        <color indexed="64"/>
      </top>
      <bottom style="thin">
        <color theme="2" tint="-0.249977111117893"/>
      </bottom>
      <diagonal/>
    </border>
    <border>
      <left style="thin">
        <color theme="0" tint="-0.34998626667073579"/>
      </left>
      <right style="thin">
        <color indexed="64"/>
      </right>
      <top style="thin">
        <color indexed="64"/>
      </top>
      <bottom style="thin">
        <color theme="2" tint="-0.249977111117893"/>
      </bottom>
      <diagonal/>
    </border>
    <border>
      <left/>
      <right/>
      <top/>
      <bottom style="thin">
        <color theme="2" tint="-0.249977111117893"/>
      </bottom>
      <diagonal/>
    </border>
    <border>
      <left style="thin">
        <color theme="0" tint="-0.34998626667073579"/>
      </left>
      <right style="thin">
        <color indexed="64"/>
      </right>
      <top style="thin">
        <color theme="2" tint="-0.249977111117893"/>
      </top>
      <bottom style="thin">
        <color theme="2" tint="-0.249977111117893"/>
      </bottom>
      <diagonal/>
    </border>
    <border>
      <left style="thin">
        <color theme="0" tint="-0.34998626667073579"/>
      </left>
      <right style="thin">
        <color indexed="64"/>
      </right>
      <top style="thin">
        <color theme="2" tint="-0.249977111117893"/>
      </top>
      <bottom/>
      <diagonal/>
    </border>
    <border>
      <left style="thin">
        <color indexed="64"/>
      </left>
      <right style="thin">
        <color theme="0" tint="-0.34998626667073579"/>
      </right>
      <top style="thin">
        <color theme="0" tint="-0.34998626667073579"/>
      </top>
      <bottom style="thin">
        <color theme="2" tint="-0.249977111117893"/>
      </bottom>
      <diagonal/>
    </border>
    <border>
      <left style="thin">
        <color theme="0" tint="-0.34998626667073579"/>
      </left>
      <right style="thin">
        <color theme="3"/>
      </right>
      <top style="thin">
        <color indexed="64"/>
      </top>
      <bottom style="thin">
        <color indexed="64"/>
      </bottom>
      <diagonal/>
    </border>
    <border>
      <left/>
      <right style="thin">
        <color theme="0" tint="-0.34998626667073579"/>
      </right>
      <top style="thin">
        <color theme="2" tint="-0.249977111117893"/>
      </top>
      <bottom/>
      <diagonal/>
    </border>
    <border>
      <left/>
      <right style="thin">
        <color theme="0" tint="-0.34998626667073579"/>
      </right>
      <top style="thin">
        <color theme="2" tint="-0.249977111117893"/>
      </top>
      <bottom style="thin">
        <color theme="2" tint="-0.249977111117893"/>
      </bottom>
      <diagonal/>
    </border>
    <border>
      <left/>
      <right style="thin">
        <color theme="0" tint="-0.34998626667073579"/>
      </right>
      <top style="thin">
        <color theme="2" tint="-0.249977111117893"/>
      </top>
      <bottom style="thin">
        <color theme="0" tint="-0.34998626667073579"/>
      </bottom>
      <diagonal/>
    </border>
    <border>
      <left/>
      <right style="thin">
        <color theme="0" tint="-0.34998626667073579"/>
      </right>
      <top style="thin">
        <color theme="0" tint="-0.34998626667073579"/>
      </top>
      <bottom style="thin">
        <color theme="2" tint="-0.249977111117893"/>
      </bottom>
      <diagonal/>
    </border>
    <border>
      <left style="thin">
        <color theme="0" tint="-0.34998626667073579"/>
      </left>
      <right style="thin">
        <color theme="3"/>
      </right>
      <top style="thin">
        <color indexed="64"/>
      </top>
      <bottom style="thin">
        <color theme="2" tint="-0.249977111117893"/>
      </bottom>
      <diagonal/>
    </border>
    <border>
      <left style="thin">
        <color theme="0" tint="-0.34998626667073579"/>
      </left>
      <right style="thin">
        <color theme="3"/>
      </right>
      <top style="thin">
        <color theme="2" tint="-0.249977111117893"/>
      </top>
      <bottom style="thin">
        <color theme="2" tint="-0.249977111117893"/>
      </bottom>
      <diagonal/>
    </border>
    <border>
      <left style="thin">
        <color theme="0" tint="-0.34998626667073579"/>
      </left>
      <right style="thin">
        <color theme="3"/>
      </right>
      <top/>
      <bottom/>
      <diagonal/>
    </border>
    <border>
      <left style="thin">
        <color theme="0" tint="-0.34998626667073579"/>
      </left>
      <right style="thin">
        <color theme="3"/>
      </right>
      <top style="thin">
        <color theme="2" tint="-0.249977111117893"/>
      </top>
      <bottom/>
      <diagonal/>
    </border>
    <border>
      <left style="thin">
        <color theme="0" tint="-0.34998626667073579"/>
      </left>
      <right style="thin">
        <color theme="3"/>
      </right>
      <top/>
      <bottom style="thin">
        <color theme="0" tint="-0.34998626667073579"/>
      </bottom>
      <diagonal/>
    </border>
    <border>
      <left style="thin">
        <color theme="0" tint="-0.34998626667073579"/>
      </left>
      <right style="thin">
        <color theme="3"/>
      </right>
      <top style="thin">
        <color indexed="64"/>
      </top>
      <bottom/>
      <diagonal/>
    </border>
    <border>
      <left style="thin">
        <color theme="0" tint="-0.34998626667073579"/>
      </left>
      <right style="thin">
        <color theme="3"/>
      </right>
      <top/>
      <bottom style="thin">
        <color indexed="64"/>
      </bottom>
      <diagonal/>
    </border>
    <border>
      <left/>
      <right style="thin">
        <color indexed="64"/>
      </right>
      <top style="thin">
        <color theme="3"/>
      </top>
      <bottom style="thin">
        <color indexed="64"/>
      </bottom>
      <diagonal/>
    </border>
    <border>
      <left/>
      <right/>
      <top style="thin">
        <color theme="3"/>
      </top>
      <bottom style="thin">
        <color indexed="64"/>
      </bottom>
      <diagonal/>
    </border>
    <border>
      <left style="thin">
        <color indexed="64"/>
      </left>
      <right style="thin">
        <color indexed="64"/>
      </right>
      <top style="thin">
        <color theme="3"/>
      </top>
      <bottom style="thin">
        <color indexed="64"/>
      </bottom>
      <diagonal/>
    </border>
    <border>
      <left style="thin">
        <color theme="0" tint="-0.34998626667073579"/>
      </left>
      <right/>
      <top style="thin">
        <color theme="3"/>
      </top>
      <bottom style="thin">
        <color indexed="64"/>
      </bottom>
      <diagonal/>
    </border>
    <border>
      <left style="thin">
        <color theme="0" tint="-0.34998626667073579"/>
      </left>
      <right style="thin">
        <color indexed="64"/>
      </right>
      <top style="thin">
        <color theme="3"/>
      </top>
      <bottom style="thin">
        <color indexed="64"/>
      </bottom>
      <diagonal/>
    </border>
    <border>
      <left style="thin">
        <color theme="2" tint="-0.249977111117893"/>
      </left>
      <right/>
      <top style="thin">
        <color indexed="64"/>
      </top>
      <bottom style="thin">
        <color indexed="64"/>
      </bottom>
      <diagonal/>
    </border>
    <border>
      <left style="thin">
        <color theme="2" tint="-0.249977111117893"/>
      </left>
      <right/>
      <top style="thin">
        <color theme="0" tint="-0.34998626667073579"/>
      </top>
      <bottom style="thin">
        <color theme="0" tint="-0.34998626667073579"/>
      </bottom>
      <diagonal/>
    </border>
    <border>
      <left style="thin">
        <color theme="2" tint="-0.249977111117893"/>
      </left>
      <right/>
      <top style="thin">
        <color theme="0" tint="-0.34998626667073579"/>
      </top>
      <bottom style="thin">
        <color indexed="64"/>
      </bottom>
      <diagonal/>
    </border>
    <border>
      <left style="thin">
        <color theme="3"/>
      </left>
      <right/>
      <top/>
      <bottom/>
      <diagonal/>
    </border>
    <border>
      <left style="thin">
        <color theme="2" tint="-0.249977111117893"/>
      </left>
      <right style="thin">
        <color theme="3"/>
      </right>
      <top style="thin">
        <color indexed="64"/>
      </top>
      <bottom style="thin">
        <color theme="0" tint="-0.34998626667073579"/>
      </bottom>
      <diagonal/>
    </border>
    <border>
      <left style="thin">
        <color theme="2" tint="-0.249977111117893"/>
      </left>
      <right/>
      <top/>
      <bottom style="thin">
        <color theme="0" tint="-0.34998626667073579"/>
      </bottom>
      <diagonal/>
    </border>
    <border>
      <left style="thin">
        <color theme="3"/>
      </left>
      <right style="thin">
        <color theme="3"/>
      </right>
      <top style="thin">
        <color theme="2" tint="-0.249977111117893"/>
      </top>
      <bottom style="thin">
        <color theme="3"/>
      </bottom>
      <diagonal/>
    </border>
    <border>
      <left style="thin">
        <color theme="0" tint="-0.34998626667073579"/>
      </left>
      <right style="thin">
        <color theme="2" tint="-0.249977111117893"/>
      </right>
      <top style="thin">
        <color theme="0" tint="-0.34998626667073579"/>
      </top>
      <bottom style="thin">
        <color theme="2" tint="-0.249977111117893"/>
      </bottom>
      <diagonal/>
    </border>
    <border>
      <left style="thin">
        <color theme="2" tint="-0.249977111117893"/>
      </left>
      <right/>
      <top style="thin">
        <color theme="2" tint="-0.249977111117893"/>
      </top>
      <bottom style="thin">
        <color theme="3"/>
      </bottom>
      <diagonal/>
    </border>
    <border>
      <left style="thin">
        <color theme="2" tint="-0.249977111117893"/>
      </left>
      <right style="thin">
        <color theme="2" tint="-0.249977111117893"/>
      </right>
      <top style="thin">
        <color theme="2" tint="-0.249977111117893"/>
      </top>
      <bottom style="thin">
        <color theme="3"/>
      </bottom>
      <diagonal/>
    </border>
    <border>
      <left style="thin">
        <color theme="0" tint="-0.34998626667073579"/>
      </left>
      <right style="thin">
        <color theme="0" tint="-0.34998626667073579"/>
      </right>
      <top style="thin">
        <color theme="3"/>
      </top>
      <bottom style="thin">
        <color indexed="64"/>
      </bottom>
      <diagonal/>
    </border>
    <border>
      <left/>
      <right style="thin">
        <color rgb="FF000000"/>
      </right>
      <top style="thin">
        <color indexed="64"/>
      </top>
      <bottom/>
      <diagonal/>
    </border>
    <border>
      <left/>
      <right style="thin">
        <color rgb="FF000000"/>
      </right>
      <top/>
      <bottom/>
      <diagonal/>
    </border>
    <border>
      <left style="thin">
        <color rgb="FF000000"/>
      </left>
      <right/>
      <top style="thin">
        <color theme="0" tint="-0.34998626667073579"/>
      </top>
      <bottom/>
      <diagonal/>
    </border>
    <border>
      <left/>
      <right style="thin">
        <color rgb="FF000000"/>
      </right>
      <top/>
      <bottom style="thin">
        <color indexed="64"/>
      </bottom>
      <diagonal/>
    </border>
    <border>
      <left/>
      <right style="thin">
        <color indexed="64"/>
      </right>
      <top style="thin">
        <color theme="0" tint="-0.34998626667073579"/>
      </top>
      <bottom style="thin">
        <color rgb="FF000000"/>
      </bottom>
      <diagonal/>
    </border>
    <border>
      <left/>
      <right style="thin">
        <color rgb="FF000000"/>
      </right>
      <top/>
      <bottom style="thin">
        <color rgb="FF000000"/>
      </bottom>
      <diagonal/>
    </border>
    <border>
      <left style="thin">
        <color rgb="FF000000"/>
      </left>
      <right style="thin">
        <color indexed="64"/>
      </right>
      <top style="thin">
        <color indexed="64"/>
      </top>
      <bottom style="thin">
        <color rgb="FF000000"/>
      </bottom>
      <diagonal/>
    </border>
    <border>
      <left/>
      <right style="thin">
        <color indexed="64"/>
      </right>
      <top/>
      <bottom style="thin">
        <color rgb="FF000000"/>
      </bottom>
      <diagonal/>
    </border>
    <border>
      <left/>
      <right style="thin">
        <color theme="0" tint="-0.34998626667073579"/>
      </right>
      <top style="thin">
        <color indexed="64"/>
      </top>
      <bottom/>
      <diagonal/>
    </border>
    <border>
      <left style="thin">
        <color theme="0" tint="-0.34998626667073579"/>
      </left>
      <right/>
      <top style="thin">
        <color theme="0" tint="-0.34998626667073579"/>
      </top>
      <bottom style="thin">
        <color rgb="FFA6A6A6"/>
      </bottom>
      <diagonal/>
    </border>
    <border>
      <left style="thin">
        <color indexed="64"/>
      </left>
      <right style="thin">
        <color indexed="64"/>
      </right>
      <top style="thin">
        <color theme="0" tint="-0.34998626667073579"/>
      </top>
      <bottom style="thin">
        <color rgb="FFA6A6A6"/>
      </bottom>
      <diagonal/>
    </border>
    <border>
      <left style="thin">
        <color theme="0" tint="-0.34998626667073579"/>
      </left>
      <right style="thin">
        <color theme="0" tint="-0.34998626667073579"/>
      </right>
      <top style="thin">
        <color theme="0" tint="-0.34998626667073579"/>
      </top>
      <bottom style="thin">
        <color rgb="FFA6A6A6"/>
      </bottom>
      <diagonal/>
    </border>
    <border>
      <left style="thin">
        <color theme="0" tint="-0.34998626667073579"/>
      </left>
      <right style="thin">
        <color indexed="64"/>
      </right>
      <top style="thin">
        <color theme="0" tint="-0.34998626667073579"/>
      </top>
      <bottom style="thin">
        <color rgb="FFA6A6A6"/>
      </bottom>
      <diagonal/>
    </border>
    <border>
      <left/>
      <right/>
      <top style="thin">
        <color theme="0" tint="-0.34998626667073579"/>
      </top>
      <bottom style="thin">
        <color rgb="FF000000"/>
      </bottom>
      <diagonal/>
    </border>
    <border>
      <left/>
      <right style="thin">
        <color indexed="64"/>
      </right>
      <top style="thin">
        <color rgb="FF000000"/>
      </top>
      <bottom/>
      <diagonal/>
    </border>
    <border>
      <left/>
      <right style="thin">
        <color theme="0" tint="-0.34998626667073579"/>
      </right>
      <top style="thin">
        <color theme="3"/>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indexed="64"/>
      </top>
      <bottom/>
      <diagonal/>
    </border>
    <border>
      <left/>
      <right/>
      <top/>
      <bottom style="thin">
        <color rgb="FF000000"/>
      </bottom>
      <diagonal/>
    </border>
    <border>
      <left style="thin">
        <color theme="2" tint="-0.249977111117893"/>
      </left>
      <right style="thin">
        <color indexed="64"/>
      </right>
      <top style="thin">
        <color indexed="64"/>
      </top>
      <bottom style="thin">
        <color theme="0" tint="-0.34998626667073579"/>
      </bottom>
      <diagonal/>
    </border>
    <border>
      <left style="thin">
        <color theme="2" tint="-0.249977111117893"/>
      </left>
      <right style="thin">
        <color theme="2" tint="-0.249977111117893"/>
      </right>
      <top style="thin">
        <color indexed="64"/>
      </top>
      <bottom style="thin">
        <color theme="0" tint="-0.34998626667073579"/>
      </bottom>
      <diagonal/>
    </border>
    <border>
      <left style="thin">
        <color theme="0" tint="-0.34998626667073579"/>
      </left>
      <right style="thin">
        <color theme="2" tint="-0.249977111117893"/>
      </right>
      <top style="thin">
        <color theme="0" tint="-0.34998626667073579"/>
      </top>
      <bottom style="thin">
        <color theme="0" tint="-0.34998626667073579"/>
      </bottom>
      <diagonal/>
    </border>
    <border>
      <left/>
      <right style="thin">
        <color indexed="64"/>
      </right>
      <top style="thin">
        <color theme="2" tint="-0.249977111117893"/>
      </top>
      <bottom style="thin">
        <color theme="0" tint="-0.34998626667073579"/>
      </bottom>
      <diagonal/>
    </border>
    <border>
      <left style="thin">
        <color theme="2" tint="-0.249977111117893"/>
      </left>
      <right style="thin">
        <color indexed="64"/>
      </right>
      <top style="thin">
        <color theme="2" tint="-0.249977111117893"/>
      </top>
      <bottom style="thin">
        <color theme="0" tint="-0.34998626667073579"/>
      </bottom>
      <diagonal/>
    </border>
    <border>
      <left style="thin">
        <color theme="2" tint="-0.249977111117893"/>
      </left>
      <right style="thin">
        <color indexed="64"/>
      </right>
      <top style="thin">
        <color theme="0" tint="-0.34998626667073579"/>
      </top>
      <bottom style="thin">
        <color theme="2" tint="-0.249977111117893"/>
      </bottom>
      <diagonal/>
    </border>
    <border>
      <left style="thin">
        <color theme="2" tint="-0.249977111117893"/>
      </left>
      <right style="thin">
        <color indexed="64"/>
      </right>
      <top/>
      <bottom style="thin">
        <color theme="0" tint="-0.34998626667073579"/>
      </bottom>
      <diagonal/>
    </border>
    <border>
      <left style="thin">
        <color theme="2" tint="-0.249977111117893"/>
      </left>
      <right style="thin">
        <color indexed="64"/>
      </right>
      <top style="thin">
        <color theme="2" tint="-0.249977111117893"/>
      </top>
      <bottom style="thin">
        <color indexed="64"/>
      </bottom>
      <diagonal/>
    </border>
    <border>
      <left style="thin">
        <color theme="2" tint="-0.249977111117893"/>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theme="0" tint="-0.34998626667073579"/>
      </bottom>
      <diagonal/>
    </border>
    <border>
      <left style="thin">
        <color indexed="64"/>
      </left>
      <right style="thin">
        <color indexed="64"/>
      </right>
      <top style="thin">
        <color rgb="FF000000"/>
      </top>
      <bottom style="thin">
        <color rgb="FF000000"/>
      </bottom>
      <diagonal/>
    </border>
    <border>
      <left style="thin">
        <color theme="3"/>
      </left>
      <right style="thin">
        <color theme="3"/>
      </right>
      <top style="thin">
        <color indexed="64"/>
      </top>
      <bottom style="thin">
        <color theme="2" tint="-0.249977111117893"/>
      </bottom>
      <diagonal/>
    </border>
    <border>
      <left style="thin">
        <color theme="1" tint="0.499984740745262"/>
      </left>
      <right style="thin">
        <color theme="1" tint="0.499984740745262"/>
      </right>
      <top style="thin">
        <color theme="2" tint="-0.249977111117893"/>
      </top>
      <bottom/>
      <diagonal/>
    </border>
    <border>
      <left style="thin">
        <color theme="1" tint="0.499984740745262"/>
      </left>
      <right style="thin">
        <color theme="1" tint="0.499984740745262"/>
      </right>
      <top style="thin">
        <color theme="2" tint="-0.249977111117893"/>
      </top>
      <bottom style="thin">
        <color theme="2" tint="-0.249977111117893"/>
      </bottom>
      <diagonal/>
    </border>
    <border>
      <left style="thin">
        <color theme="1" tint="0.499984740745262"/>
      </left>
      <right style="thin">
        <color theme="1" tint="0.499984740745262"/>
      </right>
      <top/>
      <bottom style="thin">
        <color indexed="64"/>
      </bottom>
      <diagonal/>
    </border>
    <border>
      <left style="thin">
        <color theme="3"/>
      </left>
      <right style="thin">
        <color theme="3"/>
      </right>
      <top/>
      <bottom/>
      <diagonal/>
    </border>
    <border>
      <left style="thin">
        <color theme="3"/>
      </left>
      <right style="thin">
        <color theme="3"/>
      </right>
      <top style="thin">
        <color theme="2" tint="-0.249977111117893"/>
      </top>
      <bottom style="thin">
        <color theme="2" tint="-0.249977111117893"/>
      </bottom>
      <diagonal/>
    </border>
    <border>
      <left style="thin">
        <color theme="3"/>
      </left>
      <right style="thin">
        <color theme="3"/>
      </right>
      <top style="thin">
        <color theme="2" tint="-0.249977111117893"/>
      </top>
      <bottom style="thin">
        <color indexed="64"/>
      </bottom>
      <diagonal/>
    </border>
    <border>
      <left/>
      <right/>
      <top style="thin">
        <color theme="2" tint="-0.249977111117893"/>
      </top>
      <bottom/>
      <diagonal/>
    </border>
    <border>
      <left style="thin">
        <color theme="0" tint="-0.34998626667073579"/>
      </left>
      <right style="thin">
        <color theme="2" tint="-0.249977111117893"/>
      </right>
      <top style="thin">
        <color indexed="64"/>
      </top>
      <bottom style="thin">
        <color indexed="64"/>
      </bottom>
      <diagonal/>
    </border>
    <border>
      <left style="thin">
        <color theme="0" tint="-0.34998626667073579"/>
      </left>
      <right style="thin">
        <color theme="2" tint="-0.249977111117893"/>
      </right>
      <top style="thin">
        <color indexed="64"/>
      </top>
      <bottom style="thin">
        <color theme="0" tint="-0.34998626667073579"/>
      </bottom>
      <diagonal/>
    </border>
    <border>
      <left style="thin">
        <color theme="0" tint="-0.34998626667073579"/>
      </left>
      <right style="thin">
        <color theme="2" tint="-0.249977111117893"/>
      </right>
      <top style="thin">
        <color theme="0" tint="-0.34998626667073579"/>
      </top>
      <bottom/>
      <diagonal/>
    </border>
    <border>
      <left style="thin">
        <color theme="0" tint="-0.34998626667073579"/>
      </left>
      <right style="thin">
        <color theme="2" tint="-0.249977111117893"/>
      </right>
      <top style="thin">
        <color theme="0" tint="-0.34998626667073579"/>
      </top>
      <bottom style="thin">
        <color indexed="64"/>
      </bottom>
      <diagonal/>
    </border>
    <border>
      <left style="thin">
        <color theme="0" tint="-0.34998626667073579"/>
      </left>
      <right style="thin">
        <color theme="2" tint="-0.249977111117893"/>
      </right>
      <top/>
      <bottom style="thin">
        <color indexed="64"/>
      </bottom>
      <diagonal/>
    </border>
    <border>
      <left/>
      <right style="thin">
        <color theme="0" tint="-0.34998626667073579"/>
      </right>
      <top/>
      <bottom style="thin">
        <color theme="2" tint="-0.249977111117893"/>
      </bottom>
      <diagonal/>
    </border>
    <border>
      <left style="thin">
        <color theme="0" tint="-0.34998626667073579"/>
      </left>
      <right style="thin">
        <color theme="0" tint="-0.34998626667073579"/>
      </right>
      <top/>
      <bottom style="thin">
        <color theme="2" tint="-0.249977111117893"/>
      </bottom>
      <diagonal/>
    </border>
    <border>
      <left style="thin">
        <color theme="0" tint="-0.34998626667073579"/>
      </left>
      <right/>
      <top/>
      <bottom style="thin">
        <color theme="2" tint="-0.249977111117893"/>
      </bottom>
      <diagonal/>
    </border>
    <border>
      <left style="thin">
        <color theme="0" tint="-0.34998626667073579"/>
      </left>
      <right style="thin">
        <color theme="2" tint="-0.249977111117893"/>
      </right>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top style="thin">
        <color theme="2" tint="-0.249977111117893"/>
      </top>
      <bottom style="thin">
        <color theme="2" tint="-0.249977111117893"/>
      </bottom>
      <diagonal/>
    </border>
    <border>
      <left style="thin">
        <color theme="0" tint="-0.34998626667073579"/>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top/>
      <bottom/>
      <diagonal/>
    </border>
    <border>
      <left style="thin">
        <color theme="0" tint="-0.34998626667073579"/>
      </left>
      <right style="thin">
        <color theme="2" tint="-0.249977111117893"/>
      </right>
      <top/>
      <bottom/>
      <diagonal/>
    </border>
    <border>
      <left/>
      <right style="thin">
        <color indexed="64"/>
      </right>
      <top style="thin">
        <color theme="2" tint="-0.249977111117893"/>
      </top>
      <bottom style="thin">
        <color theme="2" tint="-0.249977111117893"/>
      </bottom>
      <diagonal/>
    </border>
    <border>
      <left style="thin">
        <color theme="2" tint="-0.249977111117893"/>
      </left>
      <right style="thin">
        <color theme="1"/>
      </right>
      <top style="thin">
        <color theme="2" tint="-0.249977111117893"/>
      </top>
      <bottom style="thin">
        <color theme="2" tint="-0.249977111117893"/>
      </bottom>
      <diagonal/>
    </border>
    <border>
      <left style="thin">
        <color theme="2" tint="-0.249977111117893"/>
      </left>
      <right style="thin">
        <color theme="1"/>
      </right>
      <top style="thin">
        <color theme="2" tint="-0.249977111117893"/>
      </top>
      <bottom/>
      <diagonal/>
    </border>
    <border>
      <left style="thin">
        <color theme="2" tint="-0.249977111117893"/>
      </left>
      <right style="thin">
        <color theme="1"/>
      </right>
      <top/>
      <bottom style="thin">
        <color theme="2" tint="-0.249977111117893"/>
      </bottom>
      <diagonal/>
    </border>
    <border>
      <left style="thin">
        <color theme="0" tint="-0.34998626667073579"/>
      </left>
      <right style="thin">
        <color theme="1"/>
      </right>
      <top style="thin">
        <color indexed="64"/>
      </top>
      <bottom style="thin">
        <color indexed="64"/>
      </bottom>
      <diagonal/>
    </border>
    <border>
      <left/>
      <right style="thin">
        <color theme="1"/>
      </right>
      <top/>
      <bottom style="thin">
        <color theme="0" tint="-0.34998626667073579"/>
      </bottom>
      <diagonal/>
    </border>
    <border>
      <left/>
      <right style="thin">
        <color theme="1"/>
      </right>
      <top style="thin">
        <color theme="0" tint="-0.34998626667073579"/>
      </top>
      <bottom style="thin">
        <color theme="0" tint="-0.34998626667073579"/>
      </bottom>
      <diagonal/>
    </border>
    <border>
      <left/>
      <right style="thin">
        <color indexed="64"/>
      </right>
      <top style="thin">
        <color indexed="64"/>
      </top>
      <bottom style="thin">
        <color theme="1"/>
      </bottom>
      <diagonal/>
    </border>
    <border>
      <left/>
      <right/>
      <top/>
      <bottom style="thin">
        <color theme="1"/>
      </bottom>
      <diagonal/>
    </border>
    <border>
      <left style="thin">
        <color theme="1"/>
      </left>
      <right style="thin">
        <color theme="0" tint="-0.34998626667073579"/>
      </right>
      <top style="thin">
        <color theme="1"/>
      </top>
      <bottom style="thin">
        <color theme="1"/>
      </bottom>
      <diagonal/>
    </border>
    <border>
      <left style="thin">
        <color theme="0" tint="-0.34998626667073579"/>
      </left>
      <right/>
      <top style="thin">
        <color theme="1"/>
      </top>
      <bottom style="thin">
        <color theme="1"/>
      </bottom>
      <diagonal/>
    </border>
    <border>
      <left style="thin">
        <color theme="0" tint="-0.34998626667073579"/>
      </left>
      <right style="thin">
        <color theme="1"/>
      </right>
      <top style="thin">
        <color theme="1"/>
      </top>
      <bottom style="thin">
        <color theme="1"/>
      </bottom>
      <diagonal/>
    </border>
    <border>
      <left style="thin">
        <color theme="0" tint="-0.34998626667073579"/>
      </left>
      <right style="thin">
        <color theme="2" tint="-0.249977111117893"/>
      </right>
      <top/>
      <bottom style="thin">
        <color theme="0" tint="-0.34998626667073579"/>
      </bottom>
      <diagonal/>
    </border>
    <border>
      <left/>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theme="1"/>
      </right>
      <top style="thin">
        <color indexed="64"/>
      </top>
      <bottom style="thin">
        <color theme="0" tint="-0.34998626667073579"/>
      </bottom>
      <diagonal/>
    </border>
    <border>
      <left style="thin">
        <color indexed="64"/>
      </left>
      <right style="thin">
        <color theme="1"/>
      </right>
      <top/>
      <bottom style="thin">
        <color theme="0" tint="-0.34998626667073579"/>
      </bottom>
      <diagonal/>
    </border>
    <border>
      <left style="thin">
        <color indexed="64"/>
      </left>
      <right style="thin">
        <color theme="1"/>
      </right>
      <top/>
      <bottom style="thin">
        <color indexed="64"/>
      </bottom>
      <diagonal/>
    </border>
    <border>
      <left style="thin">
        <color theme="1"/>
      </left>
      <right style="thin">
        <color theme="0" tint="-0.34998626667073579"/>
      </right>
      <top style="thin">
        <color theme="0" tint="-0.34998626667073579"/>
      </top>
      <bottom style="thin">
        <color indexed="64"/>
      </bottom>
      <diagonal/>
    </border>
    <border>
      <left/>
      <right style="thin">
        <color theme="2" tint="-0.249977111117893"/>
      </right>
      <top style="thin">
        <color theme="0" tint="-0.34998626667073579"/>
      </top>
      <bottom style="thin">
        <color theme="0" tint="-0.34998626667073579"/>
      </bottom>
      <diagonal/>
    </border>
    <border>
      <left style="thin">
        <color indexed="64"/>
      </left>
      <right style="thin">
        <color theme="2" tint="-0.249977111117893"/>
      </right>
      <top/>
      <bottom style="thin">
        <color theme="0" tint="-0.34998626667073579"/>
      </bottom>
      <diagonal/>
    </border>
    <border>
      <left style="thin">
        <color theme="2" tint="-0.249977111117893"/>
      </left>
      <right style="thin">
        <color theme="2" tint="-0.249977111117893"/>
      </right>
      <top/>
      <bottom style="thin">
        <color theme="0" tint="-0.34998626667073579"/>
      </bottom>
      <diagonal/>
    </border>
    <border>
      <left style="thin">
        <color theme="2" tint="-0.249977111117893"/>
      </left>
      <right style="thin">
        <color indexed="64"/>
      </right>
      <top/>
      <bottom style="thin">
        <color theme="2" tint="-0.249977111117893"/>
      </bottom>
      <diagonal/>
    </border>
    <border>
      <left/>
      <right style="thin">
        <color theme="2" tint="-0.249977111117893"/>
      </right>
      <top style="thin">
        <color indexed="64"/>
      </top>
      <bottom style="thin">
        <color indexed="64"/>
      </bottom>
      <diagonal/>
    </border>
    <border>
      <left style="thin">
        <color theme="0" tint="-0.34998626667073579"/>
      </left>
      <right style="thin">
        <color theme="2" tint="-0.249977111117893"/>
      </right>
      <top style="thin">
        <color theme="0" tint="-0.34998626667073579"/>
      </top>
      <bottom style="thin">
        <color rgb="FF000000"/>
      </bottom>
      <diagonal/>
    </border>
    <border>
      <left style="thin">
        <color theme="3"/>
      </left>
      <right style="thin">
        <color indexed="64"/>
      </right>
      <top style="thin">
        <color indexed="64"/>
      </top>
      <bottom style="thin">
        <color indexed="64"/>
      </bottom>
      <diagonal/>
    </border>
    <border>
      <left style="thin">
        <color theme="3"/>
      </left>
      <right/>
      <top style="thin">
        <color indexed="64"/>
      </top>
      <bottom style="thin">
        <color indexed="64"/>
      </bottom>
      <diagonal/>
    </border>
    <border>
      <left style="thin">
        <color indexed="64"/>
      </left>
      <right style="thin">
        <color indexed="64"/>
      </right>
      <top style="thin">
        <color theme="1"/>
      </top>
      <bottom style="thin">
        <color theme="1"/>
      </bottom>
      <diagonal/>
    </border>
    <border>
      <left style="thin">
        <color theme="0" tint="-0.34998626667073579"/>
      </left>
      <right style="thin">
        <color theme="0" tint="-0.34998626667073579"/>
      </right>
      <top style="thin">
        <color theme="1"/>
      </top>
      <bottom style="thin">
        <color theme="1"/>
      </bottom>
      <diagonal/>
    </border>
    <border>
      <left/>
      <right style="thin">
        <color theme="1"/>
      </right>
      <top style="thin">
        <color theme="1"/>
      </top>
      <bottom style="thin">
        <color theme="1"/>
      </bottom>
      <diagonal/>
    </border>
    <border>
      <left style="thin">
        <color theme="0" tint="-0.34998626667073579"/>
      </left>
      <right style="thin">
        <color theme="2" tint="-0.249977111117893"/>
      </right>
      <top style="thin">
        <color indexed="64"/>
      </top>
      <bottom/>
      <diagonal/>
    </border>
    <border>
      <left style="thin">
        <color theme="0" tint="-0.34998626667073579"/>
      </left>
      <right style="thin">
        <color theme="2" tint="-0.249977111117893"/>
      </right>
      <top style="thin">
        <color theme="1"/>
      </top>
      <bottom style="thin">
        <color theme="1"/>
      </bottom>
      <diagonal/>
    </border>
    <border>
      <left/>
      <right/>
      <top style="thin">
        <color theme="1"/>
      </top>
      <bottom/>
      <diagonal/>
    </border>
    <border>
      <left style="thin">
        <color theme="2" tint="-0.249977111117893"/>
      </left>
      <right/>
      <top style="thin">
        <color theme="1"/>
      </top>
      <bottom style="thin">
        <color theme="1"/>
      </bottom>
      <diagonal/>
    </border>
    <border>
      <left style="thin">
        <color indexed="64"/>
      </left>
      <right style="thin">
        <color indexed="64"/>
      </right>
      <top style="thin">
        <color indexed="64"/>
      </top>
      <bottom style="thin">
        <color theme="3"/>
      </bottom>
      <diagonal/>
    </border>
    <border>
      <left style="thin">
        <color theme="2" tint="-0.249977111117893"/>
      </left>
      <right style="thin">
        <color theme="2" tint="-0.249977111117893"/>
      </right>
      <top style="thin">
        <color theme="3"/>
      </top>
      <bottom style="thin">
        <color theme="3"/>
      </bottom>
      <diagonal/>
    </border>
    <border>
      <left style="thin">
        <color theme="2" tint="-0.249977111117893"/>
      </left>
      <right style="thin">
        <color theme="2" tint="-0.249977111117893"/>
      </right>
      <top style="thin">
        <color theme="3"/>
      </top>
      <bottom/>
      <diagonal/>
    </border>
    <border>
      <left/>
      <right/>
      <top/>
      <bottom style="thin">
        <color theme="2" tint="-9.9978637043366805E-2"/>
      </bottom>
      <diagonal/>
    </border>
    <border>
      <left style="thin">
        <color indexed="64"/>
      </left>
      <right style="thin">
        <color theme="3"/>
      </right>
      <top style="thin">
        <color indexed="64"/>
      </top>
      <bottom style="thin">
        <color indexed="64"/>
      </bottom>
      <diagonal/>
    </border>
    <border>
      <left/>
      <right/>
      <top style="thin">
        <color theme="3"/>
      </top>
      <bottom style="thin">
        <color theme="3"/>
      </bottom>
      <diagonal/>
    </border>
    <border>
      <left style="thin">
        <color indexed="64"/>
      </left>
      <right/>
      <top style="thin">
        <color theme="3"/>
      </top>
      <bottom style="thin">
        <color indexed="64"/>
      </bottom>
      <diagonal/>
    </border>
    <border>
      <left style="thin">
        <color indexed="64"/>
      </left>
      <right style="thin">
        <color theme="2" tint="-0.249977111117893"/>
      </right>
      <top style="thin">
        <color indexed="64"/>
      </top>
      <bottom style="thin">
        <color theme="0" tint="-0.34998626667073579"/>
      </bottom>
      <diagonal/>
    </border>
    <border>
      <left style="thin">
        <color theme="3"/>
      </left>
      <right style="thin">
        <color theme="3"/>
      </right>
      <top style="thin">
        <color indexed="64"/>
      </top>
      <bottom style="thin">
        <color indexed="64"/>
      </bottom>
      <diagonal/>
    </border>
    <border>
      <left style="thin">
        <color theme="0" tint="-0.34998626667073579"/>
      </left>
      <right style="thin">
        <color theme="2" tint="-0.249977111117893"/>
      </right>
      <top style="thin">
        <color theme="3"/>
      </top>
      <bottom style="thin">
        <color theme="0" tint="-0.34998626667073579"/>
      </bottom>
      <diagonal/>
    </border>
    <border>
      <left/>
      <right style="thin">
        <color indexed="64"/>
      </right>
      <top/>
      <bottom style="thin">
        <color theme="3"/>
      </bottom>
      <diagonal/>
    </border>
    <border>
      <left/>
      <right style="thin">
        <color indexed="64"/>
      </right>
      <top style="thin">
        <color theme="3"/>
      </top>
      <bottom/>
      <diagonal/>
    </border>
    <border>
      <left style="thin">
        <color theme="3"/>
      </left>
      <right style="thin">
        <color indexed="64"/>
      </right>
      <top style="thin">
        <color theme="3"/>
      </top>
      <bottom style="thin">
        <color indexed="64"/>
      </bottom>
      <diagonal/>
    </border>
    <border>
      <left style="thin">
        <color theme="3"/>
      </left>
      <right style="thin">
        <color theme="3"/>
      </right>
      <top style="thin">
        <color theme="3"/>
      </top>
      <bottom style="thin">
        <color indexed="64"/>
      </bottom>
      <diagonal/>
    </border>
    <border>
      <left/>
      <right style="thin">
        <color theme="3"/>
      </right>
      <top style="thin">
        <color theme="3"/>
      </top>
      <bottom style="thin">
        <color indexed="64"/>
      </bottom>
      <diagonal/>
    </border>
    <border>
      <left style="thin">
        <color theme="3"/>
      </left>
      <right/>
      <top style="thin">
        <color theme="3"/>
      </top>
      <bottom style="thin">
        <color indexed="64"/>
      </bottom>
      <diagonal/>
    </border>
    <border>
      <left style="thin">
        <color theme="3"/>
      </left>
      <right style="thin">
        <color theme="3"/>
      </right>
      <top style="thin">
        <color indexed="64"/>
      </top>
      <bottom style="thin">
        <color theme="3"/>
      </bottom>
      <diagonal/>
    </border>
    <border>
      <left style="thin">
        <color theme="3"/>
      </left>
      <right style="thin">
        <color theme="0" tint="-0.34998626667073579"/>
      </right>
      <top style="thin">
        <color indexed="64"/>
      </top>
      <bottom style="thin">
        <color theme="3"/>
      </bottom>
      <diagonal/>
    </border>
    <border>
      <left style="thin">
        <color theme="3"/>
      </left>
      <right style="thin">
        <color theme="3"/>
      </right>
      <top/>
      <bottom style="thin">
        <color theme="3"/>
      </bottom>
      <diagonal/>
    </border>
    <border>
      <left style="thin">
        <color theme="0" tint="-0.34998626667073579"/>
      </left>
      <right/>
      <top style="thin">
        <color theme="0" tint="-0.34998626667073579"/>
      </top>
      <bottom style="thin">
        <color theme="2" tint="-0.249977111117893"/>
      </bottom>
      <diagonal/>
    </border>
    <border>
      <left/>
      <right style="thin">
        <color indexed="64"/>
      </right>
      <top style="thin">
        <color theme="0" tint="-0.34998626667073579"/>
      </top>
      <bottom style="thin">
        <color theme="2" tint="-0.249977111117893"/>
      </bottom>
      <diagonal/>
    </border>
    <border>
      <left style="thin">
        <color indexed="64"/>
      </left>
      <right/>
      <top style="thin">
        <color indexed="64"/>
      </top>
      <bottom style="thin">
        <color theme="3"/>
      </bottom>
      <diagonal/>
    </border>
    <border>
      <left style="thin">
        <color indexed="64"/>
      </left>
      <right style="thin">
        <color theme="3"/>
      </right>
      <top style="thin">
        <color theme="3"/>
      </top>
      <bottom style="thin">
        <color indexed="64"/>
      </bottom>
      <diagonal/>
    </border>
    <border>
      <left/>
      <right style="thin">
        <color theme="3"/>
      </right>
      <top style="thin">
        <color indexed="64"/>
      </top>
      <bottom style="thin">
        <color indexed="64"/>
      </bottom>
      <diagonal/>
    </border>
    <border>
      <left/>
      <right style="thin">
        <color theme="3"/>
      </right>
      <top/>
      <bottom style="thin">
        <color theme="0" tint="-0.34998626667073579"/>
      </bottom>
      <diagonal/>
    </border>
    <border>
      <left/>
      <right style="thin">
        <color theme="3"/>
      </right>
      <top style="thin">
        <color theme="0" tint="-0.34998626667073579"/>
      </top>
      <bottom style="thin">
        <color theme="0" tint="-0.34998626667073579"/>
      </bottom>
      <diagonal/>
    </border>
    <border>
      <left/>
      <right style="thin">
        <color theme="3"/>
      </right>
      <top style="thin">
        <color theme="0" tint="-0.34998626667073579"/>
      </top>
      <bottom style="thin">
        <color indexed="64"/>
      </bottom>
      <diagonal/>
    </border>
    <border>
      <left style="thin">
        <color indexed="64"/>
      </left>
      <right style="thin">
        <color theme="3"/>
      </right>
      <top/>
      <bottom style="thin">
        <color theme="0" tint="-0.34998626667073579"/>
      </bottom>
      <diagonal/>
    </border>
    <border>
      <left style="thin">
        <color indexed="64"/>
      </left>
      <right style="thin">
        <color theme="3"/>
      </right>
      <top style="thin">
        <color theme="0" tint="-0.34998626667073579"/>
      </top>
      <bottom style="thin">
        <color theme="0" tint="-0.34998626667073579"/>
      </bottom>
      <diagonal/>
    </border>
    <border>
      <left style="thin">
        <color indexed="64"/>
      </left>
      <right style="thin">
        <color theme="3"/>
      </right>
      <top style="thin">
        <color theme="0" tint="-0.34998626667073579"/>
      </top>
      <bottom style="thin">
        <color indexed="64"/>
      </bottom>
      <diagonal/>
    </border>
    <border>
      <left style="thin">
        <color theme="3"/>
      </left>
      <right style="thin">
        <color theme="3"/>
      </right>
      <top style="thin">
        <color indexed="64"/>
      </top>
      <bottom/>
      <diagonal/>
    </border>
    <border>
      <left style="thin">
        <color theme="3"/>
      </left>
      <right/>
      <top/>
      <bottom style="thin">
        <color theme="0" tint="-0.34998626667073579"/>
      </bottom>
      <diagonal/>
    </border>
    <border>
      <left style="thin">
        <color theme="3"/>
      </left>
      <right/>
      <top style="thin">
        <color theme="0" tint="-0.34998626667073579"/>
      </top>
      <bottom style="thin">
        <color theme="0" tint="-0.34998626667073579"/>
      </bottom>
      <diagonal/>
    </border>
    <border>
      <left style="thin">
        <color theme="3"/>
      </left>
      <right/>
      <top style="thin">
        <color theme="0" tint="-0.34998626667073579"/>
      </top>
      <bottom style="thin">
        <color theme="3"/>
      </bottom>
      <diagonal/>
    </border>
    <border>
      <left style="thin">
        <color theme="3"/>
      </left>
      <right style="thin">
        <color theme="3"/>
      </right>
      <top/>
      <bottom style="thin">
        <color theme="0" tint="-0.34998626667073579"/>
      </bottom>
      <diagonal/>
    </border>
    <border>
      <left style="thin">
        <color theme="3"/>
      </left>
      <right style="thin">
        <color theme="3"/>
      </right>
      <top style="thin">
        <color theme="0" tint="-0.34998626667073579"/>
      </top>
      <bottom style="thin">
        <color theme="0" tint="-0.34998626667073579"/>
      </bottom>
      <diagonal/>
    </border>
    <border>
      <left style="thin">
        <color theme="3"/>
      </left>
      <right style="thin">
        <color theme="3"/>
      </right>
      <top style="thin">
        <color theme="0" tint="-0.34998626667073579"/>
      </top>
      <bottom style="thin">
        <color theme="3"/>
      </bottom>
      <diagonal/>
    </border>
    <border>
      <left/>
      <right/>
      <top style="thin">
        <color theme="1"/>
      </top>
      <bottom style="thin">
        <color indexed="64"/>
      </bottom>
      <diagonal/>
    </border>
    <border>
      <left/>
      <right/>
      <top style="thin">
        <color rgb="FF000000"/>
      </top>
      <bottom style="thin">
        <color indexed="64"/>
      </bottom>
      <diagonal/>
    </border>
  </borders>
  <cellStyleXfs count="5">
    <xf numFmtId="0" fontId="0" fillId="0" borderId="0"/>
    <xf numFmtId="0" fontId="1" fillId="0" borderId="0"/>
    <xf numFmtId="0" fontId="8" fillId="0" borderId="0"/>
    <xf numFmtId="0" fontId="8" fillId="0" borderId="0"/>
    <xf numFmtId="0" fontId="28" fillId="0" borderId="0" applyNumberFormat="0" applyFill="0" applyBorder="0" applyAlignment="0" applyProtection="0"/>
  </cellStyleXfs>
  <cellXfs count="1553">
    <xf numFmtId="0" fontId="0" fillId="0" borderId="0" xfId="0"/>
    <xf numFmtId="0" fontId="2" fillId="0" borderId="0" xfId="1" applyFont="1" applyAlignment="1">
      <alignment vertical="center"/>
    </xf>
    <xf numFmtId="0" fontId="3" fillId="0" borderId="0" xfId="1" applyFont="1" applyAlignment="1">
      <alignment vertical="center"/>
    </xf>
    <xf numFmtId="49" fontId="4" fillId="0" borderId="0" xfId="1" applyNumberFormat="1" applyFont="1" applyAlignment="1">
      <alignment vertical="center"/>
    </xf>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horizontal="left" vertical="center"/>
    </xf>
    <xf numFmtId="0" fontId="7" fillId="0" borderId="0" xfId="1" applyFont="1" applyAlignment="1">
      <alignment horizontal="right" vertical="center"/>
    </xf>
    <xf numFmtId="0" fontId="6" fillId="0" borderId="0" xfId="1" applyFont="1" applyAlignment="1">
      <alignment horizontal="right" vertical="center"/>
    </xf>
    <xf numFmtId="0" fontId="6" fillId="0" borderId="0" xfId="1" applyFont="1" applyAlignment="1">
      <alignment vertical="center"/>
    </xf>
    <xf numFmtId="3" fontId="5" fillId="0" borderId="0" xfId="1" applyNumberFormat="1" applyFont="1" applyBorder="1" applyAlignment="1">
      <alignment horizontal="right" vertical="center"/>
    </xf>
    <xf numFmtId="3" fontId="5" fillId="0" borderId="0" xfId="1" applyNumberFormat="1" applyFont="1" applyBorder="1" applyAlignment="1">
      <alignment horizontal="right"/>
    </xf>
    <xf numFmtId="3" fontId="4" fillId="0" borderId="18" xfId="1" applyNumberFormat="1" applyFont="1" applyFill="1" applyBorder="1" applyAlignment="1">
      <alignment horizontal="right" vertical="center"/>
    </xf>
    <xf numFmtId="3" fontId="5" fillId="0" borderId="19" xfId="1" applyNumberFormat="1" applyFont="1" applyFill="1" applyBorder="1" applyAlignment="1">
      <alignment horizontal="right" vertical="center"/>
    </xf>
    <xf numFmtId="3" fontId="5" fillId="0" borderId="20" xfId="1" applyNumberFormat="1" applyFont="1" applyFill="1" applyBorder="1" applyAlignment="1">
      <alignment horizontal="right" vertical="center"/>
    </xf>
    <xf numFmtId="3" fontId="5" fillId="0" borderId="21" xfId="1" applyNumberFormat="1" applyFont="1" applyFill="1" applyBorder="1" applyAlignment="1">
      <alignment horizontal="right" vertical="center"/>
    </xf>
    <xf numFmtId="3" fontId="5" fillId="0" borderId="16" xfId="1" applyNumberFormat="1" applyFont="1" applyFill="1" applyBorder="1" applyAlignment="1">
      <alignment horizontal="right" vertical="center"/>
    </xf>
    <xf numFmtId="3" fontId="4" fillId="0" borderId="11" xfId="1" applyNumberFormat="1" applyFont="1" applyFill="1" applyBorder="1" applyAlignment="1">
      <alignment horizontal="right" vertical="center"/>
    </xf>
    <xf numFmtId="49" fontId="4" fillId="0" borderId="4" xfId="1" applyNumberFormat="1" applyFont="1" applyBorder="1" applyAlignment="1">
      <alignment horizontal="left" vertical="center" wrapText="1"/>
    </xf>
    <xf numFmtId="49" fontId="4" fillId="0" borderId="0" xfId="1" applyNumberFormat="1" applyFont="1" applyAlignment="1">
      <alignment horizontal="right" vertical="center"/>
    </xf>
    <xf numFmtId="3" fontId="5" fillId="0" borderId="0" xfId="1" applyNumberFormat="1" applyFont="1" applyAlignment="1">
      <alignment vertical="center"/>
    </xf>
    <xf numFmtId="49" fontId="5" fillId="0" borderId="3" xfId="1" applyNumberFormat="1" applyFont="1" applyBorder="1" applyAlignment="1">
      <alignment horizontal="left" wrapText="1" indent="2"/>
    </xf>
    <xf numFmtId="3" fontId="4" fillId="0" borderId="22" xfId="1" applyNumberFormat="1" applyFont="1" applyBorder="1" applyAlignment="1">
      <alignment horizontal="right"/>
    </xf>
    <xf numFmtId="3" fontId="5" fillId="0" borderId="23" xfId="1" applyNumberFormat="1" applyFont="1" applyBorder="1" applyAlignment="1">
      <alignment horizontal="right"/>
    </xf>
    <xf numFmtId="3" fontId="5" fillId="0" borderId="24" xfId="1" applyNumberFormat="1" applyFont="1" applyBorder="1" applyAlignment="1">
      <alignment horizontal="right"/>
    </xf>
    <xf numFmtId="0" fontId="5" fillId="0" borderId="0" xfId="1" applyFont="1" applyAlignment="1">
      <alignment horizontal="left" vertical="center"/>
    </xf>
    <xf numFmtId="0" fontId="4" fillId="0" borderId="0" xfId="1" applyFont="1" applyAlignment="1">
      <alignment horizontal="right" vertical="center"/>
    </xf>
    <xf numFmtId="0" fontId="5" fillId="0" borderId="0" xfId="1" applyFont="1" applyAlignment="1">
      <alignment horizontal="right" vertical="center"/>
    </xf>
    <xf numFmtId="49" fontId="4" fillId="0" borderId="8" xfId="1" applyNumberFormat="1" applyFont="1" applyBorder="1" applyAlignment="1">
      <alignment horizontal="right" vertical="center"/>
    </xf>
    <xf numFmtId="0" fontId="8" fillId="0" borderId="0" xfId="2"/>
    <xf numFmtId="49" fontId="4" fillId="0" borderId="29" xfId="2" applyNumberFormat="1" applyFont="1" applyBorder="1" applyAlignment="1">
      <alignment horizontal="left" vertical="center"/>
    </xf>
    <xf numFmtId="49" fontId="4" fillId="0" borderId="4" xfId="2" applyNumberFormat="1" applyFont="1" applyBorder="1" applyAlignment="1">
      <alignment horizontal="left" vertical="center"/>
    </xf>
    <xf numFmtId="3" fontId="4" fillId="0" borderId="5" xfId="2" applyNumberFormat="1" applyFont="1" applyBorder="1" applyAlignment="1">
      <alignment horizontal="right" vertical="center"/>
    </xf>
    <xf numFmtId="49" fontId="5" fillId="0" borderId="2" xfId="2" applyNumberFormat="1" applyFont="1" applyBorder="1" applyAlignment="1">
      <alignment horizontal="left" vertical="center"/>
    </xf>
    <xf numFmtId="3" fontId="4" fillId="0" borderId="33" xfId="2" applyNumberFormat="1" applyFont="1" applyBorder="1" applyAlignment="1">
      <alignment horizontal="right" vertical="center"/>
    </xf>
    <xf numFmtId="49" fontId="5" fillId="0" borderId="17" xfId="2" applyNumberFormat="1" applyFont="1" applyBorder="1" applyAlignment="1">
      <alignment horizontal="left" vertical="center"/>
    </xf>
    <xf numFmtId="3" fontId="4" fillId="0" borderId="18" xfId="2" applyNumberFormat="1" applyFont="1" applyBorder="1" applyAlignment="1">
      <alignment horizontal="right" vertical="center"/>
    </xf>
    <xf numFmtId="49" fontId="5" fillId="0" borderId="3" xfId="2" applyNumberFormat="1" applyFont="1" applyBorder="1" applyAlignment="1">
      <alignment horizontal="left" vertical="center" wrapText="1"/>
    </xf>
    <xf numFmtId="3" fontId="4" fillId="0" borderId="22" xfId="2" applyNumberFormat="1" applyFont="1" applyBorder="1" applyAlignment="1">
      <alignment horizontal="right" vertical="center"/>
    </xf>
    <xf numFmtId="49" fontId="5" fillId="0" borderId="3" xfId="2" applyNumberFormat="1" applyFont="1" applyBorder="1" applyAlignment="1">
      <alignment horizontal="left" vertical="center"/>
    </xf>
    <xf numFmtId="3" fontId="4" fillId="0" borderId="0" xfId="2" applyNumberFormat="1" applyFont="1" applyAlignment="1">
      <alignment vertical="center"/>
    </xf>
    <xf numFmtId="0" fontId="4" fillId="0" borderId="31" xfId="2" applyFont="1" applyFill="1" applyBorder="1" applyAlignment="1">
      <alignment horizontal="center" wrapText="1"/>
    </xf>
    <xf numFmtId="0" fontId="4" fillId="0" borderId="9" xfId="2" applyFont="1" applyFill="1" applyBorder="1" applyAlignment="1">
      <alignment horizontal="center"/>
    </xf>
    <xf numFmtId="0" fontId="4" fillId="0" borderId="10" xfId="2" applyFont="1" applyFill="1" applyBorder="1" applyAlignment="1">
      <alignment horizontal="center" wrapText="1"/>
    </xf>
    <xf numFmtId="0" fontId="4" fillId="0" borderId="11" xfId="2" applyFont="1" applyFill="1" applyBorder="1" applyAlignment="1">
      <alignment horizontal="center" wrapText="1"/>
    </xf>
    <xf numFmtId="0" fontId="4" fillId="0" borderId="31" xfId="2" applyFont="1" applyFill="1" applyBorder="1" applyAlignment="1">
      <alignment horizontal="right" vertical="center"/>
    </xf>
    <xf numFmtId="0" fontId="4" fillId="0" borderId="9" xfId="2" applyFont="1" applyFill="1" applyBorder="1" applyAlignment="1">
      <alignment horizontal="right" vertical="center"/>
    </xf>
    <xf numFmtId="0" fontId="4" fillId="0" borderId="10" xfId="2" applyFont="1" applyFill="1" applyBorder="1" applyAlignment="1">
      <alignment horizontal="right" vertical="center"/>
    </xf>
    <xf numFmtId="0" fontId="4" fillId="0" borderId="11" xfId="2" applyFont="1" applyFill="1" applyBorder="1" applyAlignment="1">
      <alignment horizontal="right" vertical="center"/>
    </xf>
    <xf numFmtId="0" fontId="5" fillId="0" borderId="34" xfId="2" applyFont="1" applyFill="1" applyBorder="1" applyAlignment="1">
      <alignment horizontal="right" vertical="center"/>
    </xf>
    <xf numFmtId="0" fontId="5" fillId="0" borderId="35" xfId="2" applyFont="1" applyFill="1" applyBorder="1" applyAlignment="1">
      <alignment horizontal="right" vertical="center"/>
    </xf>
    <xf numFmtId="0" fontId="5" fillId="0" borderId="36" xfId="2" applyFont="1" applyFill="1" applyBorder="1" applyAlignment="1">
      <alignment horizontal="right" vertical="center"/>
    </xf>
    <xf numFmtId="0" fontId="5" fillId="0" borderId="37" xfId="2" applyFont="1" applyFill="1" applyBorder="1" applyAlignment="1">
      <alignment horizontal="right" vertical="center"/>
    </xf>
    <xf numFmtId="0" fontId="5" fillId="0" borderId="39" xfId="2" applyFont="1" applyFill="1" applyBorder="1" applyAlignment="1">
      <alignment horizontal="right" vertical="center"/>
    </xf>
    <xf numFmtId="0" fontId="5" fillId="0" borderId="19" xfId="2" applyFont="1" applyFill="1" applyBorder="1" applyAlignment="1">
      <alignment horizontal="right" vertical="center"/>
    </xf>
    <xf numFmtId="0" fontId="5" fillId="0" borderId="20" xfId="2" applyFont="1" applyFill="1" applyBorder="1" applyAlignment="1">
      <alignment horizontal="right" vertical="center"/>
    </xf>
    <xf numFmtId="0" fontId="5" fillId="0" borderId="21" xfId="2" applyFont="1" applyFill="1" applyBorder="1" applyAlignment="1">
      <alignment horizontal="right" vertical="center"/>
    </xf>
    <xf numFmtId="0" fontId="5" fillId="0" borderId="41" xfId="2" applyFont="1" applyFill="1" applyBorder="1" applyAlignment="1">
      <alignment horizontal="right" vertical="center"/>
    </xf>
    <xf numFmtId="0" fontId="5" fillId="0" borderId="23" xfId="2" applyFont="1" applyFill="1" applyBorder="1" applyAlignment="1">
      <alignment horizontal="right" vertical="center"/>
    </xf>
    <xf numFmtId="0" fontId="5" fillId="0" borderId="24" xfId="2" applyFont="1" applyFill="1" applyBorder="1" applyAlignment="1">
      <alignment horizontal="right" vertical="center"/>
    </xf>
    <xf numFmtId="0" fontId="5" fillId="0" borderId="25" xfId="2" applyFont="1" applyFill="1" applyBorder="1" applyAlignment="1">
      <alignment horizontal="right" vertical="center"/>
    </xf>
    <xf numFmtId="0" fontId="3"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right"/>
    </xf>
    <xf numFmtId="0" fontId="4" fillId="0" borderId="0" xfId="0" applyFont="1" applyAlignment="1">
      <alignment vertical="center"/>
    </xf>
    <xf numFmtId="49" fontId="5" fillId="0" borderId="2" xfId="0" applyNumberFormat="1" applyFont="1" applyBorder="1" applyAlignment="1">
      <alignment horizontal="left" vertical="center"/>
    </xf>
    <xf numFmtId="0" fontId="5" fillId="0" borderId="0" xfId="0" applyFont="1" applyAlignment="1">
      <alignment vertical="center"/>
    </xf>
    <xf numFmtId="49" fontId="5" fillId="0" borderId="17" xfId="0" applyNumberFormat="1" applyFont="1" applyBorder="1" applyAlignment="1">
      <alignment horizontal="left" vertical="center"/>
    </xf>
    <xf numFmtId="49" fontId="5" fillId="0" borderId="3" xfId="0" applyNumberFormat="1" applyFont="1" applyBorder="1" applyAlignment="1">
      <alignment horizontal="left" vertical="center" wrapText="1"/>
    </xf>
    <xf numFmtId="49" fontId="5" fillId="0" borderId="3" xfId="0" applyNumberFormat="1" applyFont="1" applyBorder="1" applyAlignment="1">
      <alignment horizontal="left" vertical="center"/>
    </xf>
    <xf numFmtId="3" fontId="4" fillId="0" borderId="0" xfId="0" applyNumberFormat="1" applyFont="1" applyAlignment="1">
      <alignment vertical="center"/>
    </xf>
    <xf numFmtId="0" fontId="5" fillId="0" borderId="0" xfId="0" applyFont="1" applyAlignment="1">
      <alignment horizontal="left" vertical="center"/>
    </xf>
    <xf numFmtId="0" fontId="4" fillId="0" borderId="31" xfId="0" applyFont="1" applyFill="1" applyBorder="1" applyAlignment="1">
      <alignment horizontal="center" wrapText="1"/>
    </xf>
    <xf numFmtId="0" fontId="4" fillId="0" borderId="9" xfId="0" applyFont="1" applyFill="1" applyBorder="1" applyAlignment="1">
      <alignment horizontal="center"/>
    </xf>
    <xf numFmtId="0" fontId="4" fillId="0" borderId="10" xfId="0" applyFont="1" applyFill="1" applyBorder="1" applyAlignment="1">
      <alignment horizontal="center" wrapText="1"/>
    </xf>
    <xf numFmtId="0" fontId="4" fillId="0" borderId="11" xfId="0" applyFont="1" applyFill="1" applyBorder="1" applyAlignment="1">
      <alignment horizontal="center" wrapText="1"/>
    </xf>
    <xf numFmtId="0" fontId="4" fillId="0" borderId="31" xfId="0" applyFont="1" applyFill="1" applyBorder="1" applyAlignment="1">
      <alignment horizontal="right" vertical="center"/>
    </xf>
    <xf numFmtId="0" fontId="4" fillId="0" borderId="9" xfId="0" applyFont="1" applyFill="1" applyBorder="1" applyAlignment="1">
      <alignment horizontal="right" vertical="center"/>
    </xf>
    <xf numFmtId="0" fontId="4" fillId="0" borderId="10" xfId="0" applyFont="1" applyFill="1" applyBorder="1" applyAlignment="1">
      <alignment horizontal="right" vertical="center"/>
    </xf>
    <xf numFmtId="0" fontId="4" fillId="0" borderId="11" xfId="0" applyFont="1" applyFill="1" applyBorder="1" applyAlignment="1">
      <alignment horizontal="right" vertical="center"/>
    </xf>
    <xf numFmtId="0" fontId="5" fillId="0" borderId="34" xfId="0" applyFont="1" applyFill="1" applyBorder="1" applyAlignment="1">
      <alignment horizontal="right" vertical="center"/>
    </xf>
    <xf numFmtId="0" fontId="5" fillId="0" borderId="35" xfId="0" applyFont="1" applyFill="1" applyBorder="1" applyAlignment="1">
      <alignment horizontal="right" vertical="center"/>
    </xf>
    <xf numFmtId="0" fontId="5" fillId="0" borderId="36" xfId="0" applyFont="1" applyFill="1" applyBorder="1" applyAlignment="1">
      <alignment horizontal="right" vertical="center"/>
    </xf>
    <xf numFmtId="0" fontId="5" fillId="0" borderId="37" xfId="0" applyFont="1" applyFill="1" applyBorder="1" applyAlignment="1">
      <alignment horizontal="right" vertical="center"/>
    </xf>
    <xf numFmtId="0" fontId="5" fillId="0" borderId="39" xfId="0" applyFont="1" applyFill="1" applyBorder="1" applyAlignment="1">
      <alignment horizontal="right" vertical="center"/>
    </xf>
    <xf numFmtId="0" fontId="5" fillId="0" borderId="19" xfId="0" applyFont="1" applyFill="1" applyBorder="1" applyAlignment="1">
      <alignment horizontal="right" vertical="center"/>
    </xf>
    <xf numFmtId="0" fontId="5" fillId="0" borderId="20" xfId="0" applyFont="1" applyFill="1" applyBorder="1" applyAlignment="1">
      <alignment horizontal="right" vertical="center"/>
    </xf>
    <xf numFmtId="0" fontId="5" fillId="0" borderId="21" xfId="0" applyFont="1" applyFill="1" applyBorder="1" applyAlignment="1">
      <alignment horizontal="right" vertical="center"/>
    </xf>
    <xf numFmtId="0" fontId="5" fillId="0" borderId="41" xfId="0" applyFont="1" applyFill="1" applyBorder="1" applyAlignment="1">
      <alignment horizontal="right" vertical="center"/>
    </xf>
    <xf numFmtId="0" fontId="5" fillId="0" borderId="23" xfId="0" applyFont="1" applyFill="1" applyBorder="1" applyAlignment="1">
      <alignment horizontal="right" vertical="center"/>
    </xf>
    <xf numFmtId="0" fontId="5" fillId="0" borderId="24" xfId="0" applyFont="1" applyFill="1" applyBorder="1" applyAlignment="1">
      <alignment horizontal="right" vertical="center"/>
    </xf>
    <xf numFmtId="0" fontId="5" fillId="0" borderId="25" xfId="0" applyFont="1" applyFill="1" applyBorder="1" applyAlignment="1">
      <alignment horizontal="right" vertical="center"/>
    </xf>
    <xf numFmtId="3" fontId="5" fillId="0" borderId="0" xfId="1" applyNumberFormat="1" applyFont="1" applyAlignment="1">
      <alignment horizontal="right" vertical="center"/>
    </xf>
    <xf numFmtId="0" fontId="5" fillId="0" borderId="0" xfId="1" applyFont="1" applyAlignment="1">
      <alignment vertical="center"/>
    </xf>
    <xf numFmtId="49" fontId="4" fillId="0" borderId="45" xfId="1" applyNumberFormat="1" applyFont="1" applyBorder="1" applyAlignment="1">
      <alignment horizontal="center" vertical="center" wrapText="1"/>
    </xf>
    <xf numFmtId="3" fontId="4" fillId="0" borderId="13" xfId="1" applyNumberFormat="1" applyFont="1" applyFill="1" applyBorder="1" applyAlignment="1">
      <alignment horizontal="right" vertical="center"/>
    </xf>
    <xf numFmtId="3" fontId="5" fillId="0" borderId="14" xfId="1" applyNumberFormat="1" applyFont="1" applyFill="1" applyBorder="1" applyAlignment="1">
      <alignment horizontal="right" vertical="center"/>
    </xf>
    <xf numFmtId="3" fontId="5" fillId="0" borderId="15" xfId="1" applyNumberFormat="1" applyFont="1" applyFill="1" applyBorder="1" applyAlignment="1">
      <alignment horizontal="right" vertical="center"/>
    </xf>
    <xf numFmtId="49" fontId="4" fillId="0" borderId="1" xfId="1" applyNumberFormat="1" applyFont="1" applyBorder="1" applyAlignment="1">
      <alignment vertical="center" wrapText="1"/>
    </xf>
    <xf numFmtId="49" fontId="4" fillId="0" borderId="30" xfId="1" applyNumberFormat="1" applyFont="1" applyBorder="1" applyAlignment="1">
      <alignment horizontal="center" vertical="center"/>
    </xf>
    <xf numFmtId="49" fontId="4" fillId="0" borderId="50" xfId="1" applyNumberFormat="1" applyFont="1" applyBorder="1" applyAlignment="1">
      <alignment horizontal="center" vertical="center"/>
    </xf>
    <xf numFmtId="49" fontId="4" fillId="0" borderId="51" xfId="1" applyNumberFormat="1" applyFont="1" applyBorder="1" applyAlignment="1">
      <alignment horizontal="center" vertical="center"/>
    </xf>
    <xf numFmtId="49" fontId="4" fillId="0" borderId="52" xfId="1" applyNumberFormat="1" applyFont="1" applyBorder="1" applyAlignment="1">
      <alignment horizontal="center" vertical="center"/>
    </xf>
    <xf numFmtId="49" fontId="4" fillId="0" borderId="4" xfId="1" applyNumberFormat="1" applyFont="1" applyBorder="1" applyAlignment="1">
      <alignment vertical="center"/>
    </xf>
    <xf numFmtId="49" fontId="4" fillId="0" borderId="6" xfId="1" applyNumberFormat="1" applyFont="1" applyBorder="1" applyAlignment="1">
      <alignment horizontal="center" vertical="center"/>
    </xf>
    <xf numFmtId="49" fontId="4" fillId="0" borderId="7" xfId="1" applyNumberFormat="1" applyFont="1" applyBorder="1" applyAlignment="1">
      <alignment horizontal="center" vertical="center"/>
    </xf>
    <xf numFmtId="49" fontId="4" fillId="0" borderId="8" xfId="1" applyNumberFormat="1" applyFont="1" applyBorder="1" applyAlignment="1">
      <alignment horizontal="center" vertical="center"/>
    </xf>
    <xf numFmtId="0" fontId="4" fillId="0" borderId="0" xfId="1" applyFont="1" applyAlignment="1">
      <alignment horizontal="right" vertical="center"/>
    </xf>
    <xf numFmtId="0" fontId="4" fillId="0" borderId="0" xfId="1" applyFont="1" applyAlignment="1">
      <alignment vertical="center"/>
    </xf>
    <xf numFmtId="49" fontId="4" fillId="0" borderId="1" xfId="1" applyNumberFormat="1" applyFont="1" applyBorder="1" applyAlignment="1">
      <alignment vertical="center"/>
    </xf>
    <xf numFmtId="3" fontId="4" fillId="0" borderId="42" xfId="1" applyNumberFormat="1" applyFont="1" applyBorder="1" applyAlignment="1">
      <alignment horizontal="right" vertical="center"/>
    </xf>
    <xf numFmtId="3" fontId="4" fillId="0" borderId="43" xfId="1" applyNumberFormat="1" applyFont="1" applyBorder="1" applyAlignment="1">
      <alignment horizontal="right" vertical="center"/>
    </xf>
    <xf numFmtId="3" fontId="4" fillId="0" borderId="44" xfId="1" applyNumberFormat="1" applyFont="1" applyBorder="1" applyAlignment="1">
      <alignment horizontal="right" vertical="center"/>
    </xf>
    <xf numFmtId="0" fontId="2" fillId="0" borderId="0" xfId="1" applyFont="1" applyAlignment="1">
      <alignment vertical="center"/>
    </xf>
    <xf numFmtId="0" fontId="3" fillId="0" borderId="0" xfId="1" applyFont="1" applyAlignment="1">
      <alignment vertical="center"/>
    </xf>
    <xf numFmtId="49" fontId="4" fillId="0" borderId="4" xfId="1" applyNumberFormat="1" applyFont="1" applyBorder="1" applyAlignment="1">
      <alignment horizontal="left"/>
    </xf>
    <xf numFmtId="49" fontId="4" fillId="0" borderId="5" xfId="1" applyNumberFormat="1" applyFont="1" applyBorder="1" applyAlignment="1">
      <alignment horizontal="center"/>
    </xf>
    <xf numFmtId="49" fontId="4" fillId="0" borderId="45" xfId="1" applyNumberFormat="1" applyFont="1" applyBorder="1" applyAlignment="1">
      <alignment horizontal="center" wrapText="1"/>
    </xf>
    <xf numFmtId="0" fontId="4" fillId="0" borderId="0" xfId="1" applyFont="1" applyAlignment="1">
      <alignment horizontal="right"/>
    </xf>
    <xf numFmtId="3" fontId="4" fillId="0" borderId="45" xfId="1" applyNumberFormat="1" applyFont="1" applyBorder="1" applyAlignment="1">
      <alignment horizontal="right" vertical="center"/>
    </xf>
    <xf numFmtId="0" fontId="12" fillId="0" borderId="0" xfId="1" applyFont="1" applyAlignment="1">
      <alignment horizontal="right" vertical="center"/>
    </xf>
    <xf numFmtId="3" fontId="5" fillId="0" borderId="46" xfId="1" applyNumberFormat="1" applyFont="1" applyBorder="1" applyAlignment="1">
      <alignment horizontal="right" vertical="center"/>
    </xf>
    <xf numFmtId="0" fontId="5" fillId="0" borderId="0" xfId="1" applyFont="1" applyAlignment="1">
      <alignment vertical="center"/>
    </xf>
    <xf numFmtId="3" fontId="5" fillId="0" borderId="47" xfId="1" applyNumberFormat="1" applyFont="1" applyBorder="1" applyAlignment="1">
      <alignment horizontal="right" vertical="center"/>
    </xf>
    <xf numFmtId="3" fontId="5" fillId="0" borderId="49" xfId="1" applyNumberFormat="1" applyFont="1" applyBorder="1" applyAlignment="1">
      <alignment horizontal="right" vertical="center"/>
    </xf>
    <xf numFmtId="0" fontId="5" fillId="0" borderId="0" xfId="1" applyFont="1" applyAlignment="1">
      <alignment horizontal="left" vertical="center"/>
    </xf>
    <xf numFmtId="0" fontId="5" fillId="0" borderId="0" xfId="1" applyFont="1" applyAlignment="1">
      <alignment horizontal="right" vertical="center"/>
    </xf>
    <xf numFmtId="0" fontId="5" fillId="0" borderId="0" xfId="1" applyFont="1" applyAlignment="1">
      <alignment horizontal="right" vertical="center" wrapText="1"/>
    </xf>
    <xf numFmtId="49" fontId="4" fillId="0" borderId="9" xfId="1" applyNumberFormat="1" applyFont="1" applyFill="1" applyBorder="1" applyAlignment="1">
      <alignment horizontal="center" wrapText="1"/>
    </xf>
    <xf numFmtId="3" fontId="4" fillId="0" borderId="9" xfId="1" applyNumberFormat="1" applyFont="1" applyFill="1" applyBorder="1" applyAlignment="1">
      <alignment horizontal="right" vertical="center"/>
    </xf>
    <xf numFmtId="3" fontId="5" fillId="0" borderId="42" xfId="1" applyNumberFormat="1" applyFont="1" applyFill="1" applyBorder="1" applyAlignment="1">
      <alignment horizontal="right" vertical="center"/>
    </xf>
    <xf numFmtId="49" fontId="5" fillId="0" borderId="2" xfId="1" applyNumberFormat="1" applyFont="1" applyBorder="1" applyAlignment="1">
      <alignment horizontal="left" vertical="center" wrapText="1"/>
    </xf>
    <xf numFmtId="3" fontId="5" fillId="0" borderId="33" xfId="1" applyNumberFormat="1" applyFont="1" applyBorder="1" applyAlignment="1">
      <alignment horizontal="center" vertical="center"/>
    </xf>
    <xf numFmtId="3" fontId="5" fillId="0" borderId="34" xfId="1" applyNumberFormat="1" applyFont="1" applyBorder="1" applyAlignment="1">
      <alignment horizontal="center" vertical="center"/>
    </xf>
    <xf numFmtId="3" fontId="5" fillId="0" borderId="37" xfId="1" applyNumberFormat="1" applyFont="1" applyBorder="1" applyAlignment="1">
      <alignment horizontal="center" vertical="center"/>
    </xf>
    <xf numFmtId="49" fontId="5" fillId="0" borderId="17" xfId="1" applyNumberFormat="1" applyFont="1" applyBorder="1" applyAlignment="1">
      <alignment horizontal="left" vertical="center"/>
    </xf>
    <xf numFmtId="3" fontId="5" fillId="0" borderId="18" xfId="1" applyNumberFormat="1" applyFont="1" applyBorder="1" applyAlignment="1">
      <alignment horizontal="center" vertical="center"/>
    </xf>
    <xf numFmtId="3" fontId="5" fillId="0" borderId="39" xfId="1" applyNumberFormat="1" applyFont="1" applyBorder="1" applyAlignment="1">
      <alignment horizontal="center" vertical="center"/>
    </xf>
    <xf numFmtId="3" fontId="5" fillId="0" borderId="21" xfId="1" applyNumberFormat="1" applyFont="1" applyBorder="1" applyAlignment="1">
      <alignment horizontal="center" vertical="center"/>
    </xf>
    <xf numFmtId="49" fontId="5" fillId="0" borderId="18" xfId="1" applyNumberFormat="1" applyFont="1" applyBorder="1" applyAlignment="1" applyProtection="1">
      <alignment horizontal="center" vertical="center"/>
      <protection locked="0"/>
    </xf>
    <xf numFmtId="49" fontId="5" fillId="0" borderId="39" xfId="1" applyNumberFormat="1" applyFont="1" applyBorder="1" applyAlignment="1" applyProtection="1">
      <alignment horizontal="center" vertical="center"/>
      <protection locked="0"/>
    </xf>
    <xf numFmtId="49" fontId="5" fillId="0" borderId="21" xfId="1" applyNumberFormat="1" applyFont="1" applyBorder="1" applyAlignment="1" applyProtection="1">
      <alignment horizontal="center" vertical="center"/>
      <protection locked="0"/>
    </xf>
    <xf numFmtId="49" fontId="5" fillId="0" borderId="3" xfId="1" applyNumberFormat="1" applyFont="1" applyBorder="1" applyAlignment="1">
      <alignment horizontal="left" vertical="center"/>
    </xf>
    <xf numFmtId="3" fontId="5" fillId="0" borderId="22" xfId="1" applyNumberFormat="1" applyFont="1" applyBorder="1" applyAlignment="1" applyProtection="1">
      <alignment horizontal="center" vertical="center"/>
      <protection locked="0"/>
    </xf>
    <xf numFmtId="3" fontId="5" fillId="0" borderId="41" xfId="1" applyNumberFormat="1" applyFont="1" applyBorder="1" applyAlignment="1" applyProtection="1">
      <alignment horizontal="center" vertical="center"/>
      <protection locked="0"/>
    </xf>
    <xf numFmtId="3" fontId="5" fillId="0" borderId="25" xfId="1" applyNumberFormat="1" applyFont="1" applyBorder="1" applyAlignment="1" applyProtection="1">
      <alignment horizontal="center" vertical="center"/>
      <protection locked="0"/>
    </xf>
    <xf numFmtId="3" fontId="4" fillId="0" borderId="0" xfId="1" applyNumberFormat="1" applyFont="1" applyAlignment="1">
      <alignment horizontal="right" vertical="center"/>
    </xf>
    <xf numFmtId="49" fontId="5" fillId="0" borderId="54" xfId="1" applyNumberFormat="1" applyFont="1" applyBorder="1" applyAlignment="1">
      <alignment horizontal="left" vertical="center" wrapText="1"/>
    </xf>
    <xf numFmtId="49" fontId="5" fillId="0" borderId="55" xfId="1" applyNumberFormat="1" applyFont="1" applyBorder="1" applyAlignment="1">
      <alignment horizontal="left" vertical="center"/>
    </xf>
    <xf numFmtId="49" fontId="5" fillId="0" borderId="56" xfId="1" applyNumberFormat="1" applyFont="1" applyBorder="1" applyAlignment="1">
      <alignment horizontal="left" vertical="center"/>
    </xf>
    <xf numFmtId="49" fontId="5" fillId="0" borderId="56" xfId="1" applyNumberFormat="1" applyFont="1" applyBorder="1" applyAlignment="1">
      <alignment horizontal="left" vertical="center" wrapText="1"/>
    </xf>
    <xf numFmtId="49" fontId="5" fillId="0" borderId="57" xfId="1" applyNumberFormat="1" applyFont="1" applyBorder="1" applyAlignment="1">
      <alignment horizontal="left" vertical="center" wrapText="1"/>
    </xf>
    <xf numFmtId="49" fontId="5" fillId="0" borderId="58" xfId="1" applyNumberFormat="1" applyFont="1" applyBorder="1" applyAlignment="1">
      <alignment horizontal="left" vertical="center"/>
    </xf>
    <xf numFmtId="49" fontId="5" fillId="0" borderId="59" xfId="1" applyNumberFormat="1" applyFont="1" applyBorder="1" applyAlignment="1">
      <alignment horizontal="left" vertical="center"/>
    </xf>
    <xf numFmtId="49" fontId="5" fillId="0" borderId="60" xfId="1" applyNumberFormat="1" applyFont="1" applyBorder="1" applyAlignment="1">
      <alignment horizontal="left" vertical="center"/>
    </xf>
    <xf numFmtId="49" fontId="4" fillId="0" borderId="26" xfId="1" applyNumberFormat="1" applyFont="1" applyBorder="1" applyAlignment="1">
      <alignment horizontal="center" vertical="center"/>
    </xf>
    <xf numFmtId="49" fontId="4" fillId="0" borderId="61" xfId="1" applyNumberFormat="1" applyFont="1" applyBorder="1" applyAlignment="1">
      <alignment horizontal="center" vertical="center"/>
    </xf>
    <xf numFmtId="3" fontId="5" fillId="0" borderId="63" xfId="1" applyNumberFormat="1" applyFont="1" applyBorder="1" applyAlignment="1">
      <alignment horizontal="right" vertical="center"/>
    </xf>
    <xf numFmtId="3" fontId="5" fillId="0" borderId="64" xfId="1" applyNumberFormat="1" applyFont="1" applyBorder="1" applyAlignment="1">
      <alignment horizontal="right" vertical="center"/>
    </xf>
    <xf numFmtId="3" fontId="5" fillId="0" borderId="65" xfId="1" applyNumberFormat="1" applyFont="1" applyBorder="1" applyAlignment="1">
      <alignment horizontal="right" vertical="center"/>
    </xf>
    <xf numFmtId="3" fontId="5" fillId="0" borderId="66" xfId="1" applyNumberFormat="1" applyFont="1" applyBorder="1" applyAlignment="1">
      <alignment horizontal="right" vertical="center"/>
    </xf>
    <xf numFmtId="3" fontId="5" fillId="0" borderId="67" xfId="1" applyNumberFormat="1" applyFont="1" applyBorder="1" applyAlignment="1">
      <alignment horizontal="right" vertical="center"/>
    </xf>
    <xf numFmtId="3" fontId="4" fillId="0" borderId="62" xfId="1" applyNumberFormat="1" applyFont="1" applyBorder="1" applyAlignment="1">
      <alignment horizontal="right" vertical="center"/>
    </xf>
    <xf numFmtId="49" fontId="4" fillId="0" borderId="68" xfId="1" applyNumberFormat="1" applyFont="1" applyBorder="1" applyAlignment="1">
      <alignment horizontal="center" vertical="center"/>
    </xf>
    <xf numFmtId="3" fontId="5" fillId="0" borderId="71" xfId="1" applyNumberFormat="1" applyFont="1" applyBorder="1" applyAlignment="1">
      <alignment horizontal="right" vertical="center"/>
    </xf>
    <xf numFmtId="3" fontId="5" fillId="0" borderId="72" xfId="1" applyNumberFormat="1" applyFont="1" applyBorder="1" applyAlignment="1">
      <alignment horizontal="right" vertical="center"/>
    </xf>
    <xf numFmtId="3" fontId="5" fillId="0" borderId="74" xfId="1" applyNumberFormat="1" applyFont="1" applyBorder="1" applyAlignment="1">
      <alignment horizontal="right" vertical="center"/>
    </xf>
    <xf numFmtId="3" fontId="5" fillId="0" borderId="73" xfId="1" applyNumberFormat="1" applyFont="1" applyBorder="1" applyAlignment="1">
      <alignment horizontal="right" vertical="center"/>
    </xf>
    <xf numFmtId="3" fontId="5" fillId="0" borderId="75" xfId="1" applyNumberFormat="1" applyFont="1" applyBorder="1" applyAlignment="1">
      <alignment horizontal="right" vertical="center"/>
    </xf>
    <xf numFmtId="3" fontId="5" fillId="0" borderId="76" xfId="1" applyNumberFormat="1" applyFont="1" applyBorder="1" applyAlignment="1">
      <alignment horizontal="right" vertical="center"/>
    </xf>
    <xf numFmtId="3" fontId="5" fillId="0" borderId="77" xfId="1" applyNumberFormat="1" applyFont="1" applyBorder="1" applyAlignment="1">
      <alignment horizontal="right" vertical="center"/>
    </xf>
    <xf numFmtId="3" fontId="5" fillId="0" borderId="77" xfId="1" applyNumberFormat="1" applyFont="1" applyBorder="1" applyAlignment="1">
      <alignment horizontal="right"/>
    </xf>
    <xf numFmtId="49" fontId="4" fillId="0" borderId="79" xfId="1" applyNumberFormat="1" applyFont="1" applyBorder="1" applyAlignment="1">
      <alignment horizontal="center" vertical="center"/>
    </xf>
    <xf numFmtId="3" fontId="4" fillId="0" borderId="69" xfId="1" applyNumberFormat="1" applyFont="1" applyBorder="1" applyAlignment="1">
      <alignment horizontal="right" vertical="center"/>
    </xf>
    <xf numFmtId="3" fontId="4" fillId="0" borderId="70" xfId="1" applyNumberFormat="1" applyFont="1" applyBorder="1" applyAlignment="1">
      <alignment horizontal="right" vertical="center"/>
    </xf>
    <xf numFmtId="3" fontId="5" fillId="0" borderId="80" xfId="1" applyNumberFormat="1" applyFont="1" applyBorder="1" applyAlignment="1">
      <alignment horizontal="right" vertical="center"/>
    </xf>
    <xf numFmtId="3" fontId="5" fillId="0" borderId="78" xfId="1" applyNumberFormat="1" applyFont="1" applyBorder="1" applyAlignment="1">
      <alignment horizontal="right"/>
    </xf>
    <xf numFmtId="3" fontId="5" fillId="0" borderId="81" xfId="1" applyNumberFormat="1" applyFont="1" applyBorder="1" applyAlignment="1">
      <alignment horizontal="right"/>
    </xf>
    <xf numFmtId="3" fontId="4" fillId="0" borderId="82" xfId="1" applyNumberFormat="1" applyFont="1" applyBorder="1" applyAlignment="1">
      <alignment horizontal="right" vertical="center"/>
    </xf>
    <xf numFmtId="3" fontId="4" fillId="0" borderId="83" xfId="1" applyNumberFormat="1" applyFont="1" applyBorder="1" applyAlignment="1">
      <alignment horizontal="right" vertical="center"/>
    </xf>
    <xf numFmtId="3" fontId="4" fillId="0" borderId="84" xfId="1" applyNumberFormat="1" applyFont="1" applyBorder="1" applyAlignment="1">
      <alignment horizontal="right" vertical="center"/>
    </xf>
    <xf numFmtId="3" fontId="4" fillId="0" borderId="85" xfId="1" applyNumberFormat="1" applyFont="1" applyBorder="1" applyAlignment="1">
      <alignment horizontal="right" vertical="center"/>
    </xf>
    <xf numFmtId="0" fontId="1" fillId="0" borderId="0" xfId="1"/>
    <xf numFmtId="49" fontId="4" fillId="0" borderId="31" xfId="1" applyNumberFormat="1" applyFont="1" applyBorder="1" applyAlignment="1">
      <alignment horizontal="center" wrapText="1"/>
    </xf>
    <xf numFmtId="49" fontId="4" fillId="0" borderId="9" xfId="1" applyNumberFormat="1" applyFont="1" applyBorder="1" applyAlignment="1">
      <alignment horizontal="center" wrapText="1"/>
    </xf>
    <xf numFmtId="49" fontId="4" fillId="0" borderId="10" xfId="1" applyNumberFormat="1" applyFont="1" applyBorder="1" applyAlignment="1">
      <alignment horizontal="center" wrapText="1"/>
    </xf>
    <xf numFmtId="49" fontId="4" fillId="0" borderId="11" xfId="1" applyNumberFormat="1" applyFont="1" applyBorder="1" applyAlignment="1">
      <alignment horizontal="center" wrapText="1"/>
    </xf>
    <xf numFmtId="3" fontId="4" fillId="0" borderId="4" xfId="1" applyNumberFormat="1" applyFont="1" applyBorder="1" applyAlignment="1">
      <alignment horizontal="right" vertical="center"/>
    </xf>
    <xf numFmtId="3" fontId="1" fillId="0" borderId="0" xfId="1" applyNumberFormat="1"/>
    <xf numFmtId="3" fontId="5" fillId="0" borderId="17" xfId="1" applyNumberFormat="1" applyFont="1" applyBorder="1" applyAlignment="1">
      <alignment horizontal="right" vertical="center"/>
    </xf>
    <xf numFmtId="49" fontId="5" fillId="0" borderId="1" xfId="1" applyNumberFormat="1" applyFont="1" applyBorder="1" applyAlignment="1">
      <alignment horizontal="left" vertical="center" indent="2"/>
    </xf>
    <xf numFmtId="3" fontId="5" fillId="0" borderId="88" xfId="1" applyNumberFormat="1" applyFont="1" applyBorder="1" applyAlignment="1">
      <alignment horizontal="right" vertical="center"/>
    </xf>
    <xf numFmtId="3" fontId="5" fillId="0" borderId="89" xfId="1" applyNumberFormat="1" applyFont="1" applyBorder="1" applyAlignment="1">
      <alignment horizontal="right" vertical="center"/>
    </xf>
    <xf numFmtId="3" fontId="5" fillId="0" borderId="90" xfId="1" applyNumberFormat="1" applyFont="1" applyBorder="1" applyAlignment="1">
      <alignment horizontal="right" vertical="center"/>
    </xf>
    <xf numFmtId="3" fontId="5" fillId="0" borderId="91" xfId="1" applyNumberFormat="1" applyFont="1" applyBorder="1" applyAlignment="1">
      <alignment horizontal="right" vertical="center"/>
    </xf>
    <xf numFmtId="49" fontId="4" fillId="0" borderId="92" xfId="1" applyNumberFormat="1" applyFont="1" applyBorder="1" applyAlignment="1">
      <alignment horizontal="center" wrapText="1"/>
    </xf>
    <xf numFmtId="3" fontId="5" fillId="0" borderId="94" xfId="1" applyNumberFormat="1" applyFont="1" applyBorder="1" applyAlignment="1">
      <alignment horizontal="right" vertical="center"/>
    </xf>
    <xf numFmtId="3" fontId="5" fillId="0" borderId="93" xfId="1" applyNumberFormat="1" applyFont="1" applyBorder="1" applyAlignment="1">
      <alignment horizontal="right" vertical="center"/>
    </xf>
    <xf numFmtId="3" fontId="5" fillId="0" borderId="96" xfId="1" applyNumberFormat="1" applyFont="1" applyBorder="1" applyAlignment="1">
      <alignment horizontal="right" vertical="center"/>
    </xf>
    <xf numFmtId="3" fontId="5" fillId="0" borderId="97" xfId="1" applyNumberFormat="1" applyFont="1" applyBorder="1" applyAlignment="1">
      <alignment horizontal="right" vertical="center"/>
    </xf>
    <xf numFmtId="3" fontId="5" fillId="0" borderId="98" xfId="1" applyNumberFormat="1" applyFont="1" applyBorder="1" applyAlignment="1">
      <alignment horizontal="right" vertical="center"/>
    </xf>
    <xf numFmtId="3" fontId="4" fillId="0" borderId="35" xfId="0" applyNumberFormat="1" applyFont="1" applyBorder="1" applyAlignment="1">
      <alignment horizontal="right" vertical="center"/>
    </xf>
    <xf numFmtId="3" fontId="4" fillId="0" borderId="36" xfId="0" applyNumberFormat="1" applyFont="1" applyBorder="1" applyAlignment="1">
      <alignment horizontal="right" vertical="center"/>
    </xf>
    <xf numFmtId="49" fontId="5" fillId="0" borderId="12" xfId="0" applyNumberFormat="1" applyFont="1" applyBorder="1" applyAlignment="1">
      <alignment horizontal="left" vertical="center" indent="2"/>
    </xf>
    <xf numFmtId="164" fontId="5" fillId="0" borderId="14" xfId="0" applyNumberFormat="1" applyFont="1" applyBorder="1" applyAlignment="1">
      <alignment horizontal="right" vertical="center"/>
    </xf>
    <xf numFmtId="164" fontId="5" fillId="0" borderId="15" xfId="0" applyNumberFormat="1" applyFont="1" applyBorder="1" applyAlignment="1">
      <alignment horizontal="right" vertical="center"/>
    </xf>
    <xf numFmtId="164" fontId="5" fillId="0" borderId="19" xfId="0" applyNumberFormat="1" applyFont="1" applyBorder="1" applyAlignment="1">
      <alignment horizontal="right" vertical="center"/>
    </xf>
    <xf numFmtId="164" fontId="5" fillId="0" borderId="20" xfId="0" applyNumberFormat="1" applyFont="1" applyBorder="1" applyAlignment="1">
      <alignment horizontal="right" vertical="center"/>
    </xf>
    <xf numFmtId="49" fontId="4" fillId="0" borderId="55" xfId="0" applyNumberFormat="1" applyFont="1" applyBorder="1" applyAlignment="1">
      <alignment horizontal="left"/>
    </xf>
    <xf numFmtId="3" fontId="4" fillId="0" borderId="33" xfId="0" applyNumberFormat="1" applyFont="1" applyBorder="1" applyAlignment="1">
      <alignment horizontal="right"/>
    </xf>
    <xf numFmtId="49" fontId="5" fillId="0" borderId="12" xfId="0" applyNumberFormat="1" applyFont="1" applyBorder="1" applyAlignment="1">
      <alignment horizontal="left" vertical="center" wrapText="1" indent="2"/>
    </xf>
    <xf numFmtId="164" fontId="5" fillId="0" borderId="14" xfId="0" applyNumberFormat="1" applyFont="1" applyBorder="1" applyAlignment="1">
      <alignment horizontal="right"/>
    </xf>
    <xf numFmtId="164" fontId="5" fillId="0" borderId="15" xfId="0" applyNumberFormat="1" applyFont="1" applyBorder="1" applyAlignment="1">
      <alignment horizontal="right"/>
    </xf>
    <xf numFmtId="49" fontId="5" fillId="0" borderId="17" xfId="0" applyNumberFormat="1" applyFont="1" applyBorder="1" applyAlignment="1">
      <alignment horizontal="left" vertical="center" indent="4"/>
    </xf>
    <xf numFmtId="165" fontId="5" fillId="0" borderId="19" xfId="0" applyNumberFormat="1" applyFont="1" applyBorder="1" applyAlignment="1">
      <alignment horizontal="right" vertical="center"/>
    </xf>
    <xf numFmtId="165" fontId="5" fillId="0" borderId="20" xfId="0" applyNumberFormat="1" applyFont="1" applyBorder="1" applyAlignment="1">
      <alignment horizontal="right" vertical="center"/>
    </xf>
    <xf numFmtId="164" fontId="5" fillId="0" borderId="23" xfId="0" applyNumberFormat="1" applyFont="1" applyBorder="1" applyAlignment="1">
      <alignment horizontal="right" vertical="center"/>
    </xf>
    <xf numFmtId="164" fontId="5" fillId="0" borderId="24" xfId="0" applyNumberFormat="1" applyFont="1" applyBorder="1" applyAlignment="1">
      <alignment horizontal="right" vertical="center"/>
    </xf>
    <xf numFmtId="49" fontId="4" fillId="0" borderId="55" xfId="0" applyNumberFormat="1" applyFont="1" applyBorder="1" applyAlignment="1">
      <alignment horizontal="left" wrapText="1"/>
    </xf>
    <xf numFmtId="49" fontId="4" fillId="0" borderId="4" xfId="0" applyNumberFormat="1" applyFont="1" applyBorder="1" applyAlignment="1">
      <alignment vertical="center" wrapText="1"/>
    </xf>
    <xf numFmtId="49" fontId="4" fillId="0" borderId="13" xfId="0" applyNumberFormat="1" applyFont="1" applyBorder="1"/>
    <xf numFmtId="3" fontId="4" fillId="0" borderId="13" xfId="0" applyNumberFormat="1" applyFont="1" applyBorder="1" applyAlignment="1">
      <alignment horizontal="right"/>
    </xf>
    <xf numFmtId="3" fontId="5" fillId="0" borderId="15" xfId="0" applyNumberFormat="1" applyFont="1" applyBorder="1" applyAlignment="1">
      <alignment horizontal="right"/>
    </xf>
    <xf numFmtId="49" fontId="4" fillId="0" borderId="18" xfId="0" applyNumberFormat="1" applyFont="1" applyBorder="1"/>
    <xf numFmtId="49" fontId="5" fillId="0" borderId="22" xfId="0" applyNumberFormat="1" applyFont="1" applyBorder="1" applyAlignment="1">
      <alignment horizontal="left" vertical="center" wrapText="1" indent="2"/>
    </xf>
    <xf numFmtId="0" fontId="0" fillId="0" borderId="0" xfId="0"/>
    <xf numFmtId="49" fontId="4" fillId="0" borderId="29" xfId="1" applyNumberFormat="1" applyFont="1" applyBorder="1" applyAlignment="1">
      <alignment vertical="center"/>
    </xf>
    <xf numFmtId="49" fontId="4" fillId="0" borderId="29" xfId="1" applyNumberFormat="1" applyFont="1" applyBorder="1" applyAlignment="1">
      <alignment wrapText="1"/>
    </xf>
    <xf numFmtId="49" fontId="4" fillId="0" borderId="5" xfId="1" applyNumberFormat="1" applyFont="1" applyBorder="1" applyAlignment="1">
      <alignment horizontal="left"/>
    </xf>
    <xf numFmtId="49" fontId="4" fillId="0" borderId="33" xfId="1" applyNumberFormat="1" applyFont="1" applyBorder="1" applyAlignment="1">
      <alignment horizontal="left" vertical="center"/>
    </xf>
    <xf numFmtId="3" fontId="4" fillId="0" borderId="33" xfId="1" applyNumberFormat="1" applyFont="1" applyBorder="1" applyAlignment="1">
      <alignment horizontal="right" vertical="center"/>
    </xf>
    <xf numFmtId="3" fontId="5" fillId="0" borderId="35" xfId="1" applyNumberFormat="1" applyFont="1" applyBorder="1" applyAlignment="1">
      <alignment horizontal="right" vertical="center"/>
    </xf>
    <xf numFmtId="3" fontId="5" fillId="0" borderId="36" xfId="1" applyNumberFormat="1" applyFont="1" applyBorder="1" applyAlignment="1">
      <alignment horizontal="right" vertical="center"/>
    </xf>
    <xf numFmtId="49" fontId="4" fillId="0" borderId="29" xfId="1" applyNumberFormat="1" applyFont="1" applyBorder="1" applyAlignment="1">
      <alignment horizontal="left" vertical="top"/>
    </xf>
    <xf numFmtId="3" fontId="5" fillId="0" borderId="48" xfId="1" applyNumberFormat="1" applyFont="1" applyBorder="1" applyAlignment="1">
      <alignment horizontal="right" vertical="center"/>
    </xf>
    <xf numFmtId="3" fontId="5" fillId="0" borderId="10" xfId="1" applyNumberFormat="1" applyFont="1" applyBorder="1" applyAlignment="1">
      <alignment horizontal="right" vertical="center"/>
    </xf>
    <xf numFmtId="3" fontId="5" fillId="0" borderId="11" xfId="1" applyNumberFormat="1" applyFont="1" applyBorder="1" applyAlignment="1">
      <alignment horizontal="right" vertical="center"/>
    </xf>
    <xf numFmtId="49" fontId="4" fillId="0" borderId="95" xfId="1" applyNumberFormat="1" applyFont="1" applyBorder="1" applyAlignment="1">
      <alignment vertical="top"/>
    </xf>
    <xf numFmtId="49" fontId="4" fillId="0" borderId="30" xfId="1" applyNumberFormat="1" applyFont="1" applyBorder="1" applyAlignment="1">
      <alignment horizontal="left" vertical="center"/>
    </xf>
    <xf numFmtId="3" fontId="4" fillId="0" borderId="30" xfId="1" applyNumberFormat="1" applyFont="1" applyBorder="1" applyAlignment="1">
      <alignment horizontal="right" vertical="center"/>
    </xf>
    <xf numFmtId="3" fontId="5" fillId="0" borderId="42" xfId="1" applyNumberFormat="1" applyFont="1" applyBorder="1" applyAlignment="1">
      <alignment horizontal="right" vertical="center"/>
    </xf>
    <xf numFmtId="3" fontId="5" fillId="0" borderId="43" xfId="1" applyNumberFormat="1" applyFont="1" applyBorder="1" applyAlignment="1">
      <alignment horizontal="right" vertical="center"/>
    </xf>
    <xf numFmtId="49" fontId="5" fillId="0" borderId="18" xfId="1" applyNumberFormat="1" applyFont="1" applyFill="1" applyBorder="1" applyAlignment="1">
      <alignment horizontal="left" vertical="center" indent="2"/>
    </xf>
    <xf numFmtId="49" fontId="5" fillId="0" borderId="22" xfId="1" applyNumberFormat="1" applyFont="1" applyFill="1" applyBorder="1" applyAlignment="1">
      <alignment horizontal="left" vertical="center" indent="2"/>
    </xf>
    <xf numFmtId="3" fontId="4" fillId="0" borderId="22" xfId="1" applyNumberFormat="1" applyFont="1" applyFill="1" applyBorder="1" applyAlignment="1">
      <alignment horizontal="right" vertical="center"/>
    </xf>
    <xf numFmtId="3" fontId="5" fillId="0" borderId="23" xfId="1" applyNumberFormat="1" applyFont="1" applyFill="1" applyBorder="1" applyAlignment="1">
      <alignment horizontal="right" vertical="center"/>
    </xf>
    <xf numFmtId="3" fontId="5" fillId="0" borderId="24" xfId="1" applyNumberFormat="1" applyFont="1" applyFill="1" applyBorder="1" applyAlignment="1">
      <alignment horizontal="right" vertical="center"/>
    </xf>
    <xf numFmtId="3" fontId="5" fillId="0" borderId="25" xfId="1" applyNumberFormat="1" applyFont="1" applyFill="1" applyBorder="1" applyAlignment="1">
      <alignment horizontal="right" vertical="center"/>
    </xf>
    <xf numFmtId="0" fontId="0" fillId="0" borderId="0" xfId="0"/>
    <xf numFmtId="49" fontId="4" fillId="0" borderId="31" xfId="1" applyNumberFormat="1" applyFont="1" applyBorder="1" applyAlignment="1">
      <alignment horizontal="center"/>
    </xf>
    <xf numFmtId="49" fontId="4" fillId="0" borderId="11" xfId="1" applyNumberFormat="1" applyFont="1" applyBorder="1" applyAlignment="1">
      <alignment horizontal="center"/>
    </xf>
    <xf numFmtId="3" fontId="4" fillId="0" borderId="31" xfId="1" applyNumberFormat="1" applyFont="1" applyBorder="1" applyAlignment="1">
      <alignment horizontal="right" vertical="center"/>
    </xf>
    <xf numFmtId="49" fontId="4" fillId="0" borderId="12" xfId="1" applyNumberFormat="1" applyFont="1" applyBorder="1" applyAlignment="1">
      <alignment horizontal="left" vertical="center"/>
    </xf>
    <xf numFmtId="3" fontId="5" fillId="0" borderId="86" xfId="1" applyNumberFormat="1" applyFont="1" applyBorder="1" applyAlignment="1">
      <alignment horizontal="right" vertical="center"/>
    </xf>
    <xf numFmtId="3" fontId="5" fillId="0" borderId="39" xfId="1" applyNumberFormat="1" applyFont="1" applyBorder="1" applyAlignment="1">
      <alignment horizontal="right" vertical="center"/>
    </xf>
    <xf numFmtId="49" fontId="4" fillId="0" borderId="1" xfId="1" applyNumberFormat="1" applyFont="1" applyBorder="1" applyAlignment="1">
      <alignment horizontal="left" vertical="center"/>
    </xf>
    <xf numFmtId="3" fontId="5" fillId="0" borderId="87" xfId="1" applyNumberFormat="1" applyFont="1" applyBorder="1" applyAlignment="1">
      <alignment horizontal="right" vertical="center"/>
    </xf>
    <xf numFmtId="3" fontId="5" fillId="0" borderId="44" xfId="1" applyNumberFormat="1" applyFont="1" applyBorder="1" applyAlignment="1">
      <alignment horizontal="right" vertical="center"/>
    </xf>
    <xf numFmtId="49" fontId="4" fillId="0" borderId="9" xfId="1" applyNumberFormat="1" applyFont="1" applyBorder="1" applyAlignment="1">
      <alignment horizontal="center" vertical="center"/>
    </xf>
    <xf numFmtId="49" fontId="4" fillId="0" borderId="10" xfId="1" applyNumberFormat="1" applyFont="1" applyBorder="1" applyAlignment="1">
      <alignment horizontal="center" vertical="center"/>
    </xf>
    <xf numFmtId="49" fontId="4" fillId="0" borderId="11" xfId="1" applyNumberFormat="1" applyFont="1" applyBorder="1" applyAlignment="1">
      <alignment horizontal="center" vertical="center"/>
    </xf>
    <xf numFmtId="49" fontId="4" fillId="0" borderId="5" xfId="1" applyNumberFormat="1" applyFont="1" applyBorder="1" applyAlignment="1">
      <alignment horizontal="left" vertical="center"/>
    </xf>
    <xf numFmtId="3" fontId="4" fillId="0" borderId="5" xfId="1" applyNumberFormat="1" applyFont="1" applyBorder="1" applyAlignment="1">
      <alignment horizontal="right" vertical="center"/>
    </xf>
    <xf numFmtId="3" fontId="4" fillId="0" borderId="9" xfId="1" applyNumberFormat="1" applyFont="1" applyBorder="1" applyAlignment="1">
      <alignment horizontal="right" vertical="center"/>
    </xf>
    <xf numFmtId="3" fontId="4" fillId="0" borderId="10" xfId="1" applyNumberFormat="1" applyFont="1" applyBorder="1" applyAlignment="1">
      <alignment horizontal="right" vertical="center"/>
    </xf>
    <xf numFmtId="3" fontId="4" fillId="0" borderId="11" xfId="1" applyNumberFormat="1" applyFont="1" applyBorder="1" applyAlignment="1">
      <alignment horizontal="right" vertical="center"/>
    </xf>
    <xf numFmtId="0" fontId="0" fillId="0" borderId="0" xfId="0"/>
    <xf numFmtId="49" fontId="4" fillId="0" borderId="4" xfId="0" applyNumberFormat="1" applyFont="1" applyFill="1" applyBorder="1" applyAlignment="1">
      <alignment horizontal="left" vertical="center"/>
    </xf>
    <xf numFmtId="49" fontId="5" fillId="0" borderId="13" xfId="0" applyNumberFormat="1" applyFont="1" applyFill="1" applyBorder="1" applyAlignment="1">
      <alignment horizontal="left" vertical="center" indent="2"/>
    </xf>
    <xf numFmtId="49" fontId="4" fillId="0" borderId="5" xfId="0" applyNumberFormat="1" applyFont="1" applyFill="1" applyBorder="1" applyAlignment="1">
      <alignment horizontal="left" vertical="center"/>
    </xf>
    <xf numFmtId="3" fontId="4" fillId="0" borderId="5" xfId="0" applyNumberFormat="1" applyFont="1" applyFill="1" applyBorder="1" applyAlignment="1">
      <alignment horizontal="right" vertical="center"/>
    </xf>
    <xf numFmtId="3" fontId="5" fillId="0" borderId="9" xfId="0" applyNumberFormat="1" applyFont="1" applyFill="1" applyBorder="1" applyAlignment="1">
      <alignment horizontal="right" vertical="center"/>
    </xf>
    <xf numFmtId="3" fontId="5" fillId="0" borderId="10" xfId="0" applyNumberFormat="1" applyFont="1" applyFill="1" applyBorder="1" applyAlignment="1">
      <alignment horizontal="right" vertical="center"/>
    </xf>
    <xf numFmtId="3" fontId="5" fillId="0" borderId="29" xfId="0" applyNumberFormat="1" applyFont="1" applyFill="1" applyBorder="1" applyAlignment="1">
      <alignment horizontal="right" vertical="center"/>
    </xf>
    <xf numFmtId="3" fontId="4" fillId="0" borderId="13" xfId="0" applyNumberFormat="1" applyFont="1" applyFill="1" applyBorder="1" applyAlignment="1">
      <alignment horizontal="right" vertical="center"/>
    </xf>
    <xf numFmtId="3" fontId="5" fillId="0" borderId="15" xfId="0" applyNumberFormat="1" applyFont="1" applyFill="1" applyBorder="1" applyAlignment="1">
      <alignment horizontal="right" vertical="center"/>
    </xf>
    <xf numFmtId="3" fontId="5" fillId="0" borderId="14" xfId="0" applyNumberFormat="1" applyFont="1" applyFill="1" applyBorder="1" applyAlignment="1">
      <alignment horizontal="right" vertical="center"/>
    </xf>
    <xf numFmtId="3" fontId="5" fillId="0" borderId="112" xfId="0" applyNumberFormat="1" applyFont="1" applyFill="1" applyBorder="1" applyAlignment="1">
      <alignment horizontal="right" vertical="center"/>
    </xf>
    <xf numFmtId="49" fontId="5" fillId="0" borderId="22" xfId="0" applyNumberFormat="1" applyFont="1" applyFill="1" applyBorder="1" applyAlignment="1">
      <alignment horizontal="left" vertical="center" indent="2"/>
    </xf>
    <xf numFmtId="3" fontId="4" fillId="0" borderId="22" xfId="0" applyNumberFormat="1" applyFont="1" applyFill="1" applyBorder="1" applyAlignment="1">
      <alignment horizontal="right" vertical="center"/>
    </xf>
    <xf numFmtId="3" fontId="5" fillId="0" borderId="24" xfId="0" applyNumberFormat="1" applyFont="1" applyFill="1" applyBorder="1" applyAlignment="1">
      <alignment horizontal="right" vertical="center"/>
    </xf>
    <xf numFmtId="3" fontId="5" fillId="0" borderId="23" xfId="0" applyNumberFormat="1" applyFont="1" applyFill="1" applyBorder="1" applyAlignment="1">
      <alignment horizontal="right" vertical="center"/>
    </xf>
    <xf numFmtId="3" fontId="5" fillId="0" borderId="40" xfId="0" applyNumberFormat="1" applyFont="1" applyFill="1" applyBorder="1" applyAlignment="1">
      <alignment horizontal="right" vertical="center"/>
    </xf>
    <xf numFmtId="49" fontId="4" fillId="0" borderId="12" xfId="0" applyNumberFormat="1" applyFont="1" applyFill="1" applyBorder="1" applyAlignment="1">
      <alignment horizontal="left" vertical="center"/>
    </xf>
    <xf numFmtId="49" fontId="4" fillId="0" borderId="13" xfId="0" applyNumberFormat="1" applyFont="1" applyFill="1" applyBorder="1" applyAlignment="1">
      <alignment horizontal="left" vertical="center"/>
    </xf>
    <xf numFmtId="3" fontId="4" fillId="0" borderId="33" xfId="0" applyNumberFormat="1" applyFont="1" applyFill="1" applyBorder="1" applyAlignment="1">
      <alignment horizontal="right" vertical="center"/>
    </xf>
    <xf numFmtId="49" fontId="5" fillId="0" borderId="18" xfId="0" applyNumberFormat="1" applyFont="1" applyFill="1" applyBorder="1" applyAlignment="1">
      <alignment horizontal="left" vertical="center" indent="2"/>
    </xf>
    <xf numFmtId="3" fontId="4" fillId="0" borderId="18" xfId="0" applyNumberFormat="1" applyFont="1" applyFill="1" applyBorder="1" applyAlignment="1">
      <alignment horizontal="right" vertical="center"/>
    </xf>
    <xf numFmtId="3" fontId="5" fillId="0" borderId="19" xfId="0" applyNumberFormat="1" applyFont="1" applyFill="1" applyBorder="1" applyAlignment="1">
      <alignment horizontal="right" vertical="center"/>
    </xf>
    <xf numFmtId="3" fontId="5" fillId="0" borderId="20" xfId="0" applyNumberFormat="1" applyFont="1" applyFill="1" applyBorder="1" applyAlignment="1">
      <alignment horizontal="right" vertical="center"/>
    </xf>
    <xf numFmtId="3" fontId="5" fillId="0" borderId="38" xfId="0" applyNumberFormat="1" applyFont="1" applyFill="1" applyBorder="1" applyAlignment="1">
      <alignment horizontal="right" vertical="center"/>
    </xf>
    <xf numFmtId="49" fontId="5" fillId="0" borderId="108" xfId="0" applyNumberFormat="1" applyFont="1" applyFill="1" applyBorder="1" applyAlignment="1">
      <alignment horizontal="left" vertical="center" indent="2"/>
    </xf>
    <xf numFmtId="49" fontId="5" fillId="0" borderId="105" xfId="0" applyNumberFormat="1" applyFont="1" applyFill="1" applyBorder="1" applyAlignment="1">
      <alignment horizontal="left" vertical="center" indent="2"/>
    </xf>
    <xf numFmtId="3" fontId="5" fillId="0" borderId="5" xfId="0" applyNumberFormat="1" applyFont="1" applyFill="1" applyBorder="1" applyAlignment="1">
      <alignment horizontal="right" vertical="center"/>
    </xf>
    <xf numFmtId="3" fontId="5" fillId="0" borderId="31" xfId="0" applyNumberFormat="1" applyFont="1" applyFill="1" applyBorder="1" applyAlignment="1">
      <alignment horizontal="right" vertical="center"/>
    </xf>
    <xf numFmtId="49" fontId="5" fillId="0" borderId="30" xfId="0" applyNumberFormat="1" applyFont="1" applyFill="1" applyBorder="1" applyAlignment="1">
      <alignment horizontal="left" vertical="center" indent="2"/>
    </xf>
    <xf numFmtId="3" fontId="4" fillId="0" borderId="30" xfId="0" applyNumberFormat="1" applyFont="1" applyFill="1" applyBorder="1" applyAlignment="1">
      <alignment horizontal="right" vertical="center"/>
    </xf>
    <xf numFmtId="49" fontId="4" fillId="0" borderId="4" xfId="0" applyNumberFormat="1" applyFont="1" applyFill="1" applyBorder="1" applyAlignment="1">
      <alignment horizontal="left" vertical="center" wrapText="1"/>
    </xf>
    <xf numFmtId="49" fontId="4" fillId="0" borderId="5" xfId="0" applyNumberFormat="1" applyFont="1" applyFill="1" applyBorder="1" applyAlignment="1">
      <alignment horizontal="left" wrapText="1"/>
    </xf>
    <xf numFmtId="3" fontId="15" fillId="0" borderId="19" xfId="0" applyNumberFormat="1" applyFont="1" applyBorder="1" applyAlignment="1">
      <alignment horizontal="right" vertical="center"/>
    </xf>
    <xf numFmtId="49" fontId="4" fillId="0" borderId="33" xfId="1" applyNumberFormat="1" applyFont="1" applyFill="1" applyBorder="1" applyAlignment="1">
      <alignment horizontal="left" vertical="center"/>
    </xf>
    <xf numFmtId="3" fontId="4" fillId="0" borderId="33" xfId="1" applyNumberFormat="1" applyFont="1" applyFill="1" applyBorder="1" applyAlignment="1">
      <alignment horizontal="right" vertical="center"/>
    </xf>
    <xf numFmtId="3" fontId="5" fillId="0" borderId="35" xfId="1" applyNumberFormat="1" applyFont="1" applyFill="1" applyBorder="1" applyAlignment="1">
      <alignment horizontal="right" vertical="center"/>
    </xf>
    <xf numFmtId="3" fontId="5" fillId="0" borderId="36" xfId="1" applyNumberFormat="1" applyFont="1" applyFill="1" applyBorder="1" applyAlignment="1">
      <alignment horizontal="right" vertical="center"/>
    </xf>
    <xf numFmtId="3" fontId="15" fillId="0" borderId="19" xfId="1" applyNumberFormat="1" applyFont="1" applyFill="1" applyBorder="1" applyAlignment="1">
      <alignment horizontal="right" vertical="center"/>
    </xf>
    <xf numFmtId="49" fontId="4" fillId="0" borderId="12" xfId="1" applyNumberFormat="1" applyFont="1" applyFill="1" applyBorder="1" applyAlignment="1">
      <alignment horizontal="left" vertical="center"/>
    </xf>
    <xf numFmtId="49" fontId="4" fillId="0" borderId="13" xfId="1" applyNumberFormat="1" applyFont="1" applyFill="1" applyBorder="1" applyAlignment="1">
      <alignment horizontal="left" vertical="center"/>
    </xf>
    <xf numFmtId="3" fontId="4" fillId="0" borderId="30" xfId="1" applyNumberFormat="1" applyFont="1" applyFill="1" applyBorder="1" applyAlignment="1">
      <alignment horizontal="right" vertical="center"/>
    </xf>
    <xf numFmtId="49" fontId="4" fillId="0" borderId="4" xfId="1" applyNumberFormat="1" applyFont="1" applyFill="1" applyBorder="1" applyAlignment="1">
      <alignment horizontal="left" vertical="center"/>
    </xf>
    <xf numFmtId="49" fontId="4" fillId="0" borderId="5" xfId="1" applyNumberFormat="1" applyFont="1" applyFill="1" applyBorder="1" applyAlignment="1">
      <alignment horizontal="left" vertical="center"/>
    </xf>
    <xf numFmtId="3" fontId="4" fillId="0" borderId="5" xfId="1" applyNumberFormat="1" applyFont="1" applyFill="1" applyBorder="1" applyAlignment="1">
      <alignment horizontal="right" vertical="center"/>
    </xf>
    <xf numFmtId="3" fontId="5" fillId="0" borderId="10" xfId="1" applyNumberFormat="1" applyFont="1" applyFill="1" applyBorder="1" applyAlignment="1">
      <alignment horizontal="right" vertical="center"/>
    </xf>
    <xf numFmtId="3" fontId="5" fillId="0" borderId="9" xfId="1" applyNumberFormat="1" applyFont="1" applyFill="1" applyBorder="1" applyAlignment="1">
      <alignment horizontal="right" vertical="center"/>
    </xf>
    <xf numFmtId="3" fontId="15" fillId="0" borderId="9" xfId="1" applyNumberFormat="1" applyFont="1" applyFill="1" applyBorder="1" applyAlignment="1">
      <alignment horizontal="right" vertical="center"/>
    </xf>
    <xf numFmtId="3" fontId="15" fillId="0" borderId="14" xfId="1" applyNumberFormat="1" applyFont="1" applyFill="1" applyBorder="1" applyAlignment="1">
      <alignment horizontal="right" vertical="center"/>
    </xf>
    <xf numFmtId="49" fontId="5" fillId="0" borderId="30" xfId="1" applyNumberFormat="1" applyFont="1" applyFill="1" applyBorder="1" applyAlignment="1">
      <alignment horizontal="left" vertical="center" indent="2"/>
    </xf>
    <xf numFmtId="49" fontId="4" fillId="0" borderId="4" xfId="1" applyNumberFormat="1" applyFont="1" applyFill="1" applyBorder="1" applyAlignment="1">
      <alignment horizontal="left" vertical="center" wrapText="1"/>
    </xf>
    <xf numFmtId="49" fontId="4" fillId="0" borderId="5" xfId="1" applyNumberFormat="1" applyFont="1" applyFill="1" applyBorder="1" applyAlignment="1">
      <alignment horizontal="left" wrapText="1"/>
    </xf>
    <xf numFmtId="3" fontId="4" fillId="0" borderId="5" xfId="1" applyNumberFormat="1" applyFont="1" applyFill="1" applyBorder="1" applyAlignment="1">
      <alignment horizontal="right" wrapText="1"/>
    </xf>
    <xf numFmtId="3" fontId="15" fillId="0" borderId="9" xfId="1" applyNumberFormat="1" applyFont="1" applyFill="1" applyBorder="1" applyAlignment="1">
      <alignment horizontal="right"/>
    </xf>
    <xf numFmtId="3" fontId="5" fillId="0" borderId="10" xfId="1" applyNumberFormat="1" applyFont="1" applyFill="1" applyBorder="1" applyAlignment="1">
      <alignment horizontal="right"/>
    </xf>
    <xf numFmtId="49" fontId="4" fillId="0" borderId="31" xfId="0" applyNumberFormat="1" applyFont="1" applyBorder="1" applyAlignment="1">
      <alignment horizontal="center" wrapText="1"/>
    </xf>
    <xf numFmtId="49" fontId="4" fillId="0" borderId="4" xfId="0" applyNumberFormat="1" applyFont="1" applyBorder="1" applyAlignment="1">
      <alignment horizontal="left" wrapText="1"/>
    </xf>
    <xf numFmtId="3" fontId="4" fillId="0" borderId="31" xfId="0" applyNumberFormat="1" applyFont="1" applyBorder="1" applyAlignment="1">
      <alignment horizontal="right"/>
    </xf>
    <xf numFmtId="3" fontId="4" fillId="0" borderId="29" xfId="0" applyNumberFormat="1" applyFont="1" applyBorder="1" applyAlignment="1">
      <alignment horizontal="right"/>
    </xf>
    <xf numFmtId="3" fontId="4" fillId="0" borderId="45" xfId="0" applyNumberFormat="1" applyFont="1" applyBorder="1" applyAlignment="1">
      <alignment horizontal="right"/>
    </xf>
    <xf numFmtId="49" fontId="4" fillId="0" borderId="32" xfId="0" applyNumberFormat="1" applyFont="1" applyBorder="1" applyAlignment="1">
      <alignment vertical="top"/>
    </xf>
    <xf numFmtId="3" fontId="5" fillId="0" borderId="86" xfId="0" applyNumberFormat="1" applyFont="1" applyBorder="1" applyAlignment="1">
      <alignment horizontal="right" vertical="center"/>
    </xf>
    <xf numFmtId="49" fontId="5" fillId="0" borderId="38" xfId="0" applyNumberFormat="1" applyFont="1" applyBorder="1" applyAlignment="1">
      <alignment horizontal="left" vertical="top" indent="2"/>
    </xf>
    <xf numFmtId="3" fontId="5" fillId="0" borderId="39" xfId="0" applyNumberFormat="1" applyFont="1" applyBorder="1" applyAlignment="1">
      <alignment horizontal="right" vertical="center"/>
    </xf>
    <xf numFmtId="49" fontId="5" fillId="0" borderId="1" xfId="0" applyNumberFormat="1" applyFont="1" applyBorder="1" applyAlignment="1">
      <alignment horizontal="left" vertical="top" indent="2"/>
    </xf>
    <xf numFmtId="3" fontId="5" fillId="0" borderId="87" xfId="0" applyNumberFormat="1" applyFont="1" applyBorder="1" applyAlignment="1">
      <alignment horizontal="right" vertical="center"/>
    </xf>
    <xf numFmtId="49" fontId="4" fillId="0" borderId="32" xfId="0" applyNumberFormat="1" applyFont="1" applyBorder="1" applyAlignment="1">
      <alignment vertical="center" wrapText="1"/>
    </xf>
    <xf numFmtId="3" fontId="5" fillId="0" borderId="34" xfId="0" applyNumberFormat="1" applyFont="1" applyBorder="1" applyAlignment="1">
      <alignment horizontal="right" vertical="center"/>
    </xf>
    <xf numFmtId="49" fontId="5" fillId="0" borderId="38" xfId="0" applyNumberFormat="1" applyFont="1" applyBorder="1" applyAlignment="1">
      <alignment horizontal="left" vertical="top" wrapText="1" indent="2"/>
    </xf>
    <xf numFmtId="3" fontId="5" fillId="0" borderId="39" xfId="0" applyNumberFormat="1" applyFont="1" applyBorder="1" applyAlignment="1">
      <alignment horizontal="right"/>
    </xf>
    <xf numFmtId="49" fontId="5" fillId="0" borderId="40" xfId="0" applyNumberFormat="1" applyFont="1" applyBorder="1" applyAlignment="1">
      <alignment horizontal="left" vertical="top" wrapText="1" indent="2"/>
    </xf>
    <xf numFmtId="3" fontId="4" fillId="0" borderId="22" xfId="0" applyNumberFormat="1" applyFont="1" applyBorder="1" applyAlignment="1">
      <alignment horizontal="right"/>
    </xf>
    <xf numFmtId="3" fontId="5" fillId="0" borderId="41" xfId="0" applyNumberFormat="1" applyFont="1" applyBorder="1" applyAlignment="1">
      <alignment horizontal="right"/>
    </xf>
    <xf numFmtId="49" fontId="5" fillId="0" borderId="1" xfId="0" applyNumberFormat="1" applyFont="1" applyBorder="1" applyAlignment="1">
      <alignment horizontal="left" vertical="center" wrapText="1" indent="2"/>
    </xf>
    <xf numFmtId="3" fontId="5" fillId="0" borderId="87" xfId="0" applyNumberFormat="1" applyFont="1" applyBorder="1" applyAlignment="1">
      <alignment horizontal="right"/>
    </xf>
    <xf numFmtId="49" fontId="4" fillId="0" borderId="29" xfId="0" applyNumberFormat="1" applyFont="1" applyBorder="1" applyAlignment="1">
      <alignment vertical="center" wrapText="1"/>
    </xf>
    <xf numFmtId="3" fontId="5" fillId="0" borderId="5" xfId="0" applyNumberFormat="1" applyFont="1" applyBorder="1" applyAlignment="1">
      <alignment horizontal="right" vertical="center"/>
    </xf>
    <xf numFmtId="3" fontId="5" fillId="0" borderId="45" xfId="0" applyNumberFormat="1" applyFont="1" applyBorder="1" applyAlignment="1">
      <alignment horizontal="right" vertical="center"/>
    </xf>
    <xf numFmtId="3" fontId="5" fillId="0" borderId="31" xfId="0" applyNumberFormat="1" applyFont="1" applyBorder="1" applyAlignment="1">
      <alignment horizontal="right" vertical="center"/>
    </xf>
    <xf numFmtId="3" fontId="5" fillId="0" borderId="29" xfId="0" applyNumberFormat="1" applyFont="1" applyBorder="1" applyAlignment="1">
      <alignment horizontal="right" vertical="center"/>
    </xf>
    <xf numFmtId="49" fontId="4" fillId="0" borderId="1" xfId="0" applyNumberFormat="1" applyFont="1" applyBorder="1" applyAlignment="1">
      <alignment horizontal="left" vertical="center" wrapText="1"/>
    </xf>
    <xf numFmtId="49" fontId="5" fillId="0" borderId="17" xfId="0" applyNumberFormat="1" applyFont="1" applyBorder="1" applyAlignment="1">
      <alignment horizontal="left" vertical="center" indent="2"/>
    </xf>
    <xf numFmtId="3" fontId="5" fillId="0" borderId="103" xfId="0" applyNumberFormat="1" applyFont="1" applyBorder="1" applyAlignment="1">
      <alignment horizontal="right"/>
    </xf>
    <xf numFmtId="3" fontId="5" fillId="0" borderId="102" xfId="0" applyNumberFormat="1" applyFont="1" applyBorder="1" applyAlignment="1">
      <alignment horizontal="right"/>
    </xf>
    <xf numFmtId="49" fontId="5" fillId="0" borderId="3" xfId="0" applyNumberFormat="1" applyFont="1" applyBorder="1" applyAlignment="1">
      <alignment horizontal="left" vertical="center" indent="2"/>
    </xf>
    <xf numFmtId="49" fontId="4" fillId="0" borderId="1" xfId="0" applyNumberFormat="1" applyFont="1" applyBorder="1" applyAlignment="1">
      <alignment horizontal="left" vertical="center"/>
    </xf>
    <xf numFmtId="3" fontId="4" fillId="0" borderId="30" xfId="0" applyNumberFormat="1" applyFont="1" applyBorder="1" applyAlignment="1">
      <alignment horizontal="right" vertical="center"/>
    </xf>
    <xf numFmtId="3" fontId="5" fillId="0" borderId="43" xfId="0" applyNumberFormat="1" applyFont="1" applyBorder="1" applyAlignment="1">
      <alignment horizontal="right" vertical="center"/>
    </xf>
    <xf numFmtId="0" fontId="4" fillId="0" borderId="1" xfId="0" applyFont="1" applyBorder="1" applyAlignment="1">
      <alignment horizontal="left" wrapText="1"/>
    </xf>
    <xf numFmtId="3" fontId="4" fillId="0" borderId="30" xfId="0" applyNumberFormat="1" applyFont="1" applyBorder="1" applyAlignment="1">
      <alignment horizontal="right"/>
    </xf>
    <xf numFmtId="0" fontId="4" fillId="0" borderId="42" xfId="0" applyFont="1" applyBorder="1" applyAlignment="1">
      <alignment horizontal="right"/>
    </xf>
    <xf numFmtId="0" fontId="4" fillId="0" borderId="43" xfId="0" applyFont="1" applyBorder="1" applyAlignment="1">
      <alignment horizontal="right"/>
    </xf>
    <xf numFmtId="0" fontId="3" fillId="0" borderId="0" xfId="0" applyFont="1" applyAlignment="1">
      <alignment horizontal="left" vertical="center" indent="1"/>
    </xf>
    <xf numFmtId="49" fontId="4" fillId="0" borderId="45" xfId="0" applyNumberFormat="1" applyFont="1" applyBorder="1" applyAlignment="1">
      <alignment horizontal="center" wrapText="1"/>
    </xf>
    <xf numFmtId="49" fontId="4" fillId="0" borderId="11" xfId="0" applyNumberFormat="1" applyFont="1" applyBorder="1" applyAlignment="1">
      <alignment horizontal="center" wrapText="1"/>
    </xf>
    <xf numFmtId="3" fontId="5" fillId="0" borderId="118" xfId="0" applyNumberFormat="1" applyFont="1" applyBorder="1" applyAlignment="1">
      <alignment horizontal="right" vertical="center"/>
    </xf>
    <xf numFmtId="3" fontId="5" fillId="0" borderId="32" xfId="0" applyNumberFormat="1" applyFont="1" applyBorder="1" applyAlignment="1">
      <alignment horizontal="right" vertical="center"/>
    </xf>
    <xf numFmtId="3" fontId="5" fillId="0" borderId="33" xfId="0" applyNumberFormat="1" applyFont="1" applyBorder="1" applyAlignment="1">
      <alignment horizontal="right" vertical="center"/>
    </xf>
    <xf numFmtId="49" fontId="5" fillId="0" borderId="18" xfId="0" applyNumberFormat="1" applyFont="1" applyBorder="1" applyAlignment="1">
      <alignment horizontal="left" vertical="center" wrapText="1" indent="2"/>
    </xf>
    <xf numFmtId="3" fontId="5" fillId="0" borderId="47" xfId="0" applyNumberFormat="1" applyFont="1" applyBorder="1" applyAlignment="1">
      <alignment horizontal="right" vertical="center"/>
    </xf>
    <xf numFmtId="3" fontId="5" fillId="0" borderId="38" xfId="0" applyNumberFormat="1" applyFont="1" applyBorder="1" applyAlignment="1">
      <alignment horizontal="right" vertical="center"/>
    </xf>
    <xf numFmtId="3" fontId="5" fillId="0" borderId="18" xfId="0" applyNumberFormat="1" applyFont="1" applyBorder="1" applyAlignment="1">
      <alignment horizontal="right" vertical="center"/>
    </xf>
    <xf numFmtId="49" fontId="5" fillId="0" borderId="38" xfId="0" applyNumberFormat="1" applyFont="1" applyBorder="1" applyAlignment="1">
      <alignment horizontal="left" vertical="center" wrapText="1" indent="2"/>
    </xf>
    <xf numFmtId="3" fontId="5" fillId="0" borderId="46" xfId="0" applyNumberFormat="1" applyFont="1" applyBorder="1" applyAlignment="1">
      <alignment horizontal="right" vertical="center"/>
    </xf>
    <xf numFmtId="3" fontId="5" fillId="0" borderId="112" xfId="0" applyNumberFormat="1" applyFont="1" applyBorder="1" applyAlignment="1">
      <alignment horizontal="right" vertical="center"/>
    </xf>
    <xf numFmtId="3" fontId="5" fillId="0" borderId="13" xfId="0" applyNumberFormat="1" applyFont="1" applyBorder="1" applyAlignment="1">
      <alignment horizontal="right" vertical="center"/>
    </xf>
    <xf numFmtId="3" fontId="5" fillId="0" borderId="48" xfId="0" applyNumberFormat="1" applyFont="1" applyBorder="1" applyAlignment="1">
      <alignment horizontal="right"/>
    </xf>
    <xf numFmtId="3" fontId="5" fillId="0" borderId="40" xfId="0" applyNumberFormat="1" applyFont="1" applyBorder="1" applyAlignment="1">
      <alignment horizontal="right"/>
    </xf>
    <xf numFmtId="3" fontId="5" fillId="0" borderId="25" xfId="0" applyNumberFormat="1" applyFont="1" applyBorder="1" applyAlignment="1">
      <alignment horizontal="right"/>
    </xf>
    <xf numFmtId="3" fontId="5" fillId="0" borderId="22" xfId="0" applyNumberFormat="1" applyFont="1" applyBorder="1" applyAlignment="1">
      <alignment horizontal="right"/>
    </xf>
    <xf numFmtId="3" fontId="5" fillId="0" borderId="49" xfId="0" applyNumberFormat="1" applyFont="1" applyBorder="1" applyAlignment="1">
      <alignment horizontal="right" vertical="center"/>
    </xf>
    <xf numFmtId="3" fontId="5" fillId="0" borderId="42" xfId="0" applyNumberFormat="1" applyFont="1" applyBorder="1" applyAlignment="1">
      <alignment horizontal="right" vertical="center"/>
    </xf>
    <xf numFmtId="3" fontId="5" fillId="0" borderId="95" xfId="0" applyNumberFormat="1" applyFont="1" applyBorder="1" applyAlignment="1">
      <alignment horizontal="right" vertical="center"/>
    </xf>
    <xf numFmtId="3" fontId="5" fillId="0" borderId="44" xfId="0" applyNumberFormat="1" applyFont="1" applyBorder="1" applyAlignment="1">
      <alignment horizontal="right" vertical="center"/>
    </xf>
    <xf numFmtId="3" fontId="5" fillId="0" borderId="30" xfId="0" applyNumberFormat="1" applyFont="1" applyBorder="1" applyAlignment="1">
      <alignment horizontal="right" vertical="center"/>
    </xf>
    <xf numFmtId="3" fontId="5" fillId="0" borderId="49" xfId="0" applyNumberFormat="1" applyFont="1" applyBorder="1" applyAlignment="1">
      <alignment horizontal="right"/>
    </xf>
    <xf numFmtId="3" fontId="5" fillId="0" borderId="95" xfId="0" applyNumberFormat="1" applyFont="1" applyBorder="1" applyAlignment="1">
      <alignment horizontal="right"/>
    </xf>
    <xf numFmtId="3" fontId="5" fillId="0" borderId="44" xfId="0" applyNumberFormat="1" applyFont="1" applyBorder="1" applyAlignment="1">
      <alignment horizontal="right"/>
    </xf>
    <xf numFmtId="3" fontId="5" fillId="0" borderId="30" xfId="0" applyNumberFormat="1" applyFont="1" applyBorder="1" applyAlignment="1">
      <alignment horizontal="right"/>
    </xf>
    <xf numFmtId="3" fontId="5" fillId="0" borderId="14" xfId="0" applyNumberFormat="1" applyFont="1" applyBorder="1" applyAlignment="1">
      <alignment horizontal="right"/>
    </xf>
    <xf numFmtId="3" fontId="5" fillId="0" borderId="47" xfId="0" applyNumberFormat="1" applyFont="1" applyBorder="1" applyAlignment="1">
      <alignment horizontal="right"/>
    </xf>
    <xf numFmtId="3" fontId="5" fillId="0" borderId="38" xfId="0" applyNumberFormat="1" applyFont="1" applyBorder="1" applyAlignment="1">
      <alignment horizontal="right"/>
    </xf>
    <xf numFmtId="3" fontId="5" fillId="0" borderId="18" xfId="0" applyNumberFormat="1" applyFont="1" applyBorder="1" applyAlignment="1">
      <alignment horizontal="right"/>
    </xf>
    <xf numFmtId="0" fontId="0" fillId="0" borderId="0" xfId="0"/>
    <xf numFmtId="0" fontId="2" fillId="0" borderId="0" xfId="0" applyFont="1" applyAlignment="1">
      <alignment vertical="center"/>
    </xf>
    <xf numFmtId="49" fontId="4" fillId="0" borderId="29" xfId="0" applyNumberFormat="1" applyFont="1" applyBorder="1" applyAlignment="1">
      <alignment horizontal="left"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29" xfId="0" applyNumberFormat="1" applyFont="1" applyBorder="1" applyAlignment="1">
      <alignment horizontal="left" wrapText="1"/>
    </xf>
    <xf numFmtId="49" fontId="4" fillId="0" borderId="5" xfId="0" applyNumberFormat="1" applyFont="1" applyBorder="1" applyAlignment="1">
      <alignment horizontal="left" wrapText="1"/>
    </xf>
    <xf numFmtId="3" fontId="4" fillId="0" borderId="5" xfId="0" applyNumberFormat="1" applyFont="1" applyBorder="1" applyAlignment="1">
      <alignment horizontal="right"/>
    </xf>
    <xf numFmtId="49" fontId="5" fillId="0" borderId="18" xfId="0" applyNumberFormat="1" applyFont="1" applyBorder="1" applyAlignment="1">
      <alignment horizontal="left" vertical="center" indent="2"/>
    </xf>
    <xf numFmtId="49" fontId="5" fillId="0" borderId="22" xfId="0" applyNumberFormat="1" applyFont="1" applyBorder="1" applyAlignment="1">
      <alignment horizontal="left" vertical="center" indent="2"/>
    </xf>
    <xf numFmtId="3" fontId="5" fillId="0" borderId="21" xfId="0" applyNumberFormat="1" applyFont="1" applyFill="1" applyBorder="1" applyAlignment="1">
      <alignment horizontal="right" vertical="center"/>
    </xf>
    <xf numFmtId="3" fontId="5" fillId="0" borderId="25" xfId="0" applyNumberFormat="1" applyFont="1" applyFill="1" applyBorder="1" applyAlignment="1">
      <alignment horizontal="right" vertical="center"/>
    </xf>
    <xf numFmtId="3" fontId="4" fillId="0" borderId="5" xfId="0" applyNumberFormat="1" applyFont="1" applyFill="1" applyBorder="1" applyAlignment="1">
      <alignment horizontal="right"/>
    </xf>
    <xf numFmtId="3" fontId="5" fillId="0" borderId="9" xfId="0" applyNumberFormat="1" applyFont="1" applyFill="1" applyBorder="1" applyAlignment="1">
      <alignment horizontal="right"/>
    </xf>
    <xf numFmtId="3" fontId="5" fillId="0" borderId="10" xfId="0" applyNumberFormat="1" applyFont="1" applyFill="1" applyBorder="1" applyAlignment="1">
      <alignment horizontal="right"/>
    </xf>
    <xf numFmtId="3" fontId="5" fillId="0" borderId="11" xfId="0" applyNumberFormat="1" applyFont="1" applyFill="1" applyBorder="1" applyAlignment="1">
      <alignment horizontal="right"/>
    </xf>
    <xf numFmtId="3" fontId="5" fillId="0" borderId="11" xfId="0" applyNumberFormat="1" applyFont="1" applyFill="1" applyBorder="1" applyAlignment="1">
      <alignment horizontal="right" vertical="center"/>
    </xf>
    <xf numFmtId="49" fontId="4" fillId="0" borderId="33" xfId="0" applyNumberFormat="1" applyFont="1" applyFill="1" applyBorder="1" applyAlignment="1">
      <alignment horizontal="left" vertical="center"/>
    </xf>
    <xf numFmtId="49" fontId="4" fillId="0" borderId="29" xfId="0" applyNumberFormat="1" applyFont="1" applyFill="1" applyBorder="1" applyAlignment="1">
      <alignment horizontal="left" wrapText="1"/>
    </xf>
    <xf numFmtId="49" fontId="4" fillId="0" borderId="5" xfId="0" applyNumberFormat="1" applyFont="1" applyFill="1" applyBorder="1" applyAlignment="1">
      <alignment horizontal="left"/>
    </xf>
    <xf numFmtId="49" fontId="4" fillId="0" borderId="29" xfId="0" applyNumberFormat="1" applyFont="1" applyFill="1" applyBorder="1" applyAlignment="1">
      <alignment horizontal="left" vertical="center"/>
    </xf>
    <xf numFmtId="3" fontId="5" fillId="0" borderId="102" xfId="3" applyNumberFormat="1" applyFont="1" applyBorder="1" applyAlignment="1">
      <alignment horizontal="right" vertical="center"/>
    </xf>
    <xf numFmtId="49" fontId="4" fillId="0" borderId="5" xfId="3" applyNumberFormat="1" applyFont="1" applyFill="1" applyBorder="1" applyAlignment="1">
      <alignment horizontal="left"/>
    </xf>
    <xf numFmtId="49" fontId="4" fillId="0" borderId="4" xfId="3" applyNumberFormat="1" applyFont="1" applyFill="1" applyBorder="1" applyAlignment="1">
      <alignment horizontal="left" wrapText="1"/>
    </xf>
    <xf numFmtId="49" fontId="4" fillId="0" borderId="5" xfId="3" applyNumberFormat="1" applyFont="1" applyFill="1" applyBorder="1" applyAlignment="1">
      <alignment horizontal="left" wrapText="1"/>
    </xf>
    <xf numFmtId="3" fontId="4" fillId="0" borderId="5" xfId="3" applyNumberFormat="1" applyFont="1" applyFill="1" applyBorder="1" applyAlignment="1">
      <alignment horizontal="right"/>
    </xf>
    <xf numFmtId="3" fontId="4" fillId="0" borderId="45" xfId="3" applyNumberFormat="1" applyFont="1" applyFill="1" applyBorder="1" applyAlignment="1">
      <alignment horizontal="right"/>
    </xf>
    <xf numFmtId="49" fontId="4" fillId="0" borderId="33" xfId="3" applyNumberFormat="1" applyFont="1" applyFill="1" applyBorder="1" applyAlignment="1">
      <alignment horizontal="left" vertical="center"/>
    </xf>
    <xf numFmtId="3" fontId="4" fillId="0" borderId="33" xfId="3" applyNumberFormat="1" applyFont="1" applyFill="1" applyBorder="1" applyAlignment="1">
      <alignment horizontal="right" vertical="center"/>
    </xf>
    <xf numFmtId="3" fontId="5" fillId="0" borderId="118" xfId="3" applyNumberFormat="1" applyFont="1" applyFill="1" applyBorder="1" applyAlignment="1">
      <alignment horizontal="right" vertical="center"/>
    </xf>
    <xf numFmtId="3" fontId="5" fillId="0" borderId="35" xfId="3" applyNumberFormat="1" applyFont="1" applyFill="1" applyBorder="1" applyAlignment="1">
      <alignment horizontal="right" vertical="center"/>
    </xf>
    <xf numFmtId="3" fontId="5" fillId="0" borderId="36" xfId="3" applyNumberFormat="1" applyFont="1" applyFill="1" applyBorder="1" applyAlignment="1">
      <alignment horizontal="right" vertical="center"/>
    </xf>
    <xf numFmtId="3" fontId="5" fillId="0" borderId="37" xfId="3" applyNumberFormat="1" applyFont="1" applyFill="1" applyBorder="1" applyAlignment="1">
      <alignment horizontal="right" vertical="center"/>
    </xf>
    <xf numFmtId="49" fontId="5" fillId="0" borderId="18" xfId="3" applyNumberFormat="1" applyFont="1" applyFill="1" applyBorder="1" applyAlignment="1">
      <alignment horizontal="left" vertical="center" indent="2"/>
    </xf>
    <xf numFmtId="3" fontId="4" fillId="0" borderId="13" xfId="3" applyNumberFormat="1" applyFont="1" applyFill="1" applyBorder="1" applyAlignment="1">
      <alignment horizontal="right" vertical="center"/>
    </xf>
    <xf numFmtId="3" fontId="5" fillId="0" borderId="46" xfId="3" applyNumberFormat="1" applyFont="1" applyFill="1" applyBorder="1" applyAlignment="1">
      <alignment horizontal="right" vertical="center"/>
    </xf>
    <xf numFmtId="3" fontId="5" fillId="0" borderId="14" xfId="3" applyNumberFormat="1" applyFont="1" applyFill="1" applyBorder="1" applyAlignment="1">
      <alignment horizontal="right" vertical="center"/>
    </xf>
    <xf numFmtId="3" fontId="5" fillId="0" borderId="15" xfId="3" applyNumberFormat="1" applyFont="1" applyFill="1" applyBorder="1" applyAlignment="1">
      <alignment horizontal="right" vertical="center"/>
    </xf>
    <xf numFmtId="3" fontId="5" fillId="0" borderId="16" xfId="3" applyNumberFormat="1" applyFont="1" applyFill="1" applyBorder="1" applyAlignment="1">
      <alignment horizontal="right" vertical="center"/>
    </xf>
    <xf numFmtId="3" fontId="4" fillId="0" borderId="18" xfId="3" applyNumberFormat="1" applyFont="1" applyFill="1" applyBorder="1" applyAlignment="1">
      <alignment horizontal="right" vertical="center"/>
    </xf>
    <xf numFmtId="3" fontId="5" fillId="0" borderId="47" xfId="3" applyNumberFormat="1" applyFont="1" applyFill="1" applyBorder="1" applyAlignment="1">
      <alignment horizontal="right" vertical="center"/>
    </xf>
    <xf numFmtId="3" fontId="5" fillId="0" borderId="19" xfId="3" applyNumberFormat="1" applyFont="1" applyFill="1" applyBorder="1" applyAlignment="1">
      <alignment horizontal="right" vertical="center"/>
    </xf>
    <xf numFmtId="3" fontId="5" fillId="0" borderId="20" xfId="3" applyNumberFormat="1" applyFont="1" applyFill="1" applyBorder="1" applyAlignment="1">
      <alignment horizontal="right" vertical="center"/>
    </xf>
    <xf numFmtId="3" fontId="5" fillId="0" borderId="21" xfId="3" applyNumberFormat="1" applyFont="1" applyFill="1" applyBorder="1" applyAlignment="1">
      <alignment horizontal="right" vertical="center"/>
    </xf>
    <xf numFmtId="49" fontId="5" fillId="0" borderId="18" xfId="3" applyNumberFormat="1" applyFont="1" applyFill="1" applyBorder="1" applyAlignment="1">
      <alignment horizontal="left" vertical="top" indent="2"/>
    </xf>
    <xf numFmtId="49" fontId="5" fillId="0" borderId="22" xfId="3" applyNumberFormat="1" applyFont="1" applyFill="1" applyBorder="1" applyAlignment="1">
      <alignment horizontal="left" vertical="center" indent="2"/>
    </xf>
    <xf numFmtId="3" fontId="4" fillId="0" borderId="22" xfId="3" applyNumberFormat="1" applyFont="1" applyFill="1" applyBorder="1" applyAlignment="1">
      <alignment horizontal="right" vertical="center"/>
    </xf>
    <xf numFmtId="3" fontId="5" fillId="0" borderId="48" xfId="3" applyNumberFormat="1" applyFont="1" applyFill="1" applyBorder="1" applyAlignment="1">
      <alignment horizontal="right" vertical="center"/>
    </xf>
    <xf numFmtId="3" fontId="5" fillId="0" borderId="23" xfId="3" applyNumberFormat="1" applyFont="1" applyFill="1" applyBorder="1" applyAlignment="1">
      <alignment horizontal="right" vertical="center"/>
    </xf>
    <xf numFmtId="3" fontId="5" fillId="0" borderId="24" xfId="3" applyNumberFormat="1" applyFont="1" applyFill="1" applyBorder="1" applyAlignment="1">
      <alignment horizontal="right" vertical="center"/>
    </xf>
    <xf numFmtId="3" fontId="5" fillId="0" borderId="25" xfId="3" applyNumberFormat="1" applyFont="1" applyFill="1" applyBorder="1" applyAlignment="1">
      <alignment horizontal="right" vertical="center"/>
    </xf>
    <xf numFmtId="49" fontId="5" fillId="0" borderId="101" xfId="3" applyNumberFormat="1" applyFont="1" applyFill="1" applyBorder="1" applyAlignment="1">
      <alignment horizontal="left" vertical="center" indent="2"/>
    </xf>
    <xf numFmtId="3" fontId="4" fillId="0" borderId="101" xfId="3" applyNumberFormat="1" applyFont="1" applyFill="1" applyBorder="1" applyAlignment="1">
      <alignment horizontal="right" vertical="center"/>
    </xf>
    <xf numFmtId="3" fontId="5" fillId="0" borderId="120" xfId="3" applyNumberFormat="1" applyFont="1" applyFill="1" applyBorder="1" applyAlignment="1">
      <alignment horizontal="right" vertical="center"/>
    </xf>
    <xf numFmtId="3" fontId="5" fillId="0" borderId="103" xfId="3" applyNumberFormat="1" applyFont="1" applyFill="1" applyBorder="1" applyAlignment="1">
      <alignment horizontal="right" vertical="center"/>
    </xf>
    <xf numFmtId="3" fontId="5" fillId="0" borderId="102" xfId="3" applyNumberFormat="1" applyFont="1" applyFill="1" applyBorder="1" applyAlignment="1">
      <alignment horizontal="right" vertical="center"/>
    </xf>
    <xf numFmtId="3" fontId="5" fillId="0" borderId="104" xfId="3" applyNumberFormat="1" applyFont="1" applyFill="1" applyBorder="1" applyAlignment="1">
      <alignment horizontal="right" vertical="center"/>
    </xf>
    <xf numFmtId="49" fontId="4" fillId="0" borderId="13" xfId="3" applyNumberFormat="1" applyFont="1" applyFill="1" applyBorder="1" applyAlignment="1">
      <alignment horizontal="left" vertical="center"/>
    </xf>
    <xf numFmtId="3" fontId="4" fillId="0" borderId="105" xfId="3" applyNumberFormat="1" applyFont="1" applyFill="1" applyBorder="1" applyAlignment="1">
      <alignment horizontal="right" vertical="center"/>
    </xf>
    <xf numFmtId="3" fontId="5" fillId="0" borderId="121" xfId="3" applyNumberFormat="1" applyFont="1" applyFill="1" applyBorder="1" applyAlignment="1">
      <alignment horizontal="right" vertical="center"/>
    </xf>
    <xf numFmtId="3" fontId="4" fillId="0" borderId="109" xfId="3" applyNumberFormat="1" applyFont="1" applyFill="1" applyBorder="1" applyAlignment="1">
      <alignment horizontal="right" vertical="center"/>
    </xf>
    <xf numFmtId="3" fontId="5" fillId="0" borderId="49" xfId="3" applyNumberFormat="1" applyFont="1" applyFill="1" applyBorder="1" applyAlignment="1">
      <alignment horizontal="right" vertical="center"/>
    </xf>
    <xf numFmtId="3" fontId="5" fillId="0" borderId="42" xfId="3" applyNumberFormat="1" applyFont="1" applyFill="1" applyBorder="1" applyAlignment="1">
      <alignment horizontal="right" vertical="center"/>
    </xf>
    <xf numFmtId="3" fontId="5" fillId="0" borderId="43" xfId="3" applyNumberFormat="1" applyFont="1" applyFill="1" applyBorder="1" applyAlignment="1">
      <alignment horizontal="right" vertical="center"/>
    </xf>
    <xf numFmtId="3" fontId="5" fillId="0" borderId="44" xfId="3" applyNumberFormat="1" applyFont="1" applyFill="1" applyBorder="1" applyAlignment="1">
      <alignment horizontal="right" vertical="center"/>
    </xf>
    <xf numFmtId="49" fontId="4" fillId="0" borderId="1" xfId="3" applyNumberFormat="1" applyFont="1" applyFill="1" applyBorder="1" applyAlignment="1">
      <alignment vertical="top" wrapText="1"/>
    </xf>
    <xf numFmtId="49" fontId="4" fillId="0" borderId="30" xfId="3" applyNumberFormat="1" applyFont="1" applyFill="1" applyBorder="1" applyAlignment="1">
      <alignment horizontal="left" vertical="center"/>
    </xf>
    <xf numFmtId="3" fontId="4" fillId="0" borderId="30" xfId="3" applyNumberFormat="1" applyFont="1" applyFill="1" applyBorder="1" applyAlignment="1">
      <alignment horizontal="right" vertical="center"/>
    </xf>
    <xf numFmtId="49" fontId="4" fillId="0" borderId="4" xfId="3" applyNumberFormat="1" applyFont="1" applyFill="1" applyBorder="1" applyAlignment="1">
      <alignment horizontal="left" vertical="center" wrapText="1"/>
    </xf>
    <xf numFmtId="49" fontId="4" fillId="0" borderId="5" xfId="3" applyNumberFormat="1" applyFont="1" applyFill="1" applyBorder="1" applyAlignment="1">
      <alignment horizontal="left" vertical="center"/>
    </xf>
    <xf numFmtId="3" fontId="4" fillId="0" borderId="5" xfId="3" applyNumberFormat="1" applyFont="1" applyFill="1" applyBorder="1" applyAlignment="1">
      <alignment horizontal="right" vertical="center"/>
    </xf>
    <xf numFmtId="3" fontId="5" fillId="0" borderId="45" xfId="3" applyNumberFormat="1" applyFont="1" applyFill="1" applyBorder="1" applyAlignment="1">
      <alignment horizontal="right" vertical="center"/>
    </xf>
    <xf numFmtId="3" fontId="5" fillId="0" borderId="9" xfId="3" applyNumberFormat="1" applyFont="1" applyFill="1" applyBorder="1" applyAlignment="1">
      <alignment horizontal="right" vertical="center"/>
    </xf>
    <xf numFmtId="3" fontId="5" fillId="0" borderId="10" xfId="3" applyNumberFormat="1" applyFont="1" applyFill="1" applyBorder="1" applyAlignment="1">
      <alignment horizontal="right" vertical="center"/>
    </xf>
    <xf numFmtId="3" fontId="5" fillId="0" borderId="11" xfId="3" applyNumberFormat="1" applyFont="1" applyFill="1" applyBorder="1" applyAlignment="1">
      <alignment horizontal="right" vertical="center"/>
    </xf>
    <xf numFmtId="49" fontId="4" fillId="0" borderId="1" xfId="3" applyNumberFormat="1" applyFont="1" applyFill="1" applyBorder="1" applyAlignment="1">
      <alignment horizontal="left"/>
    </xf>
    <xf numFmtId="49" fontId="4" fillId="0" borderId="30" xfId="3" applyNumberFormat="1" applyFont="1" applyFill="1" applyBorder="1" applyAlignment="1">
      <alignment horizontal="left"/>
    </xf>
    <xf numFmtId="49" fontId="4" fillId="0" borderId="30" xfId="3" applyNumberFormat="1" applyFont="1" applyFill="1" applyBorder="1" applyAlignment="1">
      <alignment horizontal="center"/>
    </xf>
    <xf numFmtId="49" fontId="4" fillId="0" borderId="49" xfId="3" applyNumberFormat="1" applyFont="1" applyFill="1" applyBorder="1" applyAlignment="1">
      <alignment horizontal="center" wrapText="1"/>
    </xf>
    <xf numFmtId="49" fontId="4" fillId="0" borderId="42" xfId="3" applyNumberFormat="1" applyFont="1" applyFill="1" applyBorder="1" applyAlignment="1">
      <alignment horizontal="center" wrapText="1"/>
    </xf>
    <xf numFmtId="49" fontId="4" fillId="0" borderId="43" xfId="3" applyNumberFormat="1" applyFont="1" applyFill="1" applyBorder="1" applyAlignment="1">
      <alignment horizontal="center" wrapText="1"/>
    </xf>
    <xf numFmtId="49" fontId="4" fillId="0" borderId="44" xfId="3" applyNumberFormat="1" applyFont="1" applyFill="1" applyBorder="1" applyAlignment="1">
      <alignment horizontal="center" wrapText="1"/>
    </xf>
    <xf numFmtId="0" fontId="5" fillId="0" borderId="15" xfId="2" applyFont="1" applyFill="1" applyBorder="1" applyAlignment="1">
      <alignment horizontal="right" vertical="center"/>
    </xf>
    <xf numFmtId="0" fontId="5" fillId="0" borderId="122" xfId="2" applyFont="1" applyFill="1" applyBorder="1" applyAlignment="1">
      <alignment horizontal="right" vertical="center"/>
    </xf>
    <xf numFmtId="0" fontId="5" fillId="0" borderId="124" xfId="2" applyFont="1" applyFill="1" applyBorder="1" applyAlignment="1">
      <alignment horizontal="right" vertical="center"/>
    </xf>
    <xf numFmtId="0" fontId="5" fillId="0" borderId="106" xfId="2" applyFont="1" applyFill="1" applyBorder="1" applyAlignment="1">
      <alignment horizontal="right" vertical="center"/>
    </xf>
    <xf numFmtId="0" fontId="5" fillId="0" borderId="125" xfId="2" applyFont="1" applyFill="1" applyBorder="1" applyAlignment="1">
      <alignment horizontal="right" vertical="center"/>
    </xf>
    <xf numFmtId="0" fontId="5" fillId="0" borderId="116" xfId="2" applyFont="1" applyFill="1" applyBorder="1" applyAlignment="1">
      <alignment horizontal="right" vertical="center"/>
    </xf>
    <xf numFmtId="0" fontId="5" fillId="0" borderId="43" xfId="2" applyFont="1" applyFill="1" applyBorder="1" applyAlignment="1">
      <alignment horizontal="right" vertical="center"/>
    </xf>
    <xf numFmtId="0" fontId="5" fillId="0" borderId="47" xfId="2" applyFont="1" applyFill="1" applyBorder="1" applyAlignment="1">
      <alignment horizontal="right" vertical="center"/>
    </xf>
    <xf numFmtId="0" fontId="5" fillId="0" borderId="120" xfId="2" applyFont="1" applyFill="1" applyBorder="1" applyAlignment="1">
      <alignment horizontal="right" vertical="center"/>
    </xf>
    <xf numFmtId="0" fontId="4" fillId="0" borderId="45" xfId="2" applyFont="1" applyFill="1" applyBorder="1" applyAlignment="1">
      <alignment horizontal="right" vertical="center"/>
    </xf>
    <xf numFmtId="0" fontId="5" fillId="0" borderId="118" xfId="2" applyFont="1" applyFill="1" applyBorder="1" applyAlignment="1">
      <alignment horizontal="right" vertical="center"/>
    </xf>
    <xf numFmtId="0" fontId="5" fillId="0" borderId="48" xfId="2" applyFont="1" applyFill="1" applyBorder="1" applyAlignment="1">
      <alignment horizontal="right" vertical="center"/>
    </xf>
    <xf numFmtId="0" fontId="5" fillId="0" borderId="128" xfId="2" applyFont="1" applyFill="1" applyBorder="1" applyAlignment="1">
      <alignment horizontal="right" vertical="center"/>
    </xf>
    <xf numFmtId="0" fontId="5" fillId="0" borderId="129" xfId="2" applyFont="1" applyFill="1" applyBorder="1" applyAlignment="1">
      <alignment horizontal="right" vertical="center"/>
    </xf>
    <xf numFmtId="0" fontId="5" fillId="0" borderId="130" xfId="2" applyFont="1" applyFill="1" applyBorder="1" applyAlignment="1">
      <alignment horizontal="right" vertical="center"/>
    </xf>
    <xf numFmtId="0" fontId="5" fillId="0" borderId="131" xfId="2" applyFont="1" applyFill="1" applyBorder="1" applyAlignment="1">
      <alignment horizontal="right" vertical="center"/>
    </xf>
    <xf numFmtId="0" fontId="4" fillId="0" borderId="127" xfId="2" applyFont="1" applyFill="1" applyBorder="1" applyAlignment="1">
      <alignment horizontal="right" vertical="center"/>
    </xf>
    <xf numFmtId="0" fontId="5" fillId="0" borderId="132" xfId="2" applyFont="1" applyFill="1" applyBorder="1" applyAlignment="1">
      <alignment horizontal="right" vertical="center"/>
    </xf>
    <xf numFmtId="0" fontId="5" fillId="0" borderId="133" xfId="2" applyFont="1" applyFill="1" applyBorder="1" applyAlignment="1">
      <alignment horizontal="right" vertical="center"/>
    </xf>
    <xf numFmtId="0" fontId="5" fillId="0" borderId="134" xfId="2" applyFont="1" applyFill="1" applyBorder="1" applyAlignment="1">
      <alignment horizontal="right" vertical="center"/>
    </xf>
    <xf numFmtId="0" fontId="5" fillId="0" borderId="135" xfId="2" applyFont="1" applyFill="1" applyBorder="1" applyAlignment="1">
      <alignment horizontal="right" vertical="center"/>
    </xf>
    <xf numFmtId="0" fontId="5" fillId="0" borderId="136" xfId="2" applyFont="1" applyFill="1" applyBorder="1" applyAlignment="1">
      <alignment horizontal="right" vertical="center"/>
    </xf>
    <xf numFmtId="0" fontId="5" fillId="0" borderId="137" xfId="2" applyFont="1" applyFill="1" applyBorder="1" applyAlignment="1">
      <alignment horizontal="right" vertical="center"/>
    </xf>
    <xf numFmtId="0" fontId="5" fillId="0" borderId="138" xfId="2" applyFont="1" applyFill="1" applyBorder="1" applyAlignment="1">
      <alignment horizontal="right" vertical="center"/>
    </xf>
    <xf numFmtId="49" fontId="4" fillId="0" borderId="4" xfId="3" applyNumberFormat="1" applyFont="1" applyBorder="1" applyAlignment="1">
      <alignment horizontal="left"/>
    </xf>
    <xf numFmtId="49" fontId="4" fillId="0" borderId="5" xfId="3" applyNumberFormat="1" applyFont="1" applyBorder="1" applyAlignment="1">
      <alignment horizontal="left"/>
    </xf>
    <xf numFmtId="49" fontId="4" fillId="0" borderId="33" xfId="3" applyNumberFormat="1" applyFont="1" applyBorder="1" applyAlignment="1">
      <alignment horizontal="left" vertical="center"/>
    </xf>
    <xf numFmtId="49" fontId="4" fillId="0" borderId="4" xfId="3" applyNumberFormat="1" applyFont="1" applyFill="1" applyBorder="1" applyAlignment="1">
      <alignment horizontal="left" vertical="top" wrapText="1"/>
    </xf>
    <xf numFmtId="3" fontId="5" fillId="0" borderId="45" xfId="3" applyNumberFormat="1" applyFont="1" applyFill="1" applyBorder="1" applyAlignment="1">
      <alignment horizontal="right"/>
    </xf>
    <xf numFmtId="3" fontId="5" fillId="0" borderId="9" xfId="3" applyNumberFormat="1" applyFont="1" applyFill="1" applyBorder="1" applyAlignment="1">
      <alignment horizontal="right"/>
    </xf>
    <xf numFmtId="3" fontId="5" fillId="0" borderId="11" xfId="3" applyNumberFormat="1" applyFont="1" applyFill="1" applyBorder="1" applyAlignment="1">
      <alignment horizontal="right"/>
    </xf>
    <xf numFmtId="49" fontId="4" fillId="0" borderId="4" xfId="3" applyNumberFormat="1" applyFont="1" applyFill="1" applyBorder="1" applyAlignment="1">
      <alignment vertical="top"/>
    </xf>
    <xf numFmtId="49" fontId="4" fillId="0" borderId="1" xfId="3" applyNumberFormat="1" applyFont="1" applyFill="1" applyBorder="1" applyAlignment="1">
      <alignment vertical="top"/>
    </xf>
    <xf numFmtId="49" fontId="4" fillId="0" borderId="4" xfId="3" applyNumberFormat="1" applyFont="1" applyBorder="1" applyAlignment="1">
      <alignment horizontal="left" vertical="top"/>
    </xf>
    <xf numFmtId="49" fontId="4" fillId="0" borderId="140" xfId="3" applyNumberFormat="1" applyFont="1" applyBorder="1" applyAlignment="1">
      <alignment horizontal="left" vertical="center"/>
    </xf>
    <xf numFmtId="49" fontId="4" fillId="0" borderId="141" xfId="3" applyNumberFormat="1" applyFont="1" applyBorder="1" applyAlignment="1">
      <alignment horizontal="left" vertical="center"/>
    </xf>
    <xf numFmtId="49" fontId="5" fillId="0" borderId="18" xfId="3" applyNumberFormat="1" applyFont="1" applyFill="1" applyBorder="1" applyAlignment="1">
      <alignment horizontal="left" vertical="center" wrapText="1" indent="2"/>
    </xf>
    <xf numFmtId="49" fontId="4" fillId="0" borderId="1" xfId="3" applyNumberFormat="1" applyFont="1" applyFill="1" applyBorder="1" applyAlignment="1">
      <alignment horizontal="left" vertical="top"/>
    </xf>
    <xf numFmtId="49" fontId="4" fillId="0" borderId="29" xfId="3" applyNumberFormat="1" applyFont="1" applyBorder="1" applyAlignment="1">
      <alignment horizontal="left" vertical="top"/>
    </xf>
    <xf numFmtId="49" fontId="4" fillId="0" borderId="29" xfId="3" applyNumberFormat="1" applyFont="1" applyBorder="1" applyAlignment="1">
      <alignment horizontal="left" vertical="center"/>
    </xf>
    <xf numFmtId="3" fontId="4" fillId="0" borderId="29" xfId="3" applyNumberFormat="1" applyFont="1" applyBorder="1" applyAlignment="1">
      <alignment horizontal="right" vertical="center"/>
    </xf>
    <xf numFmtId="0" fontId="4" fillId="0" borderId="0" xfId="3" applyFont="1" applyAlignment="1">
      <alignment horizontal="right" vertical="center"/>
    </xf>
    <xf numFmtId="49" fontId="4" fillId="0" borderId="32" xfId="3" applyNumberFormat="1" applyFont="1" applyBorder="1" applyAlignment="1">
      <alignment horizontal="left" vertical="center"/>
    </xf>
    <xf numFmtId="3" fontId="4" fillId="0" borderId="32" xfId="3" applyNumberFormat="1" applyFont="1" applyBorder="1" applyAlignment="1">
      <alignment horizontal="right" vertical="center"/>
    </xf>
    <xf numFmtId="49" fontId="5" fillId="0" borderId="38" xfId="3" applyNumberFormat="1" applyFont="1" applyBorder="1" applyAlignment="1">
      <alignment horizontal="left" vertical="center" indent="2"/>
    </xf>
    <xf numFmtId="49" fontId="5" fillId="0" borderId="40" xfId="3" applyNumberFormat="1" applyFont="1" applyBorder="1" applyAlignment="1">
      <alignment horizontal="left" vertical="center" indent="2"/>
    </xf>
    <xf numFmtId="49" fontId="4" fillId="0" borderId="112" xfId="3" applyNumberFormat="1" applyFont="1" applyBorder="1" applyAlignment="1">
      <alignment horizontal="left" vertical="center"/>
    </xf>
    <xf numFmtId="0" fontId="4" fillId="0" borderId="0" xfId="3" applyFont="1" applyBorder="1" applyAlignment="1">
      <alignment horizontal="right" vertical="center"/>
    </xf>
    <xf numFmtId="0" fontId="4" fillId="0" borderId="144" xfId="3" applyFont="1" applyBorder="1" applyAlignment="1">
      <alignment horizontal="right" vertical="center"/>
    </xf>
    <xf numFmtId="3" fontId="5" fillId="0" borderId="145" xfId="3" applyNumberFormat="1" applyFont="1" applyBorder="1" applyAlignment="1">
      <alignment horizontal="right" vertical="center"/>
    </xf>
    <xf numFmtId="3" fontId="5" fillId="0" borderId="146" xfId="3" applyNumberFormat="1" applyFont="1" applyBorder="1" applyAlignment="1">
      <alignment horizontal="right" vertical="center"/>
    </xf>
    <xf numFmtId="0" fontId="0" fillId="0" borderId="147" xfId="0" applyBorder="1"/>
    <xf numFmtId="3" fontId="5" fillId="0" borderId="148" xfId="3" applyNumberFormat="1" applyFont="1" applyBorder="1" applyAlignment="1">
      <alignment horizontal="right" vertical="center"/>
    </xf>
    <xf numFmtId="3" fontId="5" fillId="0" borderId="53" xfId="3" applyNumberFormat="1" applyFont="1" applyBorder="1" applyAlignment="1">
      <alignment horizontal="right" vertical="center"/>
    </xf>
    <xf numFmtId="3" fontId="5" fillId="0" borderId="149" xfId="3" applyNumberFormat="1" applyFont="1" applyBorder="1" applyAlignment="1">
      <alignment horizontal="right" vertical="center"/>
    </xf>
    <xf numFmtId="49" fontId="5" fillId="0" borderId="108" xfId="3" applyNumberFormat="1" applyFont="1" applyBorder="1" applyAlignment="1">
      <alignment horizontal="left" vertical="center" indent="2"/>
    </xf>
    <xf numFmtId="49" fontId="5" fillId="0" borderId="150" xfId="3" applyNumberFormat="1" applyFont="1" applyBorder="1" applyAlignment="1">
      <alignment horizontal="left" vertical="center" indent="2"/>
    </xf>
    <xf numFmtId="3" fontId="5" fillId="0" borderId="66" xfId="3" applyNumberFormat="1" applyFont="1" applyBorder="1" applyAlignment="1">
      <alignment horizontal="right" vertical="center"/>
    </xf>
    <xf numFmtId="3" fontId="5" fillId="0" borderId="126" xfId="3" applyNumberFormat="1" applyFont="1" applyBorder="1" applyAlignment="1">
      <alignment horizontal="right" vertical="center"/>
    </xf>
    <xf numFmtId="3" fontId="5" fillId="0" borderId="110" xfId="3" applyNumberFormat="1" applyFont="1" applyBorder="1" applyAlignment="1">
      <alignment horizontal="right" vertical="center"/>
    </xf>
    <xf numFmtId="3" fontId="5" fillId="0" borderId="151" xfId="3" applyNumberFormat="1" applyFont="1" applyBorder="1" applyAlignment="1">
      <alignment horizontal="right" vertical="center"/>
    </xf>
    <xf numFmtId="3" fontId="5" fillId="0" borderId="152" xfId="3" applyNumberFormat="1" applyFont="1" applyBorder="1" applyAlignment="1">
      <alignment horizontal="right" vertical="center"/>
    </xf>
    <xf numFmtId="3" fontId="5" fillId="0" borderId="153" xfId="3" applyNumberFormat="1" applyFont="1" applyBorder="1" applyAlignment="1">
      <alignment horizontal="right" vertical="center"/>
    </xf>
    <xf numFmtId="0" fontId="0" fillId="0" borderId="0" xfId="0"/>
    <xf numFmtId="0" fontId="3" fillId="0" borderId="0" xfId="0" applyFont="1" applyAlignment="1">
      <alignment vertical="center"/>
    </xf>
    <xf numFmtId="49" fontId="4" fillId="0" borderId="11" xfId="0" applyNumberFormat="1" applyFont="1" applyBorder="1" applyAlignment="1">
      <alignment horizontal="center" vertical="center"/>
    </xf>
    <xf numFmtId="0" fontId="4" fillId="0" borderId="0" xfId="0" applyFont="1" applyAlignment="1">
      <alignment vertical="center"/>
    </xf>
    <xf numFmtId="3" fontId="4" fillId="0" borderId="9" xfId="0" applyNumberFormat="1" applyFont="1" applyBorder="1" applyAlignment="1">
      <alignment horizontal="right"/>
    </xf>
    <xf numFmtId="3" fontId="4" fillId="0" borderId="10" xfId="0" applyNumberFormat="1" applyFont="1" applyBorder="1" applyAlignment="1">
      <alignment horizontal="right"/>
    </xf>
    <xf numFmtId="3" fontId="4" fillId="0" borderId="11" xfId="0" applyNumberFormat="1" applyFont="1" applyBorder="1" applyAlignment="1">
      <alignment horizontal="right"/>
    </xf>
    <xf numFmtId="0" fontId="4" fillId="0" borderId="0" xfId="0" applyFont="1"/>
    <xf numFmtId="0" fontId="5" fillId="0" borderId="0" xfId="0" applyFont="1" applyAlignment="1">
      <alignment vertical="center"/>
    </xf>
    <xf numFmtId="0" fontId="5" fillId="0" borderId="0" xfId="0" applyFont="1" applyAlignment="1">
      <alignment horizontal="left" vertical="center"/>
    </xf>
    <xf numFmtId="0" fontId="4" fillId="0" borderId="0" xfId="0" applyFont="1" applyAlignment="1">
      <alignment horizontal="right" vertical="center"/>
    </xf>
    <xf numFmtId="0" fontId="5" fillId="0" borderId="0" xfId="0" applyFont="1" applyAlignment="1">
      <alignment horizontal="right" vertical="center"/>
    </xf>
    <xf numFmtId="49" fontId="5" fillId="2" borderId="112" xfId="0" applyNumberFormat="1" applyFont="1" applyFill="1" applyBorder="1" applyAlignment="1">
      <alignment horizontal="left" vertical="center" wrapText="1" indent="2"/>
    </xf>
    <xf numFmtId="3" fontId="5" fillId="2" borderId="14" xfId="0" applyNumberFormat="1" applyFont="1" applyFill="1" applyBorder="1" applyAlignment="1">
      <alignment horizontal="right" vertical="center"/>
    </xf>
    <xf numFmtId="3" fontId="5" fillId="2" borderId="15" xfId="0" applyNumberFormat="1" applyFont="1" applyFill="1" applyBorder="1" applyAlignment="1">
      <alignment horizontal="right" vertical="center"/>
    </xf>
    <xf numFmtId="49" fontId="5" fillId="2" borderId="38" xfId="0" applyNumberFormat="1" applyFont="1" applyFill="1" applyBorder="1" applyAlignment="1">
      <alignment horizontal="left" vertical="center" wrapText="1" indent="2"/>
    </xf>
    <xf numFmtId="3" fontId="5" fillId="2" borderId="19" xfId="0" applyNumberFormat="1" applyFont="1" applyFill="1" applyBorder="1" applyAlignment="1">
      <alignment horizontal="right" vertical="center"/>
    </xf>
    <xf numFmtId="3" fontId="5" fillId="2" borderId="20" xfId="0" applyNumberFormat="1" applyFont="1" applyFill="1" applyBorder="1" applyAlignment="1">
      <alignment horizontal="right" vertical="center"/>
    </xf>
    <xf numFmtId="3" fontId="15" fillId="2" borderId="103" xfId="0" applyNumberFormat="1" applyFont="1" applyFill="1" applyBorder="1" applyAlignment="1">
      <alignment horizontal="right" vertical="center"/>
    </xf>
    <xf numFmtId="49" fontId="5" fillId="2" borderId="111" xfId="0" applyNumberFormat="1" applyFont="1" applyFill="1" applyBorder="1" applyAlignment="1">
      <alignment horizontal="left" vertical="center" wrapText="1" indent="2"/>
    </xf>
    <xf numFmtId="3" fontId="5" fillId="2" borderId="103" xfId="0" applyNumberFormat="1" applyFont="1" applyFill="1" applyBorder="1" applyAlignment="1">
      <alignment horizontal="right" vertical="center"/>
    </xf>
    <xf numFmtId="3" fontId="5" fillId="2" borderId="102" xfId="0" applyNumberFormat="1" applyFont="1" applyFill="1" applyBorder="1" applyAlignment="1">
      <alignment horizontal="right" vertical="center"/>
    </xf>
    <xf numFmtId="3" fontId="15" fillId="2" borderId="20" xfId="0" applyNumberFormat="1" applyFont="1" applyFill="1" applyBorder="1" applyAlignment="1">
      <alignment horizontal="right" vertical="center"/>
    </xf>
    <xf numFmtId="3" fontId="5" fillId="2" borderId="103" xfId="0" applyNumberFormat="1" applyFont="1" applyFill="1" applyBorder="1" applyAlignment="1">
      <alignment horizontal="right"/>
    </xf>
    <xf numFmtId="3" fontId="5" fillId="2" borderId="102" xfId="0" applyNumberFormat="1" applyFont="1" applyFill="1" applyBorder="1" applyAlignment="1">
      <alignment horizontal="right"/>
    </xf>
    <xf numFmtId="49" fontId="5" fillId="2" borderId="40" xfId="0" applyNumberFormat="1" applyFont="1" applyFill="1" applyBorder="1" applyAlignment="1">
      <alignment horizontal="left" vertical="center" wrapText="1" indent="2"/>
    </xf>
    <xf numFmtId="49" fontId="4" fillId="2" borderId="29" xfId="0" applyNumberFormat="1" applyFont="1" applyFill="1" applyBorder="1" applyAlignment="1">
      <alignment horizontal="left" wrapText="1"/>
    </xf>
    <xf numFmtId="3" fontId="5" fillId="2" borderId="23" xfId="0" applyNumberFormat="1" applyFont="1" applyFill="1" applyBorder="1" applyAlignment="1">
      <alignment horizontal="right"/>
    </xf>
    <xf numFmtId="3" fontId="5" fillId="2" borderId="24" xfId="0" applyNumberFormat="1" applyFont="1" applyFill="1" applyBorder="1" applyAlignment="1">
      <alignment horizontal="right"/>
    </xf>
    <xf numFmtId="0" fontId="0" fillId="0" borderId="0" xfId="0"/>
    <xf numFmtId="49" fontId="4" fillId="0" borderId="5" xfId="3" applyNumberFormat="1" applyFont="1" applyBorder="1" applyAlignment="1">
      <alignment horizontal="left" vertical="center"/>
    </xf>
    <xf numFmtId="49" fontId="4" fillId="0" borderId="5" xfId="3" applyNumberFormat="1" applyFont="1" applyBorder="1" applyAlignment="1">
      <alignment horizontal="left" wrapText="1"/>
    </xf>
    <xf numFmtId="49" fontId="4" fillId="0" borderId="13" xfId="3" applyNumberFormat="1" applyFont="1" applyBorder="1" applyAlignment="1">
      <alignment horizontal="left" vertical="center"/>
    </xf>
    <xf numFmtId="49" fontId="5" fillId="0" borderId="18" xfId="3" applyNumberFormat="1" applyFont="1" applyBorder="1" applyAlignment="1">
      <alignment horizontal="left" vertical="center" indent="2"/>
    </xf>
    <xf numFmtId="49" fontId="5" fillId="0" borderId="101" xfId="3" applyNumberFormat="1" applyFont="1" applyBorder="1" applyAlignment="1">
      <alignment horizontal="left" vertical="center" indent="2"/>
    </xf>
    <xf numFmtId="49" fontId="5" fillId="0" borderId="105" xfId="3" applyNumberFormat="1" applyFont="1" applyBorder="1" applyAlignment="1">
      <alignment horizontal="left" vertical="center" indent="2"/>
    </xf>
    <xf numFmtId="49" fontId="5" fillId="0" borderId="13" xfId="3" applyNumberFormat="1" applyFont="1" applyBorder="1" applyAlignment="1">
      <alignment horizontal="left" vertical="center" indent="2"/>
    </xf>
    <xf numFmtId="49" fontId="5" fillId="0" borderId="22" xfId="3" applyNumberFormat="1" applyFont="1" applyBorder="1" applyAlignment="1">
      <alignment horizontal="left" vertical="center" indent="2"/>
    </xf>
    <xf numFmtId="49" fontId="4" fillId="0" borderId="27" xfId="3" applyNumberFormat="1" applyFont="1" applyFill="1" applyBorder="1" applyAlignment="1">
      <alignment horizontal="left" vertical="center"/>
    </xf>
    <xf numFmtId="49" fontId="5" fillId="0" borderId="5" xfId="3" applyNumberFormat="1" applyFont="1" applyFill="1" applyBorder="1" applyAlignment="1">
      <alignment horizontal="left" vertical="center" indent="2"/>
    </xf>
    <xf numFmtId="0" fontId="4" fillId="0" borderId="4" xfId="3" applyFont="1" applyFill="1" applyBorder="1" applyAlignment="1">
      <alignment horizontal="left" vertical="top" wrapText="1"/>
    </xf>
    <xf numFmtId="49" fontId="4" fillId="0" borderId="30" xfId="3" applyNumberFormat="1" applyFont="1" applyFill="1" applyBorder="1" applyAlignment="1">
      <alignment vertical="center"/>
    </xf>
    <xf numFmtId="0" fontId="4" fillId="0" borderId="61" xfId="3" applyFont="1" applyFill="1" applyBorder="1" applyAlignment="1">
      <alignment vertical="center"/>
    </xf>
    <xf numFmtId="0" fontId="4" fillId="0" borderId="5" xfId="3" applyFont="1" applyFill="1" applyBorder="1" applyAlignment="1">
      <alignment horizontal="left" vertical="top"/>
    </xf>
    <xf numFmtId="0" fontId="4" fillId="0" borderId="29" xfId="3" applyFont="1" applyFill="1" applyBorder="1" applyAlignment="1">
      <alignment horizontal="left" vertical="center"/>
    </xf>
    <xf numFmtId="49" fontId="4" fillId="0" borderId="29" xfId="1" applyNumberFormat="1" applyFont="1" applyBorder="1" applyAlignment="1">
      <alignment horizontal="left" wrapText="1"/>
    </xf>
    <xf numFmtId="3" fontId="4" fillId="0" borderId="9" xfId="1" applyNumberFormat="1" applyFont="1" applyBorder="1" applyAlignment="1">
      <alignment horizontal="right"/>
    </xf>
    <xf numFmtId="3" fontId="4" fillId="0" borderId="10" xfId="1" applyNumberFormat="1" applyFont="1" applyBorder="1" applyAlignment="1">
      <alignment horizontal="right"/>
    </xf>
    <xf numFmtId="3" fontId="4" fillId="0" borderId="11" xfId="1" applyNumberFormat="1" applyFont="1" applyBorder="1" applyAlignment="1">
      <alignment horizontal="right"/>
    </xf>
    <xf numFmtId="3" fontId="4" fillId="0" borderId="13" xfId="1" applyNumberFormat="1" applyFont="1" applyBorder="1" applyAlignment="1">
      <alignment horizontal="right" vertical="center"/>
    </xf>
    <xf numFmtId="3" fontId="5" fillId="0" borderId="14" xfId="1" applyNumberFormat="1" applyFont="1" applyBorder="1" applyAlignment="1">
      <alignment horizontal="right" vertical="center"/>
    </xf>
    <xf numFmtId="3" fontId="5" fillId="0" borderId="15" xfId="1" applyNumberFormat="1" applyFont="1" applyBorder="1" applyAlignment="1">
      <alignment horizontal="right" vertical="center"/>
    </xf>
    <xf numFmtId="3" fontId="5" fillId="0" borderId="16" xfId="1" applyNumberFormat="1" applyFont="1" applyBorder="1" applyAlignment="1">
      <alignment horizontal="right" vertical="center"/>
    </xf>
    <xf numFmtId="3" fontId="4" fillId="0" borderId="18" xfId="1" applyNumberFormat="1" applyFont="1" applyBorder="1" applyAlignment="1">
      <alignment horizontal="right" vertical="center"/>
    </xf>
    <xf numFmtId="3" fontId="5" fillId="0" borderId="19" xfId="1" applyNumberFormat="1" applyFont="1" applyBorder="1" applyAlignment="1">
      <alignment horizontal="right" vertical="center"/>
    </xf>
    <xf numFmtId="3" fontId="5" fillId="0" borderId="20" xfId="1" applyNumberFormat="1" applyFont="1" applyBorder="1" applyAlignment="1">
      <alignment horizontal="right" vertical="center"/>
    </xf>
    <xf numFmtId="3" fontId="5" fillId="0" borderId="21" xfId="1" applyNumberFormat="1" applyFont="1" applyBorder="1" applyAlignment="1">
      <alignment horizontal="right" vertical="center"/>
    </xf>
    <xf numFmtId="3" fontId="4" fillId="0" borderId="18" xfId="1" applyNumberFormat="1" applyFont="1" applyBorder="1" applyAlignment="1">
      <alignment horizontal="right"/>
    </xf>
    <xf numFmtId="3" fontId="5" fillId="0" borderId="19" xfId="1" applyNumberFormat="1" applyFont="1" applyBorder="1" applyAlignment="1">
      <alignment horizontal="right"/>
    </xf>
    <xf numFmtId="3" fontId="5" fillId="0" borderId="20" xfId="1" applyNumberFormat="1" applyFont="1" applyBorder="1" applyAlignment="1">
      <alignment horizontal="right"/>
    </xf>
    <xf numFmtId="3" fontId="5" fillId="0" borderId="103" xfId="1" applyNumberFormat="1" applyFont="1" applyBorder="1" applyAlignment="1">
      <alignment horizontal="right" vertical="center"/>
    </xf>
    <xf numFmtId="3" fontId="5" fillId="0" borderId="102" xfId="1" applyNumberFormat="1" applyFont="1" applyBorder="1" applyAlignment="1">
      <alignment horizontal="right" vertical="center"/>
    </xf>
    <xf numFmtId="3" fontId="4" fillId="0" borderId="22" xfId="1" applyNumberFormat="1" applyFont="1" applyBorder="1" applyAlignment="1">
      <alignment horizontal="right" vertical="center"/>
    </xf>
    <xf numFmtId="3" fontId="5" fillId="0" borderId="23" xfId="1" applyNumberFormat="1" applyFont="1" applyBorder="1" applyAlignment="1">
      <alignment horizontal="right" vertical="center"/>
    </xf>
    <xf numFmtId="3" fontId="5" fillId="0" borderId="24" xfId="1" applyNumberFormat="1" applyFont="1" applyBorder="1" applyAlignment="1">
      <alignment horizontal="right" vertical="center"/>
    </xf>
    <xf numFmtId="3" fontId="5" fillId="0" borderId="25" xfId="1" applyNumberFormat="1" applyFont="1" applyBorder="1" applyAlignment="1">
      <alignment horizontal="right" vertical="center"/>
    </xf>
    <xf numFmtId="49" fontId="4" fillId="0" borderId="139" xfId="1" applyNumberFormat="1" applyFont="1" applyBorder="1" applyAlignment="1">
      <alignment horizontal="left" vertical="center"/>
    </xf>
    <xf numFmtId="49" fontId="4" fillId="0" borderId="141" xfId="1" applyNumberFormat="1" applyFont="1" applyBorder="1" applyAlignment="1">
      <alignment horizontal="center" vertical="center"/>
    </xf>
    <xf numFmtId="49" fontId="4" fillId="0" borderId="142" xfId="1" applyNumberFormat="1" applyFont="1" applyBorder="1" applyAlignment="1">
      <alignment horizontal="center" vertical="center"/>
    </xf>
    <xf numFmtId="49" fontId="5" fillId="0" borderId="112" xfId="1" applyNumberFormat="1" applyFont="1" applyFill="1" applyBorder="1" applyAlignment="1">
      <alignment horizontal="left" vertical="center" indent="2"/>
    </xf>
    <xf numFmtId="49" fontId="5" fillId="0" borderId="38" xfId="1" applyNumberFormat="1" applyFont="1" applyFill="1" applyBorder="1" applyAlignment="1">
      <alignment horizontal="left" vertical="center" wrapText="1" indent="2"/>
    </xf>
    <xf numFmtId="49" fontId="5" fillId="0" borderId="38" xfId="1" applyNumberFormat="1" applyFont="1" applyFill="1" applyBorder="1" applyAlignment="1">
      <alignment horizontal="left" vertical="center" indent="2"/>
    </xf>
    <xf numFmtId="49" fontId="5" fillId="0" borderId="38" xfId="1" applyNumberFormat="1" applyFont="1" applyFill="1" applyBorder="1" applyAlignment="1">
      <alignment horizontal="left" wrapText="1" indent="2"/>
    </xf>
    <xf numFmtId="49" fontId="5" fillId="0" borderId="111" xfId="1" applyNumberFormat="1" applyFont="1" applyFill="1" applyBorder="1" applyAlignment="1">
      <alignment horizontal="left" vertical="center" indent="2"/>
    </xf>
    <xf numFmtId="49" fontId="5" fillId="0" borderId="40" xfId="1" applyNumberFormat="1" applyFont="1" applyFill="1" applyBorder="1" applyAlignment="1">
      <alignment horizontal="left" vertical="center" indent="2"/>
    </xf>
    <xf numFmtId="49" fontId="4" fillId="0" borderId="30" xfId="0" applyNumberFormat="1" applyFont="1" applyBorder="1" applyAlignment="1">
      <alignment horizontal="left" vertical="center"/>
    </xf>
    <xf numFmtId="49" fontId="4" fillId="0" borderId="140" xfId="0" applyNumberFormat="1" applyFont="1" applyBorder="1" applyAlignment="1">
      <alignment horizontal="left" vertical="center"/>
    </xf>
    <xf numFmtId="49" fontId="4" fillId="0" borderId="141" xfId="0" applyNumberFormat="1" applyFont="1" applyBorder="1" applyAlignment="1">
      <alignment horizontal="left" vertical="center" wrapText="1"/>
    </xf>
    <xf numFmtId="49" fontId="4" fillId="0" borderId="141" xfId="0" applyNumberFormat="1" applyFont="1" applyBorder="1" applyAlignment="1">
      <alignment horizontal="center" vertical="center"/>
    </xf>
    <xf numFmtId="49" fontId="4" fillId="0" borderId="154" xfId="0" applyNumberFormat="1" applyFont="1" applyBorder="1" applyAlignment="1">
      <alignment horizontal="center" vertical="center"/>
    </xf>
    <xf numFmtId="49" fontId="4" fillId="0" borderId="142" xfId="0" applyNumberFormat="1" applyFont="1" applyBorder="1" applyAlignment="1">
      <alignment horizontal="center" vertical="center"/>
    </xf>
    <xf numFmtId="49" fontId="4" fillId="0" borderId="143" xfId="0" applyNumberFormat="1" applyFont="1" applyBorder="1" applyAlignment="1">
      <alignment horizontal="center" vertical="center"/>
    </xf>
    <xf numFmtId="3" fontId="4" fillId="0" borderId="43" xfId="3" applyNumberFormat="1" applyFont="1" applyBorder="1" applyAlignment="1">
      <alignment horizontal="right" vertical="center"/>
    </xf>
    <xf numFmtId="49" fontId="5" fillId="0" borderId="17" xfId="3" applyNumberFormat="1" applyFont="1" applyFill="1" applyBorder="1" applyAlignment="1">
      <alignment horizontal="left" vertical="center" indent="2"/>
    </xf>
    <xf numFmtId="49" fontId="5" fillId="0" borderId="12" xfId="3" applyNumberFormat="1" applyFont="1" applyFill="1" applyBorder="1" applyAlignment="1">
      <alignment horizontal="left" vertical="center" indent="2"/>
    </xf>
    <xf numFmtId="49" fontId="5" fillId="0" borderId="3" xfId="3" applyNumberFormat="1" applyFont="1" applyFill="1" applyBorder="1" applyAlignment="1">
      <alignment horizontal="left" vertical="center" indent="2"/>
    </xf>
    <xf numFmtId="49" fontId="4" fillId="0" borderId="1" xfId="3" applyNumberFormat="1" applyFont="1" applyFill="1" applyBorder="1" applyAlignment="1">
      <alignment horizontal="left" vertical="center"/>
    </xf>
    <xf numFmtId="0" fontId="4" fillId="0" borderId="0" xfId="3" applyFont="1"/>
    <xf numFmtId="0" fontId="2" fillId="0" borderId="0" xfId="3" applyFont="1" applyAlignment="1">
      <alignment vertical="center"/>
    </xf>
    <xf numFmtId="49" fontId="4" fillId="0" borderId="31" xfId="3" applyNumberFormat="1" applyFont="1" applyBorder="1" applyAlignment="1">
      <alignment horizontal="center"/>
    </xf>
    <xf numFmtId="49" fontId="4" fillId="0" borderId="11" xfId="3" applyNumberFormat="1" applyFont="1" applyBorder="1" applyAlignment="1">
      <alignment horizontal="center"/>
    </xf>
    <xf numFmtId="49" fontId="5" fillId="0" borderId="2" xfId="3" applyNumberFormat="1" applyFont="1" applyBorder="1" applyAlignment="1">
      <alignment horizontal="left" vertical="center" wrapText="1"/>
    </xf>
    <xf numFmtId="3" fontId="5" fillId="0" borderId="33" xfId="3" applyNumberFormat="1" applyFont="1" applyBorder="1" applyAlignment="1">
      <alignment horizontal="center" vertical="center"/>
    </xf>
    <xf numFmtId="3" fontId="5" fillId="0" borderId="34" xfId="3" applyNumberFormat="1" applyFont="1" applyBorder="1" applyAlignment="1">
      <alignment horizontal="center" vertical="center"/>
    </xf>
    <xf numFmtId="3" fontId="5" fillId="0" borderId="37" xfId="3" applyNumberFormat="1" applyFont="1" applyBorder="1" applyAlignment="1">
      <alignment horizontal="center" vertical="center"/>
    </xf>
    <xf numFmtId="49" fontId="5" fillId="0" borderId="17" xfId="3" applyNumberFormat="1" applyFont="1" applyBorder="1" applyAlignment="1">
      <alignment horizontal="left" vertical="center"/>
    </xf>
    <xf numFmtId="49" fontId="5" fillId="0" borderId="18" xfId="3" applyNumberFormat="1" applyFont="1" applyBorder="1" applyAlignment="1" applyProtection="1">
      <alignment horizontal="center" vertical="center"/>
      <protection locked="0"/>
    </xf>
    <xf numFmtId="49" fontId="5" fillId="0" borderId="39" xfId="3" quotePrefix="1" applyNumberFormat="1" applyFont="1" applyBorder="1" applyAlignment="1" applyProtection="1">
      <alignment horizontal="center" vertical="center"/>
      <protection locked="0"/>
    </xf>
    <xf numFmtId="49" fontId="5" fillId="0" borderId="21" xfId="3" applyNumberFormat="1" applyFont="1" applyBorder="1" applyAlignment="1" applyProtection="1">
      <alignment horizontal="center" vertical="center"/>
      <protection locked="0"/>
    </xf>
    <xf numFmtId="49" fontId="5" fillId="0" borderId="39" xfId="3" applyNumberFormat="1" applyFont="1" applyBorder="1" applyAlignment="1" applyProtection="1">
      <alignment horizontal="center" vertical="center"/>
      <protection locked="0"/>
    </xf>
    <xf numFmtId="49" fontId="5" fillId="0" borderId="3" xfId="3" applyNumberFormat="1" applyFont="1" applyBorder="1" applyAlignment="1">
      <alignment horizontal="left" vertical="center"/>
    </xf>
    <xf numFmtId="3" fontId="5" fillId="0" borderId="22" xfId="3" applyNumberFormat="1" applyFont="1" applyBorder="1" applyAlignment="1" applyProtection="1">
      <alignment horizontal="center" vertical="center"/>
      <protection locked="0"/>
    </xf>
    <xf numFmtId="3" fontId="5" fillId="0" borderId="41" xfId="3" applyNumberFormat="1" applyFont="1" applyBorder="1" applyAlignment="1" applyProtection="1">
      <alignment horizontal="center" vertical="center"/>
      <protection locked="0"/>
    </xf>
    <xf numFmtId="3" fontId="5" fillId="0" borderId="25" xfId="3" applyNumberFormat="1" applyFont="1" applyBorder="1" applyAlignment="1" applyProtection="1">
      <alignment horizontal="center" vertical="center"/>
      <protection locked="0"/>
    </xf>
    <xf numFmtId="0" fontId="11" fillId="0" borderId="0" xfId="3" applyFont="1" applyAlignment="1">
      <alignment vertical="center"/>
    </xf>
    <xf numFmtId="0" fontId="3" fillId="0" borderId="0" xfId="3" applyFont="1" applyAlignment="1">
      <alignment vertical="center"/>
    </xf>
    <xf numFmtId="0" fontId="4" fillId="0" borderId="0" xfId="3" applyFont="1" applyAlignment="1">
      <alignment vertical="center"/>
    </xf>
    <xf numFmtId="49" fontId="5" fillId="0" borderId="33" xfId="3" applyNumberFormat="1" applyFont="1" applyBorder="1" applyAlignment="1">
      <alignment horizontal="left" vertical="center"/>
    </xf>
    <xf numFmtId="49" fontId="5" fillId="0" borderId="18" xfId="3" applyNumberFormat="1" applyFont="1" applyBorder="1" applyAlignment="1">
      <alignment horizontal="left" vertical="center"/>
    </xf>
    <xf numFmtId="49" fontId="5" fillId="0" borderId="18" xfId="3" applyNumberFormat="1" applyFont="1" applyBorder="1" applyAlignment="1">
      <alignment horizontal="left" vertical="center" wrapText="1"/>
    </xf>
    <xf numFmtId="49" fontId="5" fillId="0" borderId="18" xfId="3" applyNumberFormat="1" applyFont="1" applyBorder="1" applyAlignment="1">
      <alignment horizontal="left" wrapText="1"/>
    </xf>
    <xf numFmtId="49" fontId="5" fillId="0" borderId="22" xfId="3" applyNumberFormat="1" applyFont="1" applyBorder="1" applyAlignment="1">
      <alignment horizontal="left" vertical="center"/>
    </xf>
    <xf numFmtId="49" fontId="5" fillId="0" borderId="13" xfId="3" applyNumberFormat="1" applyFont="1" applyBorder="1" applyAlignment="1">
      <alignment horizontal="left" vertical="center"/>
    </xf>
    <xf numFmtId="3" fontId="5" fillId="0" borderId="0" xfId="3" applyNumberFormat="1" applyFont="1" applyAlignment="1">
      <alignment vertical="center"/>
    </xf>
    <xf numFmtId="3" fontId="4" fillId="0" borderId="0" xfId="3" applyNumberFormat="1" applyFont="1" applyAlignment="1">
      <alignment horizontal="right" vertical="center"/>
    </xf>
    <xf numFmtId="0" fontId="8" fillId="0" borderId="0" xfId="3"/>
    <xf numFmtId="49" fontId="4" fillId="0" borderId="4" xfId="3" applyNumberFormat="1" applyFont="1" applyBorder="1" applyAlignment="1">
      <alignment horizontal="left" wrapText="1"/>
    </xf>
    <xf numFmtId="3" fontId="4" fillId="0" borderId="5" xfId="3" applyNumberFormat="1" applyFont="1" applyBorder="1" applyAlignment="1">
      <alignment horizontal="right"/>
    </xf>
    <xf numFmtId="49" fontId="4" fillId="0" borderId="5" xfId="3" applyNumberFormat="1" applyFont="1" applyBorder="1" applyAlignment="1">
      <alignment horizontal="center" vertical="center"/>
    </xf>
    <xf numFmtId="49" fontId="4" fillId="0" borderId="9" xfId="3" applyNumberFormat="1" applyFont="1" applyBorder="1" applyAlignment="1">
      <alignment horizontal="center" vertical="center"/>
    </xf>
    <xf numFmtId="49" fontId="4" fillId="0" borderId="10" xfId="3" applyNumberFormat="1" applyFont="1" applyBorder="1" applyAlignment="1">
      <alignment horizontal="center" vertical="center"/>
    </xf>
    <xf numFmtId="49" fontId="4" fillId="0" borderId="11" xfId="3" applyNumberFormat="1" applyFont="1" applyBorder="1" applyAlignment="1">
      <alignment horizontal="center" vertical="center"/>
    </xf>
    <xf numFmtId="3" fontId="4" fillId="0" borderId="5" xfId="3" applyNumberFormat="1" applyFont="1" applyBorder="1" applyAlignment="1">
      <alignment horizontal="right" vertical="center"/>
    </xf>
    <xf numFmtId="3" fontId="4" fillId="0" borderId="9" xfId="3" applyNumberFormat="1" applyFont="1" applyBorder="1" applyAlignment="1">
      <alignment horizontal="right" vertical="center"/>
    </xf>
    <xf numFmtId="3" fontId="4" fillId="0" borderId="10" xfId="3" applyNumberFormat="1" applyFont="1" applyBorder="1" applyAlignment="1">
      <alignment horizontal="right" vertical="center"/>
    </xf>
    <xf numFmtId="3" fontId="4" fillId="0" borderId="11" xfId="3" applyNumberFormat="1" applyFont="1" applyBorder="1" applyAlignment="1">
      <alignment horizontal="right" vertical="center"/>
    </xf>
    <xf numFmtId="49" fontId="5" fillId="0" borderId="36" xfId="3" applyNumberFormat="1" applyFont="1" applyBorder="1" applyAlignment="1">
      <alignment horizontal="left" vertical="center"/>
    </xf>
    <xf numFmtId="3" fontId="4" fillId="0" borderId="33" xfId="3" applyNumberFormat="1" applyFont="1" applyBorder="1" applyAlignment="1">
      <alignment horizontal="right" vertical="center"/>
    </xf>
    <xf numFmtId="3" fontId="5" fillId="0" borderId="35" xfId="3" applyNumberFormat="1" applyFont="1" applyBorder="1" applyAlignment="1">
      <alignment horizontal="right" vertical="center"/>
    </xf>
    <xf numFmtId="3" fontId="5" fillId="0" borderId="36" xfId="3" applyNumberFormat="1" applyFont="1" applyBorder="1" applyAlignment="1">
      <alignment horizontal="right" vertical="center"/>
    </xf>
    <xf numFmtId="3" fontId="5" fillId="0" borderId="37" xfId="3" applyNumberFormat="1" applyFont="1" applyBorder="1" applyAlignment="1">
      <alignment horizontal="right" vertical="center"/>
    </xf>
    <xf numFmtId="49" fontId="5" fillId="0" borderId="20" xfId="3" applyNumberFormat="1" applyFont="1" applyBorder="1" applyAlignment="1">
      <alignment horizontal="left" vertical="center"/>
    </xf>
    <xf numFmtId="49" fontId="5" fillId="0" borderId="15" xfId="3" applyNumberFormat="1" applyFont="1" applyBorder="1" applyAlignment="1">
      <alignment horizontal="left" vertical="center" wrapText="1"/>
    </xf>
    <xf numFmtId="3" fontId="4" fillId="0" borderId="13" xfId="3" applyNumberFormat="1" applyFont="1" applyBorder="1" applyAlignment="1">
      <alignment horizontal="right"/>
    </xf>
    <xf numFmtId="3" fontId="5" fillId="0" borderId="19" xfId="3" applyNumberFormat="1" applyFont="1" applyBorder="1" applyAlignment="1">
      <alignment horizontal="right"/>
    </xf>
    <xf numFmtId="3" fontId="5" fillId="0" borderId="20" xfId="3" applyNumberFormat="1" applyFont="1" applyBorder="1" applyAlignment="1">
      <alignment horizontal="right"/>
    </xf>
    <xf numFmtId="3" fontId="5" fillId="0" borderId="21" xfId="3" applyNumberFormat="1" applyFont="1" applyBorder="1" applyAlignment="1">
      <alignment horizontal="right"/>
    </xf>
    <xf numFmtId="49" fontId="5" fillId="0" borderId="20" xfId="3" applyNumberFormat="1" applyFont="1" applyBorder="1" applyAlignment="1">
      <alignment horizontal="left" vertical="center" wrapText="1"/>
    </xf>
    <xf numFmtId="3" fontId="4" fillId="0" borderId="18" xfId="3" applyNumberFormat="1" applyFont="1" applyBorder="1" applyAlignment="1">
      <alignment horizontal="right"/>
    </xf>
    <xf numFmtId="49" fontId="5" fillId="0" borderId="164" xfId="3" applyNumberFormat="1" applyFont="1" applyBorder="1" applyAlignment="1">
      <alignment horizontal="left" vertical="center"/>
    </xf>
    <xf numFmtId="3" fontId="4" fillId="0" borderId="165" xfId="3" applyNumberFormat="1" applyFont="1" applyBorder="1" applyAlignment="1">
      <alignment horizontal="right" vertical="center"/>
    </xf>
    <xf numFmtId="3" fontId="5" fillId="0" borderId="166" xfId="3" applyNumberFormat="1" applyFont="1" applyBorder="1" applyAlignment="1">
      <alignment horizontal="right" vertical="center"/>
    </xf>
    <xf numFmtId="3" fontId="5" fillId="0" borderId="164" xfId="3" applyNumberFormat="1" applyFont="1" applyBorder="1" applyAlignment="1">
      <alignment horizontal="right" vertical="center"/>
    </xf>
    <xf numFmtId="3" fontId="5" fillId="0" borderId="167" xfId="3" applyNumberFormat="1" applyFont="1" applyBorder="1" applyAlignment="1">
      <alignment horizontal="right" vertical="center"/>
    </xf>
    <xf numFmtId="49" fontId="5" fillId="0" borderId="43" xfId="3" applyNumberFormat="1" applyFont="1" applyBorder="1" applyAlignment="1">
      <alignment horizontal="left" vertical="center"/>
    </xf>
    <xf numFmtId="3" fontId="4" fillId="0" borderId="30" xfId="3" applyNumberFormat="1" applyFont="1" applyBorder="1" applyAlignment="1">
      <alignment horizontal="right" vertical="center"/>
    </xf>
    <xf numFmtId="3" fontId="5" fillId="0" borderId="42" xfId="3" applyNumberFormat="1" applyFont="1" applyBorder="1" applyAlignment="1">
      <alignment horizontal="right" vertical="center"/>
    </xf>
    <xf numFmtId="3" fontId="5" fillId="0" borderId="43" xfId="3" applyNumberFormat="1" applyFont="1" applyBorder="1" applyAlignment="1">
      <alignment horizontal="right" vertical="center"/>
    </xf>
    <xf numFmtId="3" fontId="5" fillId="0" borderId="44" xfId="3" applyNumberFormat="1" applyFont="1" applyBorder="1" applyAlignment="1">
      <alignment horizontal="right" vertical="center"/>
    </xf>
    <xf numFmtId="0" fontId="0" fillId="0" borderId="0" xfId="0"/>
    <xf numFmtId="0" fontId="3" fillId="0" borderId="0" xfId="0" applyFont="1" applyAlignment="1">
      <alignment vertical="center"/>
    </xf>
    <xf numFmtId="0" fontId="4" fillId="0" borderId="0" xfId="0" applyFont="1" applyAlignment="1">
      <alignment vertical="center"/>
    </xf>
    <xf numFmtId="49" fontId="4" fillId="0" borderId="4" xfId="0" applyNumberFormat="1" applyFont="1" applyBorder="1" applyAlignment="1">
      <alignment horizontal="left" vertical="center"/>
    </xf>
    <xf numFmtId="49" fontId="4" fillId="0" borderId="28" xfId="0" applyNumberFormat="1" applyFont="1" applyBorder="1" applyAlignment="1">
      <alignment horizontal="left" vertical="center"/>
    </xf>
    <xf numFmtId="3" fontId="4" fillId="0" borderId="5" xfId="0" applyNumberFormat="1" applyFont="1" applyBorder="1" applyAlignment="1">
      <alignment horizontal="right" vertical="center"/>
    </xf>
    <xf numFmtId="3" fontId="4" fillId="0" borderId="9" xfId="0" applyNumberFormat="1" applyFont="1" applyBorder="1" applyAlignment="1">
      <alignment horizontal="right" vertical="center"/>
    </xf>
    <xf numFmtId="3" fontId="4" fillId="0" borderId="10" xfId="0" applyNumberFormat="1" applyFont="1" applyBorder="1" applyAlignment="1">
      <alignment horizontal="right" vertical="center"/>
    </xf>
    <xf numFmtId="3" fontId="4" fillId="0" borderId="11" xfId="0" applyNumberFormat="1" applyFont="1" applyBorder="1" applyAlignment="1">
      <alignment horizontal="right" vertical="center"/>
    </xf>
    <xf numFmtId="3" fontId="5" fillId="0" borderId="0" xfId="0" applyNumberFormat="1" applyFont="1" applyAlignment="1">
      <alignment vertical="center"/>
    </xf>
    <xf numFmtId="49" fontId="4" fillId="0" borderId="55" xfId="0" applyNumberFormat="1" applyFont="1" applyBorder="1" applyAlignment="1">
      <alignment horizontal="left" vertical="center"/>
    </xf>
    <xf numFmtId="3" fontId="4" fillId="0" borderId="33" xfId="0" applyNumberFormat="1" applyFont="1" applyBorder="1" applyAlignment="1">
      <alignment horizontal="right" vertical="center"/>
    </xf>
    <xf numFmtId="3" fontId="5" fillId="0" borderId="35" xfId="0" applyNumberFormat="1" applyFont="1" applyBorder="1" applyAlignment="1">
      <alignment horizontal="right" vertical="center"/>
    </xf>
    <xf numFmtId="3" fontId="5" fillId="0" borderId="36" xfId="0" applyNumberFormat="1" applyFont="1" applyBorder="1" applyAlignment="1">
      <alignment horizontal="right" vertical="center"/>
    </xf>
    <xf numFmtId="3" fontId="5" fillId="0" borderId="37" xfId="0" applyNumberFormat="1" applyFont="1" applyBorder="1" applyAlignment="1">
      <alignment horizontal="right" vertical="center"/>
    </xf>
    <xf numFmtId="49" fontId="5" fillId="0" borderId="56" xfId="0" applyNumberFormat="1" applyFont="1" applyBorder="1" applyAlignment="1">
      <alignment horizontal="left" vertical="center" indent="2"/>
    </xf>
    <xf numFmtId="3" fontId="4" fillId="0" borderId="18" xfId="0" applyNumberFormat="1" applyFont="1" applyBorder="1" applyAlignment="1">
      <alignment horizontal="right" vertical="center"/>
    </xf>
    <xf numFmtId="3" fontId="5" fillId="0" borderId="19" xfId="0" applyNumberFormat="1" applyFont="1" applyBorder="1" applyAlignment="1">
      <alignment horizontal="right" vertical="center"/>
    </xf>
    <xf numFmtId="3" fontId="5" fillId="0" borderId="20" xfId="0" applyNumberFormat="1" applyFont="1" applyBorder="1" applyAlignment="1">
      <alignment horizontal="right" vertical="center"/>
    </xf>
    <xf numFmtId="3" fontId="5" fillId="0" borderId="21" xfId="0" applyNumberFormat="1" applyFont="1" applyBorder="1" applyAlignment="1">
      <alignment horizontal="right" vertical="center"/>
    </xf>
    <xf numFmtId="3" fontId="15" fillId="0" borderId="47" xfId="0" applyNumberFormat="1" applyFont="1" applyBorder="1" applyAlignment="1">
      <alignment horizontal="right" vertical="center"/>
    </xf>
    <xf numFmtId="49" fontId="5" fillId="0" borderId="60" xfId="0" applyNumberFormat="1" applyFont="1" applyBorder="1" applyAlignment="1">
      <alignment horizontal="left" vertical="center" indent="2"/>
    </xf>
    <xf numFmtId="3" fontId="4" fillId="0" borderId="22" xfId="0" applyNumberFormat="1" applyFont="1" applyBorder="1" applyAlignment="1">
      <alignment horizontal="right" vertical="center"/>
    </xf>
    <xf numFmtId="3" fontId="5" fillId="0" borderId="23" xfId="0" applyNumberFormat="1" applyFont="1" applyBorder="1" applyAlignment="1">
      <alignment horizontal="right" vertical="center"/>
    </xf>
    <xf numFmtId="3" fontId="5" fillId="0" borderId="24" xfId="0" applyNumberFormat="1" applyFont="1" applyBorder="1" applyAlignment="1">
      <alignment horizontal="right" vertical="center"/>
    </xf>
    <xf numFmtId="49" fontId="5" fillId="0" borderId="58" xfId="0" applyNumberFormat="1" applyFont="1" applyBorder="1" applyAlignment="1">
      <alignment horizontal="left" vertical="center"/>
    </xf>
    <xf numFmtId="3" fontId="4" fillId="0" borderId="13" xfId="0" applyNumberFormat="1" applyFont="1" applyBorder="1" applyAlignment="1">
      <alignment horizontal="right" vertical="center"/>
    </xf>
    <xf numFmtId="3" fontId="15" fillId="0" borderId="46" xfId="0" applyNumberFormat="1" applyFont="1" applyBorder="1" applyAlignment="1">
      <alignment horizontal="right" vertical="center"/>
    </xf>
    <xf numFmtId="3" fontId="5" fillId="0" borderId="15" xfId="0" applyNumberFormat="1" applyFont="1" applyBorder="1" applyAlignment="1">
      <alignment horizontal="right" vertical="center"/>
    </xf>
    <xf numFmtId="3" fontId="5" fillId="0" borderId="16" xfId="0" applyNumberFormat="1" applyFont="1" applyBorder="1" applyAlignment="1">
      <alignment horizontal="right" vertical="center"/>
    </xf>
    <xf numFmtId="49" fontId="5" fillId="0" borderId="56" xfId="0" applyNumberFormat="1" applyFont="1" applyBorder="1" applyAlignment="1">
      <alignment horizontal="left" vertical="center"/>
    </xf>
    <xf numFmtId="3" fontId="5" fillId="0" borderId="14" xfId="0" applyNumberFormat="1" applyFont="1" applyBorder="1" applyAlignment="1">
      <alignment horizontal="right" vertical="center"/>
    </xf>
    <xf numFmtId="3" fontId="15" fillId="0" borderId="17" xfId="0" applyNumberFormat="1" applyFont="1" applyBorder="1" applyAlignment="1">
      <alignment horizontal="right" vertical="center"/>
    </xf>
    <xf numFmtId="3" fontId="15" fillId="0" borderId="38" xfId="0" applyNumberFormat="1" applyFont="1" applyBorder="1" applyAlignment="1">
      <alignment horizontal="right" vertical="center"/>
    </xf>
    <xf numFmtId="49" fontId="5" fillId="0" borderId="55" xfId="0" applyNumberFormat="1" applyFont="1" applyBorder="1" applyAlignment="1">
      <alignment horizontal="left" vertical="center"/>
    </xf>
    <xf numFmtId="3" fontId="15" fillId="0" borderId="20" xfId="0" applyNumberFormat="1" applyFont="1" applyBorder="1" applyAlignment="1">
      <alignment horizontal="right" vertical="center"/>
    </xf>
    <xf numFmtId="49" fontId="5" fillId="0" borderId="57" xfId="0" applyNumberFormat="1" applyFont="1" applyBorder="1" applyAlignment="1">
      <alignment horizontal="left" vertical="center"/>
    </xf>
    <xf numFmtId="3" fontId="5" fillId="0" borderId="103" xfId="0" applyNumberFormat="1" applyFont="1" applyBorder="1" applyAlignment="1">
      <alignment horizontal="right" vertical="center"/>
    </xf>
    <xf numFmtId="3" fontId="5" fillId="0" borderId="102" xfId="0" applyNumberFormat="1" applyFont="1" applyBorder="1" applyAlignment="1">
      <alignment horizontal="right" vertical="center"/>
    </xf>
    <xf numFmtId="49" fontId="5" fillId="0" borderId="60" xfId="0" applyNumberFormat="1" applyFont="1" applyBorder="1" applyAlignment="1">
      <alignment horizontal="left" vertical="center"/>
    </xf>
    <xf numFmtId="3" fontId="5" fillId="0" borderId="9" xfId="0" applyNumberFormat="1" applyFont="1" applyBorder="1" applyAlignment="1">
      <alignment horizontal="right" vertical="center"/>
    </xf>
    <xf numFmtId="3" fontId="5" fillId="0" borderId="10" xfId="0" applyNumberFormat="1" applyFont="1" applyBorder="1" applyAlignment="1">
      <alignment horizontal="right" vertical="center"/>
    </xf>
    <xf numFmtId="3" fontId="5" fillId="0" borderId="11" xfId="0" applyNumberFormat="1" applyFont="1" applyBorder="1" applyAlignment="1">
      <alignment horizontal="right" vertical="center"/>
    </xf>
    <xf numFmtId="49" fontId="5" fillId="0" borderId="56" xfId="0" applyNumberFormat="1" applyFont="1" applyBorder="1" applyAlignment="1">
      <alignment horizontal="left" vertical="center" wrapText="1"/>
    </xf>
    <xf numFmtId="3" fontId="4" fillId="0" borderId="18" xfId="0" applyNumberFormat="1" applyFont="1" applyBorder="1" applyAlignment="1">
      <alignment horizontal="right"/>
    </xf>
    <xf numFmtId="3" fontId="5" fillId="0" borderId="19" xfId="0" applyNumberFormat="1" applyFont="1" applyBorder="1" applyAlignment="1">
      <alignment horizontal="right"/>
    </xf>
    <xf numFmtId="3" fontId="5" fillId="0" borderId="20" xfId="0" applyNumberFormat="1" applyFont="1" applyBorder="1" applyAlignment="1">
      <alignment horizontal="right"/>
    </xf>
    <xf numFmtId="3" fontId="5" fillId="0" borderId="21" xfId="0" applyNumberFormat="1" applyFont="1" applyBorder="1" applyAlignment="1">
      <alignment horizontal="right"/>
    </xf>
    <xf numFmtId="3" fontId="4" fillId="0" borderId="0" xfId="0" applyNumberFormat="1" applyFont="1" applyAlignment="1">
      <alignment horizontal="right" vertical="center"/>
    </xf>
    <xf numFmtId="49" fontId="4" fillId="0" borderId="31" xfId="3" applyNumberFormat="1" applyFont="1" applyBorder="1" applyAlignment="1">
      <alignment horizontal="center" wrapText="1"/>
    </xf>
    <xf numFmtId="49" fontId="4" fillId="0" borderId="9" xfId="3" applyNumberFormat="1" applyFont="1" applyBorder="1" applyAlignment="1">
      <alignment horizontal="center" wrapText="1"/>
    </xf>
    <xf numFmtId="49" fontId="4" fillId="0" borderId="11" xfId="3" applyNumberFormat="1" applyFont="1" applyBorder="1" applyAlignment="1">
      <alignment horizontal="center" wrapText="1"/>
    </xf>
    <xf numFmtId="49" fontId="4" fillId="0" borderId="10" xfId="3" applyNumberFormat="1" applyFont="1" applyBorder="1" applyAlignment="1">
      <alignment horizontal="center" wrapText="1"/>
    </xf>
    <xf numFmtId="49" fontId="4" fillId="0" borderId="4" xfId="3" applyNumberFormat="1" applyFont="1" applyBorder="1" applyAlignment="1">
      <alignment horizontal="left" vertical="center" wrapText="1"/>
    </xf>
    <xf numFmtId="3" fontId="4" fillId="0" borderId="5" xfId="3" applyNumberFormat="1" applyFont="1" applyBorder="1" applyAlignment="1">
      <alignment horizontal="right" vertical="center" wrapText="1"/>
    </xf>
    <xf numFmtId="3" fontId="4" fillId="0" borderId="31" xfId="3" applyNumberFormat="1" applyFont="1" applyBorder="1" applyAlignment="1">
      <alignment horizontal="right" vertical="center" wrapText="1"/>
    </xf>
    <xf numFmtId="3" fontId="4" fillId="0" borderId="9" xfId="3" applyNumberFormat="1" applyFont="1" applyBorder="1" applyAlignment="1">
      <alignment horizontal="right" vertical="center" wrapText="1"/>
    </xf>
    <xf numFmtId="3" fontId="4" fillId="0" borderId="11" xfId="3" applyNumberFormat="1" applyFont="1" applyBorder="1" applyAlignment="1">
      <alignment horizontal="right" vertical="center" wrapText="1"/>
    </xf>
    <xf numFmtId="3" fontId="4" fillId="0" borderId="10" xfId="3" applyNumberFormat="1" applyFont="1" applyBorder="1" applyAlignment="1">
      <alignment horizontal="right" vertical="center" wrapText="1"/>
    </xf>
    <xf numFmtId="49" fontId="5" fillId="0" borderId="12" xfId="3" applyNumberFormat="1" applyFont="1" applyBorder="1" applyAlignment="1">
      <alignment horizontal="left" vertical="center" indent="2"/>
    </xf>
    <xf numFmtId="3" fontId="4" fillId="0" borderId="13" xfId="3" applyNumberFormat="1" applyFont="1" applyBorder="1" applyAlignment="1">
      <alignment horizontal="right" vertical="center"/>
    </xf>
    <xf numFmtId="3" fontId="5" fillId="0" borderId="86" xfId="3" applyNumberFormat="1" applyFont="1" applyBorder="1" applyAlignment="1">
      <alignment horizontal="right" vertical="center"/>
    </xf>
    <xf numFmtId="3" fontId="5" fillId="0" borderId="14" xfId="3" applyNumberFormat="1" applyFont="1" applyBorder="1" applyAlignment="1">
      <alignment horizontal="right" vertical="center"/>
    </xf>
    <xf numFmtId="3" fontId="5" fillId="0" borderId="16" xfId="3" applyNumberFormat="1" applyFont="1" applyBorder="1" applyAlignment="1">
      <alignment horizontal="right" vertical="center"/>
    </xf>
    <xf numFmtId="3" fontId="5" fillId="0" borderId="15" xfId="3" applyNumberFormat="1" applyFont="1" applyBorder="1" applyAlignment="1">
      <alignment horizontal="right" vertical="center"/>
    </xf>
    <xf numFmtId="49" fontId="5" fillId="0" borderId="17" xfId="3" applyNumberFormat="1" applyFont="1" applyBorder="1" applyAlignment="1">
      <alignment horizontal="left" vertical="center" indent="2"/>
    </xf>
    <xf numFmtId="3" fontId="4" fillId="0" borderId="18" xfId="3" applyNumberFormat="1" applyFont="1" applyBorder="1" applyAlignment="1">
      <alignment horizontal="right" vertical="center"/>
    </xf>
    <xf numFmtId="3" fontId="5" fillId="0" borderId="39" xfId="3" applyNumberFormat="1" applyFont="1" applyBorder="1" applyAlignment="1">
      <alignment horizontal="right" vertical="center"/>
    </xf>
    <xf numFmtId="3" fontId="5" fillId="0" borderId="19" xfId="3" applyNumberFormat="1" applyFont="1" applyBorder="1" applyAlignment="1">
      <alignment horizontal="right" vertical="center"/>
    </xf>
    <xf numFmtId="3" fontId="5" fillId="0" borderId="21" xfId="3" applyNumberFormat="1" applyFont="1" applyBorder="1" applyAlignment="1">
      <alignment horizontal="right" vertical="center"/>
    </xf>
    <xf numFmtId="3" fontId="5" fillId="0" borderId="20" xfId="3" applyNumberFormat="1" applyFont="1" applyBorder="1" applyAlignment="1">
      <alignment horizontal="right" vertical="center"/>
    </xf>
    <xf numFmtId="49" fontId="5" fillId="0" borderId="3" xfId="3" applyNumberFormat="1" applyFont="1" applyBorder="1" applyAlignment="1">
      <alignment horizontal="left" vertical="center" indent="2"/>
    </xf>
    <xf numFmtId="3" fontId="4" fillId="0" borderId="22" xfId="3" applyNumberFormat="1" applyFont="1" applyBorder="1" applyAlignment="1">
      <alignment horizontal="right" vertical="center"/>
    </xf>
    <xf numFmtId="3" fontId="5" fillId="0" borderId="41" xfId="3" applyNumberFormat="1" applyFont="1" applyBorder="1" applyAlignment="1">
      <alignment horizontal="right" vertical="center"/>
    </xf>
    <xf numFmtId="3" fontId="5" fillId="0" borderId="23" xfId="3" applyNumberFormat="1" applyFont="1" applyBorder="1" applyAlignment="1">
      <alignment horizontal="right" vertical="center"/>
    </xf>
    <xf numFmtId="3" fontId="5" fillId="0" borderId="25" xfId="3" applyNumberFormat="1" applyFont="1" applyBorder="1" applyAlignment="1">
      <alignment horizontal="right" vertical="center"/>
    </xf>
    <xf numFmtId="3" fontId="5" fillId="0" borderId="24" xfId="3" applyNumberFormat="1" applyFont="1" applyBorder="1" applyAlignment="1">
      <alignment horizontal="right" vertical="center"/>
    </xf>
    <xf numFmtId="49" fontId="4" fillId="0" borderId="95" xfId="0" applyNumberFormat="1" applyFont="1" applyBorder="1" applyAlignment="1">
      <alignment horizontal="left" vertical="top" wrapText="1"/>
    </xf>
    <xf numFmtId="49" fontId="4" fillId="0" borderId="4" xfId="3" applyNumberFormat="1" applyFont="1" applyBorder="1" applyAlignment="1">
      <alignment horizontal="left" vertical="center"/>
    </xf>
    <xf numFmtId="0" fontId="1" fillId="0" borderId="0" xfId="1"/>
    <xf numFmtId="49" fontId="5" fillId="0" borderId="56" xfId="1" applyNumberFormat="1" applyFont="1" applyBorder="1" applyAlignment="1">
      <alignment horizontal="left" vertical="center" indent="2"/>
    </xf>
    <xf numFmtId="0" fontId="23" fillId="0" borderId="0" xfId="1" applyFont="1" applyAlignment="1">
      <alignment horizontal="left" vertical="center"/>
    </xf>
    <xf numFmtId="49" fontId="5" fillId="0" borderId="12" xfId="1" applyNumberFormat="1" applyFont="1" applyBorder="1" applyAlignment="1">
      <alignment horizontal="left" vertical="center" indent="2"/>
    </xf>
    <xf numFmtId="49" fontId="5" fillId="0" borderId="17" xfId="1" applyNumberFormat="1" applyFont="1" applyBorder="1" applyAlignment="1">
      <alignment horizontal="left" vertical="center" indent="2"/>
    </xf>
    <xf numFmtId="49" fontId="5" fillId="0" borderId="3" xfId="1" applyNumberFormat="1" applyFont="1" applyBorder="1" applyAlignment="1">
      <alignment horizontal="left" vertical="center" indent="2"/>
    </xf>
    <xf numFmtId="49" fontId="4" fillId="0" borderId="5" xfId="1" applyNumberFormat="1" applyFont="1" applyBorder="1" applyAlignment="1">
      <alignment horizontal="center" vertical="center"/>
    </xf>
    <xf numFmtId="49" fontId="4" fillId="0" borderId="4" xfId="1" applyNumberFormat="1" applyFont="1" applyBorder="1" applyAlignment="1">
      <alignment horizontal="left" wrapText="1"/>
    </xf>
    <xf numFmtId="49" fontId="4" fillId="0" borderId="28" xfId="1" applyNumberFormat="1" applyFont="1" applyBorder="1" applyAlignment="1">
      <alignment horizontal="left"/>
    </xf>
    <xf numFmtId="3" fontId="4" fillId="0" borderId="5" xfId="1" applyNumberFormat="1" applyFont="1" applyBorder="1" applyAlignment="1">
      <alignment horizontal="right"/>
    </xf>
    <xf numFmtId="49" fontId="4" fillId="0" borderId="28" xfId="1" applyNumberFormat="1" applyFont="1" applyBorder="1" applyAlignment="1">
      <alignment horizontal="left" vertical="center"/>
    </xf>
    <xf numFmtId="3" fontId="5" fillId="0" borderId="5" xfId="1" applyNumberFormat="1" applyFont="1" applyBorder="1" applyAlignment="1">
      <alignment horizontal="right" vertical="center"/>
    </xf>
    <xf numFmtId="3" fontId="5" fillId="0" borderId="29" xfId="1" applyNumberFormat="1" applyFont="1" applyBorder="1" applyAlignment="1">
      <alignment horizontal="right"/>
    </xf>
    <xf numFmtId="49" fontId="4" fillId="0" borderId="55" xfId="1" applyNumberFormat="1" applyFont="1" applyBorder="1" applyAlignment="1">
      <alignment horizontal="left" vertical="center"/>
    </xf>
    <xf numFmtId="3" fontId="5" fillId="0" borderId="33" xfId="1" applyNumberFormat="1" applyFont="1" applyBorder="1" applyAlignment="1">
      <alignment horizontal="right" vertical="center"/>
    </xf>
    <xf numFmtId="3" fontId="5" fillId="0" borderId="18" xfId="1" applyNumberFormat="1" applyFont="1" applyBorder="1" applyAlignment="1">
      <alignment horizontal="right" vertical="center"/>
    </xf>
    <xf numFmtId="3" fontId="5" fillId="0" borderId="38" xfId="1" applyNumberFormat="1" applyFont="1" applyBorder="1" applyAlignment="1">
      <alignment horizontal="right"/>
    </xf>
    <xf numFmtId="3" fontId="5" fillId="0" borderId="38" xfId="1" applyNumberFormat="1" applyFont="1" applyBorder="1" applyAlignment="1">
      <alignment horizontal="right" vertical="center"/>
    </xf>
    <xf numFmtId="0" fontId="24" fillId="0" borderId="0" xfId="0" applyFont="1"/>
    <xf numFmtId="0" fontId="18" fillId="0" borderId="171" xfId="0" applyFont="1" applyBorder="1" applyAlignment="1">
      <alignment horizontal="center" vertical="center" wrapText="1" readingOrder="1"/>
    </xf>
    <xf numFmtId="0" fontId="18" fillId="0" borderId="171" xfId="0" applyFont="1" applyFill="1" applyBorder="1" applyAlignment="1">
      <alignment horizontal="center" vertical="center" wrapText="1" readingOrder="1"/>
    </xf>
    <xf numFmtId="0" fontId="18" fillId="0" borderId="174" xfId="0" applyFont="1" applyFill="1" applyBorder="1" applyAlignment="1">
      <alignment horizontal="center" vertical="center" wrapText="1" readingOrder="1"/>
    </xf>
    <xf numFmtId="49" fontId="4" fillId="0" borderId="5" xfId="0" applyNumberFormat="1" applyFont="1" applyBorder="1" applyAlignment="1">
      <alignment horizontal="center" vertical="center" wrapText="1"/>
    </xf>
    <xf numFmtId="0" fontId="18" fillId="0" borderId="160" xfId="0" applyFont="1" applyFill="1" applyBorder="1" applyAlignment="1">
      <alignment horizontal="center" vertical="center" wrapText="1" readingOrder="1"/>
    </xf>
    <xf numFmtId="0" fontId="18" fillId="0" borderId="173" xfId="0" applyFont="1" applyFill="1" applyBorder="1" applyAlignment="1">
      <alignment horizontal="center" vertical="center" wrapText="1" readingOrder="1"/>
    </xf>
    <xf numFmtId="0" fontId="19" fillId="0" borderId="160" xfId="0" applyFont="1" applyBorder="1" applyAlignment="1">
      <alignment wrapText="1" readingOrder="1"/>
    </xf>
    <xf numFmtId="0" fontId="18" fillId="0" borderId="160" xfId="0" applyFont="1" applyBorder="1" applyAlignment="1">
      <alignment wrapText="1" readingOrder="1"/>
    </xf>
    <xf numFmtId="49" fontId="3" fillId="0" borderId="0" xfId="0" applyNumberFormat="1" applyFont="1" applyBorder="1" applyAlignment="1">
      <alignment vertical="center"/>
    </xf>
    <xf numFmtId="0" fontId="19" fillId="0" borderId="160" xfId="0" applyFont="1" applyBorder="1" applyAlignment="1">
      <alignment horizontal="center" wrapText="1" readingOrder="1"/>
    </xf>
    <xf numFmtId="3" fontId="15" fillId="0" borderId="15" xfId="3" applyNumberFormat="1" applyFont="1" applyFill="1" applyBorder="1" applyAlignment="1">
      <alignment horizontal="right" vertical="center"/>
    </xf>
    <xf numFmtId="3" fontId="15" fillId="0" borderId="16" xfId="3" applyNumberFormat="1" applyFont="1" applyFill="1" applyBorder="1" applyAlignment="1">
      <alignment horizontal="right" vertical="center"/>
    </xf>
    <xf numFmtId="0" fontId="18" fillId="0" borderId="0" xfId="0" applyFont="1" applyAlignment="1">
      <alignment horizontal="left" vertical="top" wrapText="1" readingOrder="1"/>
    </xf>
    <xf numFmtId="3" fontId="5" fillId="0" borderId="181" xfId="1" applyNumberFormat="1" applyFont="1" applyBorder="1" applyAlignment="1">
      <alignment horizontal="right" vertical="center"/>
    </xf>
    <xf numFmtId="3" fontId="5" fillId="0" borderId="12" xfId="1" applyNumberFormat="1" applyFont="1" applyBorder="1" applyAlignment="1">
      <alignment horizontal="right" vertical="center"/>
    </xf>
    <xf numFmtId="3" fontId="5" fillId="0" borderId="183" xfId="1" applyNumberFormat="1" applyFont="1" applyBorder="1" applyAlignment="1">
      <alignment horizontal="right" vertical="center"/>
    </xf>
    <xf numFmtId="3" fontId="5" fillId="0" borderId="111" xfId="1" applyNumberFormat="1" applyFont="1" applyBorder="1" applyAlignment="1">
      <alignment horizontal="right" vertical="center"/>
    </xf>
    <xf numFmtId="3" fontId="5" fillId="0" borderId="184" xfId="1" applyNumberFormat="1" applyFont="1" applyBorder="1" applyAlignment="1">
      <alignment horizontal="right" vertical="center"/>
    </xf>
    <xf numFmtId="3" fontId="5" fillId="0" borderId="185" xfId="1" applyNumberFormat="1" applyFont="1" applyBorder="1" applyAlignment="1">
      <alignment horizontal="right" vertical="center"/>
    </xf>
    <xf numFmtId="3" fontId="5" fillId="0" borderId="186" xfId="1" applyNumberFormat="1" applyFont="1" applyBorder="1" applyAlignment="1">
      <alignment horizontal="right" vertical="center"/>
    </xf>
    <xf numFmtId="3" fontId="5" fillId="0" borderId="97" xfId="1" applyNumberFormat="1" applyFont="1" applyFill="1" applyBorder="1" applyAlignment="1">
      <alignment horizontal="right" vertical="center"/>
    </xf>
    <xf numFmtId="3" fontId="5" fillId="0" borderId="187" xfId="1" applyNumberFormat="1" applyFont="1" applyBorder="1" applyAlignment="1">
      <alignment horizontal="right" vertical="center"/>
    </xf>
    <xf numFmtId="3" fontId="5" fillId="0" borderId="188" xfId="1" applyNumberFormat="1" applyFont="1" applyBorder="1" applyAlignment="1">
      <alignment horizontal="right" vertical="center"/>
    </xf>
    <xf numFmtId="3" fontId="5" fillId="0" borderId="181" xfId="1" applyNumberFormat="1" applyFont="1" applyFill="1" applyBorder="1" applyAlignment="1">
      <alignment horizontal="right" vertical="center"/>
    </xf>
    <xf numFmtId="0" fontId="5" fillId="0" borderId="0" xfId="1" applyFont="1" applyBorder="1" applyAlignment="1">
      <alignment horizontal="right" vertical="center"/>
    </xf>
    <xf numFmtId="0" fontId="5" fillId="0" borderId="123" xfId="1" applyFont="1" applyBorder="1" applyAlignment="1">
      <alignment horizontal="right" vertical="center"/>
    </xf>
    <xf numFmtId="3" fontId="5" fillId="0" borderId="98" xfId="1" applyNumberFormat="1" applyFont="1" applyBorder="1" applyAlignment="1">
      <alignment horizontal="right"/>
    </xf>
    <xf numFmtId="3" fontId="5" fillId="0" borderId="189" xfId="1" applyNumberFormat="1" applyFont="1" applyBorder="1" applyAlignment="1">
      <alignment horizontal="right" vertical="center"/>
    </xf>
    <xf numFmtId="3" fontId="4" fillId="2" borderId="16" xfId="1" applyNumberFormat="1" applyFont="1" applyFill="1" applyBorder="1" applyAlignment="1">
      <alignment horizontal="right" vertical="center"/>
    </xf>
    <xf numFmtId="49" fontId="4" fillId="2" borderId="17" xfId="1" applyNumberFormat="1" applyFont="1" applyFill="1" applyBorder="1" applyAlignment="1">
      <alignment horizontal="left" vertical="center" indent="2"/>
    </xf>
    <xf numFmtId="3" fontId="4" fillId="2" borderId="18" xfId="1" applyNumberFormat="1" applyFont="1" applyFill="1" applyBorder="1" applyAlignment="1">
      <alignment horizontal="right" vertical="center"/>
    </xf>
    <xf numFmtId="49" fontId="5" fillId="2" borderId="17" xfId="1" applyNumberFormat="1" applyFont="1" applyFill="1" applyBorder="1" applyAlignment="1">
      <alignment horizontal="left" vertical="center" indent="4"/>
    </xf>
    <xf numFmtId="49" fontId="5" fillId="2" borderId="3" xfId="1" applyNumberFormat="1" applyFont="1" applyFill="1" applyBorder="1" applyAlignment="1">
      <alignment horizontal="left" vertical="center" indent="4"/>
    </xf>
    <xf numFmtId="3" fontId="4" fillId="2" borderId="22" xfId="1" applyNumberFormat="1" applyFont="1" applyFill="1" applyBorder="1" applyAlignment="1">
      <alignment horizontal="right" vertical="center"/>
    </xf>
    <xf numFmtId="3" fontId="4" fillId="2" borderId="13" xfId="1" applyNumberFormat="1" applyFont="1" applyFill="1" applyBorder="1" applyAlignment="1">
      <alignment horizontal="right" vertical="center"/>
    </xf>
    <xf numFmtId="49" fontId="5" fillId="2" borderId="17" xfId="1" applyNumberFormat="1" applyFont="1" applyFill="1" applyBorder="1" applyAlignment="1">
      <alignment horizontal="left" vertical="center" indent="2"/>
    </xf>
    <xf numFmtId="49" fontId="5" fillId="2" borderId="3" xfId="1" applyNumberFormat="1" applyFont="1" applyFill="1" applyBorder="1" applyAlignment="1">
      <alignment horizontal="left" vertical="center" indent="2"/>
    </xf>
    <xf numFmtId="49" fontId="4" fillId="0" borderId="4" xfId="0" applyNumberFormat="1" applyFont="1" applyBorder="1" applyAlignment="1">
      <alignment horizontal="center" wrapText="1"/>
    </xf>
    <xf numFmtId="164" fontId="5" fillId="0" borderId="13" xfId="0" applyNumberFormat="1" applyFont="1" applyBorder="1" applyAlignment="1">
      <alignment horizontal="right" vertical="center"/>
    </xf>
    <xf numFmtId="164" fontId="5" fillId="0" borderId="18" xfId="0" applyNumberFormat="1" applyFont="1" applyBorder="1" applyAlignment="1">
      <alignment horizontal="right" vertical="center"/>
    </xf>
    <xf numFmtId="164" fontId="5" fillId="0" borderId="13" xfId="0" applyNumberFormat="1" applyFont="1" applyBorder="1" applyAlignment="1">
      <alignment horizontal="right"/>
    </xf>
    <xf numFmtId="165" fontId="5" fillId="0" borderId="18" xfId="0" applyNumberFormat="1" applyFont="1" applyBorder="1" applyAlignment="1">
      <alignment horizontal="right" vertical="center"/>
    </xf>
    <xf numFmtId="164" fontId="5" fillId="0" borderId="22" xfId="0" applyNumberFormat="1" applyFont="1" applyBorder="1" applyAlignment="1">
      <alignment horizontal="right" vertical="center"/>
    </xf>
    <xf numFmtId="3" fontId="4" fillId="0" borderId="35" xfId="0" applyNumberFormat="1" applyFont="1" applyBorder="1" applyAlignment="1">
      <alignment horizontal="right"/>
    </xf>
    <xf numFmtId="3" fontId="4" fillId="0" borderId="36" xfId="0" applyNumberFormat="1" applyFont="1" applyBorder="1" applyAlignment="1">
      <alignment horizontal="right"/>
    </xf>
    <xf numFmtId="3" fontId="25" fillId="0" borderId="20" xfId="1" applyNumberFormat="1" applyFont="1" applyFill="1" applyBorder="1" applyAlignment="1">
      <alignment horizontal="right" vertical="center"/>
    </xf>
    <xf numFmtId="3" fontId="5" fillId="0" borderId="35" xfId="0" applyNumberFormat="1" applyFont="1" applyFill="1" applyBorder="1" applyAlignment="1">
      <alignment horizontal="right" vertical="center"/>
    </xf>
    <xf numFmtId="3" fontId="5" fillId="0" borderId="36" xfId="0" applyNumberFormat="1" applyFont="1" applyFill="1" applyBorder="1" applyAlignment="1">
      <alignment horizontal="right" vertical="center"/>
    </xf>
    <xf numFmtId="3" fontId="5" fillId="0" borderId="37" xfId="0" applyNumberFormat="1" applyFont="1" applyFill="1" applyBorder="1" applyAlignment="1">
      <alignment horizontal="right" vertical="center"/>
    </xf>
    <xf numFmtId="3" fontId="15" fillId="0" borderId="19" xfId="0" applyNumberFormat="1" applyFont="1" applyFill="1" applyBorder="1" applyAlignment="1">
      <alignment horizontal="right" vertical="center"/>
    </xf>
    <xf numFmtId="3" fontId="5" fillId="0" borderId="16" xfId="0" applyNumberFormat="1" applyFont="1" applyFill="1" applyBorder="1" applyAlignment="1">
      <alignment horizontal="right" vertical="center"/>
    </xf>
    <xf numFmtId="3" fontId="15" fillId="0" borderId="31" xfId="0" applyNumberFormat="1" applyFont="1" applyFill="1" applyBorder="1" applyAlignment="1">
      <alignment horizontal="right" vertical="center"/>
    </xf>
    <xf numFmtId="3" fontId="15" fillId="0" borderId="9" xfId="0" applyNumberFormat="1" applyFont="1" applyFill="1" applyBorder="1" applyAlignment="1">
      <alignment horizontal="right" vertical="center"/>
    </xf>
    <xf numFmtId="3" fontId="15" fillId="0" borderId="14" xfId="0" applyNumberFormat="1" applyFont="1" applyFill="1" applyBorder="1" applyAlignment="1">
      <alignment horizontal="right" vertical="center"/>
    </xf>
    <xf numFmtId="3" fontId="4" fillId="0" borderId="5" xfId="0" applyNumberFormat="1" applyFont="1" applyFill="1" applyBorder="1" applyAlignment="1">
      <alignment horizontal="right" wrapText="1"/>
    </xf>
    <xf numFmtId="3" fontId="15" fillId="0" borderId="9" xfId="0" applyNumberFormat="1" applyFont="1" applyFill="1" applyBorder="1" applyAlignment="1">
      <alignment horizontal="right"/>
    </xf>
    <xf numFmtId="49" fontId="4" fillId="0" borderId="31" xfId="1" applyNumberFormat="1" applyFont="1" applyFill="1" applyBorder="1" applyAlignment="1">
      <alignment horizontal="center"/>
    </xf>
    <xf numFmtId="49" fontId="4" fillId="0" borderId="11" xfId="1" applyNumberFormat="1" applyFont="1" applyFill="1" applyBorder="1" applyAlignment="1">
      <alignment horizontal="center"/>
    </xf>
    <xf numFmtId="3" fontId="4" fillId="0" borderId="28" xfId="1" applyNumberFormat="1" applyFont="1" applyFill="1" applyBorder="1" applyAlignment="1">
      <alignment horizontal="right" vertical="center"/>
    </xf>
    <xf numFmtId="3" fontId="4" fillId="0" borderId="31" xfId="1" applyNumberFormat="1" applyFont="1" applyFill="1" applyBorder="1" applyAlignment="1">
      <alignment horizontal="right" vertical="center"/>
    </xf>
    <xf numFmtId="3" fontId="4" fillId="0" borderId="58" xfId="1" applyNumberFormat="1" applyFont="1" applyFill="1" applyBorder="1" applyAlignment="1">
      <alignment horizontal="right" vertical="center"/>
    </xf>
    <xf numFmtId="3" fontId="5" fillId="0" borderId="58" xfId="1" applyNumberFormat="1" applyFont="1" applyFill="1" applyBorder="1" applyAlignment="1">
      <alignment horizontal="right" vertical="center"/>
    </xf>
    <xf numFmtId="3" fontId="5" fillId="0" borderId="86" xfId="1" applyNumberFormat="1" applyFont="1" applyFill="1" applyBorder="1" applyAlignment="1">
      <alignment horizontal="right" vertical="center"/>
    </xf>
    <xf numFmtId="3" fontId="5" fillId="0" borderId="13" xfId="1" applyNumberFormat="1" applyFont="1" applyFill="1" applyBorder="1" applyAlignment="1">
      <alignment horizontal="right" vertical="center"/>
    </xf>
    <xf numFmtId="49" fontId="5" fillId="0" borderId="17" xfId="1" applyNumberFormat="1" applyFont="1" applyFill="1" applyBorder="1" applyAlignment="1">
      <alignment horizontal="left" vertical="center" indent="2"/>
    </xf>
    <xf numFmtId="3" fontId="4" fillId="0" borderId="56" xfId="1" applyNumberFormat="1" applyFont="1" applyFill="1" applyBorder="1" applyAlignment="1">
      <alignment horizontal="right" vertical="center"/>
    </xf>
    <xf numFmtId="3" fontId="5" fillId="0" borderId="56" xfId="1" applyNumberFormat="1" applyFont="1" applyFill="1" applyBorder="1" applyAlignment="1">
      <alignment horizontal="right" vertical="center"/>
    </xf>
    <xf numFmtId="3" fontId="5" fillId="0" borderId="39" xfId="1" applyNumberFormat="1" applyFont="1" applyFill="1" applyBorder="1" applyAlignment="1">
      <alignment horizontal="right" vertical="center"/>
    </xf>
    <xf numFmtId="3" fontId="5" fillId="0" borderId="18" xfId="1" applyNumberFormat="1" applyFont="1" applyFill="1" applyBorder="1" applyAlignment="1">
      <alignment horizontal="right" vertical="center"/>
    </xf>
    <xf numFmtId="49" fontId="5" fillId="0" borderId="3" xfId="1" applyNumberFormat="1" applyFont="1" applyFill="1" applyBorder="1" applyAlignment="1">
      <alignment horizontal="left" vertical="center" indent="2"/>
    </xf>
    <xf numFmtId="3" fontId="4" fillId="0" borderId="60" xfId="1" applyNumberFormat="1" applyFont="1" applyFill="1" applyBorder="1" applyAlignment="1">
      <alignment horizontal="right" vertical="center"/>
    </xf>
    <xf numFmtId="3" fontId="5" fillId="0" borderId="60" xfId="1" applyNumberFormat="1" applyFont="1" applyFill="1" applyBorder="1" applyAlignment="1">
      <alignment horizontal="right" vertical="center"/>
    </xf>
    <xf numFmtId="3" fontId="5" fillId="0" borderId="41" xfId="1" applyNumberFormat="1" applyFont="1" applyFill="1" applyBorder="1" applyAlignment="1">
      <alignment horizontal="right" vertical="center"/>
    </xf>
    <xf numFmtId="3" fontId="5" fillId="0" borderId="22" xfId="1" applyNumberFormat="1" applyFont="1" applyFill="1" applyBorder="1" applyAlignment="1">
      <alignment horizontal="right" vertical="center"/>
    </xf>
    <xf numFmtId="49" fontId="4" fillId="0" borderId="1" xfId="1" applyNumberFormat="1" applyFont="1" applyFill="1" applyBorder="1" applyAlignment="1">
      <alignment horizontal="left" vertical="center"/>
    </xf>
    <xf numFmtId="3" fontId="4" fillId="0" borderId="54" xfId="1" applyNumberFormat="1" applyFont="1" applyFill="1" applyBorder="1" applyAlignment="1">
      <alignment horizontal="right" vertical="center"/>
    </xf>
    <xf numFmtId="3" fontId="5" fillId="0" borderId="54" xfId="1" applyNumberFormat="1" applyFont="1" applyFill="1" applyBorder="1" applyAlignment="1">
      <alignment horizontal="right" vertical="center"/>
    </xf>
    <xf numFmtId="3" fontId="5" fillId="0" borderId="87" xfId="1" applyNumberFormat="1" applyFont="1" applyFill="1" applyBorder="1" applyAlignment="1">
      <alignment horizontal="right" vertical="center"/>
    </xf>
    <xf numFmtId="3" fontId="5" fillId="0" borderId="44" xfId="1" applyNumberFormat="1" applyFont="1" applyFill="1" applyBorder="1" applyAlignment="1">
      <alignment horizontal="right" vertical="center"/>
    </xf>
    <xf numFmtId="3" fontId="5" fillId="0" borderId="30" xfId="1" applyNumberFormat="1" applyFont="1" applyFill="1" applyBorder="1" applyAlignment="1">
      <alignment horizontal="right" vertical="center"/>
    </xf>
    <xf numFmtId="3" fontId="5" fillId="0" borderId="32" xfId="0" applyNumberFormat="1" applyFont="1" applyFill="1" applyBorder="1" applyAlignment="1">
      <alignment horizontal="right" vertical="center"/>
    </xf>
    <xf numFmtId="3" fontId="5" fillId="0" borderId="38" xfId="0" applyNumberFormat="1" applyFont="1" applyFill="1" applyBorder="1" applyAlignment="1">
      <alignment horizontal="right"/>
    </xf>
    <xf numFmtId="3" fontId="5" fillId="0" borderId="40" xfId="0" applyNumberFormat="1" applyFont="1" applyFill="1" applyBorder="1" applyAlignment="1">
      <alignment horizontal="right"/>
    </xf>
    <xf numFmtId="49" fontId="4" fillId="0" borderId="45" xfId="0" applyNumberFormat="1" applyFont="1" applyFill="1" applyBorder="1" applyAlignment="1">
      <alignment horizontal="center" wrapText="1"/>
    </xf>
    <xf numFmtId="49" fontId="4" fillId="0" borderId="11" xfId="0" applyNumberFormat="1" applyFont="1" applyFill="1" applyBorder="1" applyAlignment="1">
      <alignment horizontal="center" wrapText="1"/>
    </xf>
    <xf numFmtId="49" fontId="4" fillId="0" borderId="31" xfId="0" applyNumberFormat="1" applyFont="1" applyFill="1" applyBorder="1" applyAlignment="1">
      <alignment horizontal="center" wrapText="1"/>
    </xf>
    <xf numFmtId="3" fontId="4" fillId="0" borderId="31" xfId="0" applyNumberFormat="1" applyFont="1" applyFill="1" applyBorder="1" applyAlignment="1">
      <alignment horizontal="right"/>
    </xf>
    <xf numFmtId="3" fontId="4" fillId="0" borderId="29" xfId="0" applyNumberFormat="1" applyFont="1" applyFill="1" applyBorder="1" applyAlignment="1">
      <alignment horizontal="right"/>
    </xf>
    <xf numFmtId="3" fontId="4" fillId="0" borderId="45" xfId="0" applyNumberFormat="1" applyFont="1" applyFill="1" applyBorder="1" applyAlignment="1">
      <alignment horizontal="right"/>
    </xf>
    <xf numFmtId="3" fontId="4" fillId="0" borderId="11" xfId="0" applyNumberFormat="1" applyFont="1" applyFill="1" applyBorder="1" applyAlignment="1">
      <alignment horizontal="right"/>
    </xf>
    <xf numFmtId="3" fontId="5" fillId="0" borderId="13" xfId="0" applyNumberFormat="1" applyFont="1" applyFill="1" applyBorder="1" applyAlignment="1">
      <alignment horizontal="right" vertical="center"/>
    </xf>
    <xf numFmtId="3" fontId="5" fillId="0" borderId="46" xfId="0" applyNumberFormat="1" applyFont="1" applyFill="1" applyBorder="1" applyAlignment="1">
      <alignment horizontal="right" vertical="center"/>
    </xf>
    <xf numFmtId="3" fontId="5" fillId="0" borderId="86"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3" fontId="5" fillId="0" borderId="47" xfId="0" applyNumberFormat="1" applyFont="1" applyFill="1" applyBorder="1" applyAlignment="1">
      <alignment horizontal="right" vertical="center"/>
    </xf>
    <xf numFmtId="3" fontId="5" fillId="0" borderId="39" xfId="0" applyNumberFormat="1" applyFont="1" applyFill="1" applyBorder="1" applyAlignment="1">
      <alignment horizontal="right" vertical="center"/>
    </xf>
    <xf numFmtId="3" fontId="5" fillId="0" borderId="30" xfId="0" applyNumberFormat="1" applyFont="1" applyFill="1" applyBorder="1" applyAlignment="1">
      <alignment horizontal="right" vertical="center"/>
    </xf>
    <xf numFmtId="3" fontId="5" fillId="0" borderId="49" xfId="0" applyNumberFormat="1" applyFont="1" applyFill="1" applyBorder="1" applyAlignment="1">
      <alignment horizontal="right" vertical="center"/>
    </xf>
    <xf numFmtId="3" fontId="5" fillId="0" borderId="44" xfId="0" applyNumberFormat="1" applyFont="1" applyFill="1" applyBorder="1" applyAlignment="1">
      <alignment horizontal="right" vertical="center"/>
    </xf>
    <xf numFmtId="3" fontId="5" fillId="0" borderId="87" xfId="0" applyNumberFormat="1" applyFont="1" applyFill="1" applyBorder="1" applyAlignment="1">
      <alignment horizontal="right" vertical="center"/>
    </xf>
    <xf numFmtId="3" fontId="5" fillId="0" borderId="95" xfId="0" applyNumberFormat="1" applyFont="1" applyFill="1" applyBorder="1" applyAlignment="1">
      <alignment horizontal="right" vertical="center"/>
    </xf>
    <xf numFmtId="3" fontId="5" fillId="0" borderId="33" xfId="0" applyNumberFormat="1" applyFont="1" applyFill="1" applyBorder="1" applyAlignment="1">
      <alignment horizontal="right" vertical="center"/>
    </xf>
    <xf numFmtId="3" fontId="5" fillId="0" borderId="118" xfId="0" applyNumberFormat="1" applyFont="1" applyFill="1" applyBorder="1" applyAlignment="1">
      <alignment horizontal="right" vertical="center"/>
    </xf>
    <xf numFmtId="3" fontId="5" fillId="0" borderId="34" xfId="0" applyNumberFormat="1" applyFont="1" applyFill="1" applyBorder="1" applyAlignment="1">
      <alignment horizontal="right" vertical="center"/>
    </xf>
    <xf numFmtId="3" fontId="4" fillId="0" borderId="18" xfId="0" applyNumberFormat="1" applyFont="1" applyFill="1" applyBorder="1" applyAlignment="1">
      <alignment horizontal="right"/>
    </xf>
    <xf numFmtId="3" fontId="5" fillId="0" borderId="18" xfId="0" applyNumberFormat="1" applyFont="1" applyFill="1" applyBorder="1" applyAlignment="1">
      <alignment horizontal="right"/>
    </xf>
    <xf numFmtId="3" fontId="5" fillId="0" borderId="47" xfId="0" applyNumberFormat="1" applyFont="1" applyFill="1" applyBorder="1" applyAlignment="1">
      <alignment horizontal="right"/>
    </xf>
    <xf numFmtId="3" fontId="5" fillId="0" borderId="21" xfId="0" applyNumberFormat="1" applyFont="1" applyFill="1" applyBorder="1" applyAlignment="1">
      <alignment horizontal="right"/>
    </xf>
    <xf numFmtId="3" fontId="5" fillId="0" borderId="39" xfId="0" applyNumberFormat="1" applyFont="1" applyFill="1" applyBorder="1" applyAlignment="1">
      <alignment horizontal="right"/>
    </xf>
    <xf numFmtId="3" fontId="4" fillId="0" borderId="22" xfId="0" applyNumberFormat="1" applyFont="1" applyFill="1" applyBorder="1" applyAlignment="1">
      <alignment horizontal="right"/>
    </xf>
    <xf numFmtId="3" fontId="5" fillId="0" borderId="22" xfId="0" applyNumberFormat="1" applyFont="1" applyFill="1" applyBorder="1" applyAlignment="1">
      <alignment horizontal="right"/>
    </xf>
    <xf numFmtId="3" fontId="5" fillId="0" borderId="48" xfId="0" applyNumberFormat="1" applyFont="1" applyFill="1" applyBorder="1" applyAlignment="1">
      <alignment horizontal="right"/>
    </xf>
    <xf numFmtId="3" fontId="5" fillId="0" borderId="25" xfId="0" applyNumberFormat="1" applyFont="1" applyFill="1" applyBorder="1" applyAlignment="1">
      <alignment horizontal="right"/>
    </xf>
    <xf numFmtId="3" fontId="5" fillId="0" borderId="41" xfId="0" applyNumberFormat="1" applyFont="1" applyFill="1" applyBorder="1" applyAlignment="1">
      <alignment horizontal="right"/>
    </xf>
    <xf numFmtId="3" fontId="4" fillId="0" borderId="30" xfId="0" applyNumberFormat="1" applyFont="1" applyFill="1" applyBorder="1" applyAlignment="1">
      <alignment horizontal="right"/>
    </xf>
    <xf numFmtId="3" fontId="5" fillId="0" borderId="30" xfId="0" applyNumberFormat="1" applyFont="1" applyFill="1" applyBorder="1" applyAlignment="1">
      <alignment horizontal="right"/>
    </xf>
    <xf numFmtId="3" fontId="5" fillId="0" borderId="49" xfId="0" applyNumberFormat="1" applyFont="1" applyFill="1" applyBorder="1" applyAlignment="1">
      <alignment horizontal="right"/>
    </xf>
    <xf numFmtId="3" fontId="5" fillId="0" borderId="44" xfId="0" applyNumberFormat="1" applyFont="1" applyFill="1" applyBorder="1" applyAlignment="1">
      <alignment horizontal="right"/>
    </xf>
    <xf numFmtId="3" fontId="5" fillId="0" borderId="87" xfId="0" applyNumberFormat="1" applyFont="1" applyFill="1" applyBorder="1" applyAlignment="1">
      <alignment horizontal="right"/>
    </xf>
    <xf numFmtId="3" fontId="5" fillId="0" borderId="95" xfId="0" applyNumberFormat="1" applyFont="1" applyFill="1" applyBorder="1" applyAlignment="1">
      <alignment horizontal="right"/>
    </xf>
    <xf numFmtId="3" fontId="5" fillId="0" borderId="45" xfId="0" applyNumberFormat="1" applyFont="1" applyFill="1" applyBorder="1" applyAlignment="1">
      <alignment horizontal="right" vertical="center"/>
    </xf>
    <xf numFmtId="49" fontId="4" fillId="0" borderId="10" xfId="1" applyNumberFormat="1" applyFont="1" applyFill="1" applyBorder="1" applyAlignment="1">
      <alignment horizontal="center"/>
    </xf>
    <xf numFmtId="3" fontId="4" fillId="0" borderId="192" xfId="1" applyNumberFormat="1" applyFont="1" applyFill="1" applyBorder="1" applyAlignment="1">
      <alignment horizontal="right" vertical="center"/>
    </xf>
    <xf numFmtId="3" fontId="4" fillId="0" borderId="59" xfId="1" applyNumberFormat="1" applyFont="1" applyFill="1" applyBorder="1" applyAlignment="1">
      <alignment horizontal="right" vertical="center"/>
    </xf>
    <xf numFmtId="3" fontId="5" fillId="2" borderId="18" xfId="1" applyNumberFormat="1" applyFont="1" applyFill="1" applyBorder="1" applyAlignment="1">
      <alignment horizontal="right" vertical="center"/>
    </xf>
    <xf numFmtId="3" fontId="5" fillId="2" borderId="38" xfId="1" applyNumberFormat="1" applyFont="1" applyFill="1" applyBorder="1" applyAlignment="1">
      <alignment horizontal="right"/>
    </xf>
    <xf numFmtId="3" fontId="5" fillId="2" borderId="18" xfId="1" applyNumberFormat="1" applyFont="1" applyFill="1" applyBorder="1" applyAlignment="1">
      <alignment horizontal="right"/>
    </xf>
    <xf numFmtId="3" fontId="5" fillId="2" borderId="38" xfId="1" applyNumberFormat="1" applyFont="1" applyFill="1" applyBorder="1" applyAlignment="1">
      <alignment horizontal="right" vertical="center"/>
    </xf>
    <xf numFmtId="3" fontId="5" fillId="2" borderId="22" xfId="1" applyNumberFormat="1" applyFont="1" applyFill="1" applyBorder="1" applyAlignment="1">
      <alignment horizontal="right" vertical="center"/>
    </xf>
    <xf numFmtId="3" fontId="5" fillId="2" borderId="40" xfId="1" applyNumberFormat="1" applyFont="1" applyFill="1" applyBorder="1" applyAlignment="1">
      <alignment horizontal="right"/>
    </xf>
    <xf numFmtId="49" fontId="4" fillId="0" borderId="26" xfId="1" applyNumberFormat="1" applyFont="1" applyFill="1" applyBorder="1" applyAlignment="1">
      <alignment horizontal="left" vertical="center"/>
    </xf>
    <xf numFmtId="49" fontId="4" fillId="0" borderId="27" xfId="1" applyNumberFormat="1" applyFont="1" applyFill="1" applyBorder="1" applyAlignment="1">
      <alignment horizontal="left" vertical="center"/>
    </xf>
    <xf numFmtId="3" fontId="4" fillId="0" borderId="27" xfId="1" applyNumberFormat="1" applyFont="1" applyFill="1" applyBorder="1" applyAlignment="1">
      <alignment horizontal="right" vertical="center"/>
    </xf>
    <xf numFmtId="3" fontId="15" fillId="0" borderId="103" xfId="1" applyNumberFormat="1" applyFont="1" applyFill="1" applyBorder="1" applyAlignment="1">
      <alignment horizontal="right" vertical="center"/>
    </xf>
    <xf numFmtId="3" fontId="5" fillId="0" borderId="102" xfId="1" applyNumberFormat="1" applyFont="1" applyFill="1" applyBorder="1" applyAlignment="1">
      <alignment horizontal="right" vertical="center"/>
    </xf>
    <xf numFmtId="49" fontId="5" fillId="2" borderId="56" xfId="1" applyNumberFormat="1" applyFont="1" applyFill="1" applyBorder="1" applyAlignment="1">
      <alignment horizontal="left" vertical="center" indent="4"/>
    </xf>
    <xf numFmtId="49" fontId="5" fillId="2" borderId="56" xfId="1" applyNumberFormat="1" applyFont="1" applyFill="1" applyBorder="1" applyAlignment="1">
      <alignment horizontal="left" vertical="center" wrapText="1" indent="4"/>
    </xf>
    <xf numFmtId="49" fontId="5" fillId="2" borderId="56" xfId="1" applyNumberFormat="1" applyFont="1" applyFill="1" applyBorder="1" applyAlignment="1">
      <alignment horizontal="left" vertical="center" wrapText="1" indent="2"/>
    </xf>
    <xf numFmtId="49" fontId="5" fillId="2" borderId="56" xfId="1" applyNumberFormat="1" applyFont="1" applyFill="1" applyBorder="1" applyAlignment="1">
      <alignment horizontal="left" vertical="center" indent="2"/>
    </xf>
    <xf numFmtId="49" fontId="5" fillId="2" borderId="60" xfId="1" applyNumberFormat="1" applyFont="1" applyFill="1" applyBorder="1" applyAlignment="1">
      <alignment horizontal="left" vertical="center" indent="2"/>
    </xf>
    <xf numFmtId="49" fontId="4" fillId="2" borderId="2" xfId="1" applyNumberFormat="1" applyFont="1" applyFill="1" applyBorder="1" applyAlignment="1">
      <alignment horizontal="left" vertical="center"/>
    </xf>
    <xf numFmtId="3" fontId="5" fillId="2" borderId="33" xfId="1" applyNumberFormat="1" applyFont="1" applyFill="1" applyBorder="1" applyAlignment="1">
      <alignment horizontal="right" vertical="center"/>
    </xf>
    <xf numFmtId="49" fontId="5" fillId="2" borderId="157" xfId="1" applyNumberFormat="1" applyFont="1" applyFill="1" applyBorder="1" applyAlignment="1">
      <alignment horizontal="left" vertical="center" indent="2"/>
    </xf>
    <xf numFmtId="49" fontId="5" fillId="2" borderId="38" xfId="1" applyNumberFormat="1" applyFont="1" applyFill="1" applyBorder="1" applyAlignment="1">
      <alignment horizontal="left" vertical="center" indent="4"/>
    </xf>
    <xf numFmtId="49" fontId="5" fillId="2" borderId="38" xfId="1" applyNumberFormat="1" applyFont="1" applyFill="1" applyBorder="1" applyAlignment="1">
      <alignment horizontal="left" vertical="center" wrapText="1" indent="4"/>
    </xf>
    <xf numFmtId="49" fontId="5" fillId="2" borderId="12" xfId="1" applyNumberFormat="1" applyFont="1" applyFill="1" applyBorder="1" applyAlignment="1">
      <alignment horizontal="left" vertical="center" indent="2"/>
    </xf>
    <xf numFmtId="3" fontId="5" fillId="2" borderId="159" xfId="1" applyNumberFormat="1" applyFont="1" applyFill="1" applyBorder="1" applyAlignment="1">
      <alignment horizontal="right" vertical="center"/>
    </xf>
    <xf numFmtId="0" fontId="4" fillId="2" borderId="161" xfId="1" applyFont="1" applyFill="1" applyBorder="1" applyAlignment="1">
      <alignment horizontal="left" vertical="center"/>
    </xf>
    <xf numFmtId="0" fontId="5" fillId="2" borderId="160" xfId="1" applyFont="1" applyFill="1" applyBorder="1" applyAlignment="1">
      <alignment horizontal="right" vertical="center"/>
    </xf>
    <xf numFmtId="0" fontId="5" fillId="2" borderId="162" xfId="1" applyFont="1" applyFill="1" applyBorder="1" applyAlignment="1">
      <alignment horizontal="right" vertical="center"/>
    </xf>
    <xf numFmtId="0" fontId="4" fillId="2" borderId="160" xfId="1" applyFont="1" applyFill="1" applyBorder="1" applyAlignment="1">
      <alignment horizontal="left" vertical="center"/>
    </xf>
    <xf numFmtId="0" fontId="24" fillId="0" borderId="0" xfId="0" applyFont="1" applyAlignment="1">
      <alignment wrapText="1"/>
    </xf>
    <xf numFmtId="49" fontId="4" fillId="0" borderId="1" xfId="0" applyNumberFormat="1" applyFont="1" applyBorder="1" applyAlignment="1">
      <alignment horizontal="left"/>
    </xf>
    <xf numFmtId="49" fontId="4" fillId="0" borderId="29" xfId="1" applyNumberFormat="1" applyFont="1" applyBorder="1" applyAlignment="1">
      <alignment horizontal="center" vertical="center"/>
    </xf>
    <xf numFmtId="49" fontId="4" fillId="0" borderId="33" xfId="0" applyNumberFormat="1" applyFont="1" applyBorder="1" applyAlignment="1">
      <alignment horizontal="left" vertical="center"/>
    </xf>
    <xf numFmtId="49" fontId="4" fillId="0" borderId="5" xfId="0" applyNumberFormat="1" applyFont="1" applyBorder="1" applyAlignment="1">
      <alignment horizontal="left" vertical="center"/>
    </xf>
    <xf numFmtId="0" fontId="19" fillId="0" borderId="174" xfId="0" applyFont="1" applyBorder="1" applyAlignment="1">
      <alignment wrapText="1" readingOrder="1"/>
    </xf>
    <xf numFmtId="0" fontId="19" fillId="0" borderId="173" xfId="0" applyFont="1" applyBorder="1" applyAlignment="1">
      <alignment horizontal="center" wrapText="1" readingOrder="1"/>
    </xf>
    <xf numFmtId="49" fontId="4" fillId="0" borderId="5" xfId="0" applyNumberFormat="1" applyFont="1" applyBorder="1" applyAlignment="1">
      <alignment horizontal="center" vertical="center"/>
    </xf>
    <xf numFmtId="0" fontId="18" fillId="0" borderId="174" xfId="0" applyFont="1" applyBorder="1" applyAlignment="1">
      <alignment horizontal="left" vertical="top" wrapText="1" readingOrder="1"/>
    </xf>
    <xf numFmtId="49" fontId="4" fillId="0" borderId="29" xfId="3" applyNumberFormat="1" applyFont="1" applyBorder="1" applyAlignment="1">
      <alignment horizontal="center" vertical="center"/>
    </xf>
    <xf numFmtId="49" fontId="4" fillId="0" borderId="4" xfId="1" applyNumberFormat="1" applyFont="1" applyBorder="1" applyAlignment="1">
      <alignment horizontal="left" vertical="center"/>
    </xf>
    <xf numFmtId="3" fontId="4" fillId="0" borderId="117" xfId="3" applyNumberFormat="1" applyFont="1" applyBorder="1" applyAlignment="1">
      <alignment horizontal="right" vertical="center"/>
    </xf>
    <xf numFmtId="3" fontId="4" fillId="0" borderId="193" xfId="0" applyNumberFormat="1" applyFont="1" applyBorder="1" applyAlignment="1">
      <alignment horizontal="right" vertical="center"/>
    </xf>
    <xf numFmtId="3" fontId="4" fillId="0" borderId="105" xfId="0" applyNumberFormat="1" applyFont="1" applyBorder="1" applyAlignment="1">
      <alignment horizontal="right" vertical="center"/>
    </xf>
    <xf numFmtId="49" fontId="4" fillId="0" borderId="4" xfId="0" applyNumberFormat="1" applyFont="1" applyFill="1" applyBorder="1" applyAlignment="1">
      <alignment horizontal="center" wrapText="1"/>
    </xf>
    <xf numFmtId="49" fontId="4" fillId="0" borderId="28" xfId="3" applyNumberFormat="1" applyFont="1" applyBorder="1" applyAlignment="1">
      <alignment horizontal="center" vertical="center"/>
    </xf>
    <xf numFmtId="3" fontId="4" fillId="0" borderId="194" xfId="1" applyNumberFormat="1" applyFont="1" applyBorder="1" applyAlignment="1">
      <alignment horizontal="right" vertical="center"/>
    </xf>
    <xf numFmtId="3" fontId="4" fillId="0" borderId="195" xfId="1" applyNumberFormat="1" applyFont="1" applyBorder="1" applyAlignment="1">
      <alignment horizontal="right" vertical="center"/>
    </xf>
    <xf numFmtId="3" fontId="4" fillId="0" borderId="196" xfId="1" applyNumberFormat="1" applyFont="1" applyBorder="1" applyAlignment="1">
      <alignment horizontal="right" vertical="center"/>
    </xf>
    <xf numFmtId="3" fontId="4" fillId="0" borderId="197" xfId="1" applyNumberFormat="1" applyFont="1" applyBorder="1" applyAlignment="1">
      <alignment horizontal="right"/>
    </xf>
    <xf numFmtId="3" fontId="4" fillId="0" borderId="196" xfId="1" applyNumberFormat="1" applyFont="1" applyBorder="1" applyAlignment="1">
      <alignment horizontal="right"/>
    </xf>
    <xf numFmtId="3" fontId="4" fillId="0" borderId="198" xfId="1" applyNumberFormat="1" applyFont="1" applyBorder="1" applyAlignment="1">
      <alignment horizontal="right" vertical="center"/>
    </xf>
    <xf numFmtId="3" fontId="4" fillId="0" borderId="199" xfId="1" applyNumberFormat="1" applyFont="1" applyBorder="1" applyAlignment="1">
      <alignment horizontal="right" vertical="center"/>
    </xf>
    <xf numFmtId="3" fontId="4" fillId="0" borderId="200" xfId="1" applyNumberFormat="1" applyFont="1" applyBorder="1" applyAlignment="1">
      <alignment horizontal="right" vertical="center"/>
    </xf>
    <xf numFmtId="3" fontId="5" fillId="0" borderId="111" xfId="0" applyNumberFormat="1" applyFont="1" applyBorder="1" applyAlignment="1">
      <alignment horizontal="right"/>
    </xf>
    <xf numFmtId="3" fontId="5" fillId="0" borderId="40" xfId="0" applyNumberFormat="1" applyFont="1" applyBorder="1" applyAlignment="1">
      <alignment horizontal="right" vertical="center"/>
    </xf>
    <xf numFmtId="0" fontId="4" fillId="0" borderId="95" xfId="0" applyFont="1" applyBorder="1" applyAlignment="1">
      <alignment horizontal="right"/>
    </xf>
    <xf numFmtId="3" fontId="5" fillId="0" borderId="203" xfId="0" applyNumberFormat="1" applyFont="1" applyBorder="1" applyAlignment="1">
      <alignment horizontal="right" vertical="center"/>
    </xf>
    <xf numFmtId="3" fontId="5" fillId="0" borderId="183" xfId="0" applyNumberFormat="1" applyFont="1" applyBorder="1" applyAlignment="1">
      <alignment horizontal="right" vertical="center"/>
    </xf>
    <xf numFmtId="3" fontId="5" fillId="0" borderId="183" xfId="0" applyNumberFormat="1" applyFont="1" applyBorder="1" applyAlignment="1">
      <alignment horizontal="right"/>
    </xf>
    <xf numFmtId="3" fontId="5" fillId="0" borderId="204" xfId="0" applyNumberFormat="1" applyFont="1" applyBorder="1" applyAlignment="1">
      <alignment horizontal="right"/>
    </xf>
    <xf numFmtId="3" fontId="5" fillId="0" borderId="205" xfId="0" applyNumberFormat="1" applyFont="1" applyBorder="1" applyAlignment="1">
      <alignment horizontal="right" vertical="center"/>
    </xf>
    <xf numFmtId="0" fontId="4" fillId="0" borderId="206" xfId="0" applyFont="1" applyBorder="1" applyAlignment="1">
      <alignment horizontal="right"/>
    </xf>
    <xf numFmtId="3" fontId="5" fillId="0" borderId="207" xfId="0" applyNumberFormat="1" applyFont="1" applyBorder="1" applyAlignment="1">
      <alignment horizontal="right" vertical="center"/>
    </xf>
    <xf numFmtId="3" fontId="5" fillId="0" borderId="208" xfId="0" applyNumberFormat="1" applyFont="1" applyBorder="1" applyAlignment="1">
      <alignment horizontal="right" vertical="center"/>
    </xf>
    <xf numFmtId="3" fontId="5" fillId="0" borderId="209" xfId="0" applyNumberFormat="1" applyFont="1" applyBorder="1" applyAlignment="1">
      <alignment horizontal="right" vertical="center"/>
    </xf>
    <xf numFmtId="3" fontId="5" fillId="0" borderId="210" xfId="0" applyNumberFormat="1" applyFont="1" applyBorder="1" applyAlignment="1">
      <alignment horizontal="right" vertical="center"/>
    </xf>
    <xf numFmtId="3" fontId="5" fillId="0" borderId="129" xfId="0" applyNumberFormat="1" applyFont="1" applyBorder="1" applyAlignment="1">
      <alignment horizontal="right" vertical="center"/>
    </xf>
    <xf numFmtId="3" fontId="5" fillId="0" borderId="211" xfId="0" applyNumberFormat="1" applyFont="1" applyBorder="1" applyAlignment="1">
      <alignment horizontal="right" vertical="center"/>
    </xf>
    <xf numFmtId="3" fontId="5" fillId="0" borderId="212" xfId="0" applyNumberFormat="1" applyFont="1" applyBorder="1" applyAlignment="1">
      <alignment horizontal="right" vertical="center"/>
    </xf>
    <xf numFmtId="3" fontId="5" fillId="0" borderId="213" xfId="0" applyNumberFormat="1" applyFont="1" applyBorder="1" applyAlignment="1">
      <alignment horizontal="right" vertical="center"/>
    </xf>
    <xf numFmtId="3" fontId="5" fillId="0" borderId="214" xfId="0" applyNumberFormat="1" applyFont="1" applyBorder="1" applyAlignment="1">
      <alignment horizontal="right" vertical="center"/>
    </xf>
    <xf numFmtId="3" fontId="5" fillId="0" borderId="204" xfId="0" applyNumberFormat="1" applyFont="1" applyBorder="1" applyAlignment="1">
      <alignment horizontal="right" vertical="center"/>
    </xf>
    <xf numFmtId="3" fontId="5" fillId="0" borderId="111" xfId="0" applyNumberFormat="1" applyFont="1" applyBorder="1" applyAlignment="1">
      <alignment horizontal="right" vertical="center"/>
    </xf>
    <xf numFmtId="49" fontId="4" fillId="0" borderId="215" xfId="0" applyNumberFormat="1" applyFont="1" applyBorder="1" applyAlignment="1">
      <alignment horizontal="left" vertical="center"/>
    </xf>
    <xf numFmtId="3" fontId="5" fillId="0" borderId="119" xfId="0" applyNumberFormat="1" applyFont="1" applyBorder="1" applyAlignment="1">
      <alignment horizontal="right" vertical="center"/>
    </xf>
    <xf numFmtId="3" fontId="5" fillId="0" borderId="107" xfId="0" applyNumberFormat="1" applyFont="1" applyBorder="1" applyAlignment="1">
      <alignment horizontal="right" vertical="center"/>
    </xf>
    <xf numFmtId="3" fontId="5" fillId="0" borderId="106" xfId="0" applyNumberFormat="1" applyFont="1" applyBorder="1" applyAlignment="1">
      <alignment horizontal="right" vertical="center"/>
    </xf>
    <xf numFmtId="3" fontId="5" fillId="0" borderId="216" xfId="0" applyNumberFormat="1" applyFont="1" applyBorder="1" applyAlignment="1">
      <alignment horizontal="right" vertical="center"/>
    </xf>
    <xf numFmtId="3" fontId="5" fillId="0" borderId="99" xfId="0" applyNumberFormat="1" applyFont="1" applyBorder="1" applyAlignment="1">
      <alignment horizontal="right" vertical="center"/>
    </xf>
    <xf numFmtId="3" fontId="5" fillId="0" borderId="217" xfId="0" applyNumberFormat="1" applyFont="1" applyBorder="1" applyAlignment="1">
      <alignment horizontal="right" vertical="center"/>
    </xf>
    <xf numFmtId="0" fontId="0" fillId="0" borderId="214" xfId="0" applyBorder="1"/>
    <xf numFmtId="3" fontId="5" fillId="0" borderId="120" xfId="0" applyNumberFormat="1" applyFont="1" applyBorder="1" applyAlignment="1">
      <alignment horizontal="right"/>
    </xf>
    <xf numFmtId="3" fontId="5" fillId="0" borderId="219" xfId="0" applyNumberFormat="1" applyFont="1" applyBorder="1" applyAlignment="1">
      <alignment horizontal="right" vertical="center"/>
    </xf>
    <xf numFmtId="3" fontId="5" fillId="0" borderId="218" xfId="0" applyNumberFormat="1" applyFont="1" applyBorder="1" applyAlignment="1">
      <alignment horizontal="right" vertical="center"/>
    </xf>
    <xf numFmtId="3" fontId="5" fillId="0" borderId="220" xfId="0" applyNumberFormat="1" applyFont="1" applyBorder="1" applyAlignment="1">
      <alignment horizontal="right" vertical="center"/>
    </xf>
    <xf numFmtId="3" fontId="4" fillId="0" borderId="221" xfId="0" applyNumberFormat="1" applyFont="1" applyBorder="1" applyAlignment="1">
      <alignment horizontal="right" vertical="center"/>
    </xf>
    <xf numFmtId="3" fontId="5" fillId="0" borderId="222" xfId="0" applyNumberFormat="1" applyFont="1" applyBorder="1" applyAlignment="1">
      <alignment horizontal="right" vertical="center"/>
    </xf>
    <xf numFmtId="3" fontId="5" fillId="0" borderId="223" xfId="0" applyNumberFormat="1" applyFont="1" applyBorder="1" applyAlignment="1">
      <alignment horizontal="right" vertical="center"/>
    </xf>
    <xf numFmtId="49" fontId="4" fillId="0" borderId="224" xfId="0" applyNumberFormat="1" applyFont="1" applyBorder="1" applyAlignment="1">
      <alignment horizontal="left" vertical="center"/>
    </xf>
    <xf numFmtId="49" fontId="5" fillId="0" borderId="0" xfId="0" applyNumberFormat="1" applyFont="1" applyBorder="1" applyAlignment="1">
      <alignment horizontal="left" vertical="center" indent="2"/>
    </xf>
    <xf numFmtId="3" fontId="4" fillId="0" borderId="221" xfId="3" applyNumberFormat="1" applyFont="1" applyFill="1" applyBorder="1" applyAlignment="1">
      <alignment horizontal="right"/>
    </xf>
    <xf numFmtId="3" fontId="5" fillId="2" borderId="112" xfId="0" applyNumberFormat="1" applyFont="1" applyFill="1" applyBorder="1" applyAlignment="1">
      <alignment horizontal="right" vertical="center"/>
    </xf>
    <xf numFmtId="3" fontId="5" fillId="2" borderId="38" xfId="0" applyNumberFormat="1" applyFont="1" applyFill="1" applyBorder="1" applyAlignment="1">
      <alignment horizontal="right" vertical="center"/>
    </xf>
    <xf numFmtId="3" fontId="15" fillId="2" borderId="38" xfId="0" applyNumberFormat="1" applyFont="1" applyFill="1" applyBorder="1" applyAlignment="1">
      <alignment horizontal="right" vertical="center"/>
    </xf>
    <xf numFmtId="3" fontId="5" fillId="2" borderId="111" xfId="0" applyNumberFormat="1" applyFont="1" applyFill="1" applyBorder="1" applyAlignment="1">
      <alignment horizontal="right" vertical="center"/>
    </xf>
    <xf numFmtId="3" fontId="5" fillId="2" borderId="111" xfId="0" applyNumberFormat="1" applyFont="1" applyFill="1" applyBorder="1" applyAlignment="1">
      <alignment horizontal="right"/>
    </xf>
    <xf numFmtId="3" fontId="5" fillId="2" borderId="183" xfId="0" applyNumberFormat="1" applyFont="1" applyFill="1" applyBorder="1" applyAlignment="1">
      <alignment horizontal="right" vertical="center"/>
    </xf>
    <xf numFmtId="3" fontId="15" fillId="2" borderId="183" xfId="0" applyNumberFormat="1" applyFont="1" applyFill="1" applyBorder="1" applyAlignment="1">
      <alignment horizontal="right" vertical="center"/>
    </xf>
    <xf numFmtId="3" fontId="5" fillId="2" borderId="204" xfId="0" applyNumberFormat="1" applyFont="1" applyFill="1" applyBorder="1" applyAlignment="1">
      <alignment horizontal="right" vertical="center"/>
    </xf>
    <xf numFmtId="3" fontId="5" fillId="2" borderId="204" xfId="0" applyNumberFormat="1" applyFont="1" applyFill="1" applyBorder="1" applyAlignment="1">
      <alignment horizontal="right"/>
    </xf>
    <xf numFmtId="3" fontId="5" fillId="2" borderId="40" xfId="0" applyNumberFormat="1" applyFont="1" applyFill="1" applyBorder="1" applyAlignment="1">
      <alignment horizontal="right"/>
    </xf>
    <xf numFmtId="3" fontId="5" fillId="2" borderId="205" xfId="0" applyNumberFormat="1" applyFont="1" applyFill="1" applyBorder="1" applyAlignment="1">
      <alignment horizontal="right"/>
    </xf>
    <xf numFmtId="49" fontId="4" fillId="2" borderId="95" xfId="0" applyNumberFormat="1" applyFont="1" applyFill="1" applyBorder="1" applyAlignment="1">
      <alignment horizontal="left"/>
    </xf>
    <xf numFmtId="3" fontId="4" fillId="2" borderId="1" xfId="0" applyNumberFormat="1" applyFont="1" applyFill="1" applyBorder="1" applyAlignment="1">
      <alignment horizontal="right"/>
    </xf>
    <xf numFmtId="3" fontId="5" fillId="2" borderId="229" xfId="0" applyNumberFormat="1" applyFont="1" applyFill="1" applyBorder="1" applyAlignment="1">
      <alignment horizontal="right" vertical="center"/>
    </xf>
    <xf numFmtId="49" fontId="4" fillId="0" borderId="231" xfId="0" applyNumberFormat="1" applyFont="1" applyBorder="1" applyAlignment="1">
      <alignment horizontal="center" vertical="center"/>
    </xf>
    <xf numFmtId="3" fontId="5" fillId="2" borderId="46" xfId="0" applyNumberFormat="1" applyFont="1" applyFill="1" applyBorder="1" applyAlignment="1">
      <alignment horizontal="right" vertical="center"/>
    </xf>
    <xf numFmtId="3" fontId="5" fillId="2" borderId="47" xfId="0" applyNumberFormat="1" applyFont="1" applyFill="1" applyBorder="1" applyAlignment="1">
      <alignment horizontal="right" vertical="center"/>
    </xf>
    <xf numFmtId="3" fontId="15" fillId="2" borderId="120" xfId="0" applyNumberFormat="1" applyFont="1" applyFill="1" applyBorder="1" applyAlignment="1">
      <alignment horizontal="right" vertical="center"/>
    </xf>
    <xf numFmtId="3" fontId="5" fillId="2" borderId="120" xfId="0" applyNumberFormat="1" applyFont="1" applyFill="1" applyBorder="1" applyAlignment="1">
      <alignment horizontal="right" vertical="center"/>
    </xf>
    <xf numFmtId="3" fontId="5" fillId="2" borderId="120" xfId="0" applyNumberFormat="1" applyFont="1" applyFill="1" applyBorder="1" applyAlignment="1">
      <alignment horizontal="right"/>
    </xf>
    <xf numFmtId="3" fontId="4" fillId="2" borderId="232" xfId="0" applyNumberFormat="1" applyFont="1" applyFill="1" applyBorder="1" applyAlignment="1">
      <alignment horizontal="right" vertical="center"/>
    </xf>
    <xf numFmtId="3" fontId="4" fillId="2" borderId="233" xfId="0" applyNumberFormat="1" applyFont="1" applyFill="1" applyBorder="1" applyAlignment="1">
      <alignment horizontal="right" vertical="center"/>
    </xf>
    <xf numFmtId="3" fontId="4" fillId="2" borderId="234" xfId="0" applyNumberFormat="1" applyFont="1" applyFill="1" applyBorder="1" applyAlignment="1">
      <alignment horizontal="right" vertical="center"/>
    </xf>
    <xf numFmtId="3" fontId="4" fillId="2" borderId="12" xfId="0" applyNumberFormat="1" applyFont="1" applyFill="1" applyBorder="1" applyAlignment="1">
      <alignment horizontal="right" vertical="center"/>
    </xf>
    <xf numFmtId="3" fontId="5" fillId="2" borderId="235" xfId="0" applyNumberFormat="1" applyFont="1" applyFill="1" applyBorder="1" applyAlignment="1">
      <alignment horizontal="right"/>
    </xf>
    <xf numFmtId="3" fontId="5" fillId="0" borderId="32" xfId="3" applyNumberFormat="1" applyFont="1" applyBorder="1" applyAlignment="1">
      <alignment horizontal="right" vertical="center"/>
    </xf>
    <xf numFmtId="3" fontId="5" fillId="0" borderId="38" xfId="3" applyNumberFormat="1" applyFont="1" applyBorder="1" applyAlignment="1">
      <alignment horizontal="right" vertical="center"/>
    </xf>
    <xf numFmtId="3" fontId="5" fillId="0" borderId="38" xfId="3" applyNumberFormat="1" applyFont="1" applyBorder="1" applyAlignment="1">
      <alignment horizontal="right"/>
    </xf>
    <xf numFmtId="3" fontId="5" fillId="0" borderId="40" xfId="3" applyNumberFormat="1" applyFont="1" applyBorder="1" applyAlignment="1">
      <alignment horizontal="right" vertical="center"/>
    </xf>
    <xf numFmtId="3" fontId="5" fillId="0" borderId="203" xfId="3" applyNumberFormat="1" applyFont="1" applyBorder="1" applyAlignment="1">
      <alignment horizontal="right" vertical="center"/>
    </xf>
    <xf numFmtId="3" fontId="5" fillId="0" borderId="183" xfId="3" applyNumberFormat="1" applyFont="1" applyBorder="1" applyAlignment="1">
      <alignment horizontal="right" vertical="center"/>
    </xf>
    <xf numFmtId="3" fontId="5" fillId="0" borderId="183" xfId="3" applyNumberFormat="1" applyFont="1" applyBorder="1" applyAlignment="1">
      <alignment horizontal="right"/>
    </xf>
    <xf numFmtId="3" fontId="5" fillId="0" borderId="205" xfId="3" applyNumberFormat="1" applyFont="1" applyBorder="1" applyAlignment="1">
      <alignment horizontal="right" vertical="center"/>
    </xf>
    <xf numFmtId="3" fontId="5" fillId="0" borderId="112" xfId="3" applyNumberFormat="1" applyFont="1" applyBorder="1" applyAlignment="1">
      <alignment horizontal="right" vertical="center"/>
    </xf>
    <xf numFmtId="3" fontId="5" fillId="0" borderId="229" xfId="3" applyNumberFormat="1" applyFont="1" applyBorder="1" applyAlignment="1">
      <alignment horizontal="right" vertical="center"/>
    </xf>
    <xf numFmtId="3" fontId="5" fillId="0" borderId="189" xfId="0" applyNumberFormat="1" applyFont="1" applyBorder="1" applyAlignment="1">
      <alignment horizontal="right" vertical="center"/>
    </xf>
    <xf numFmtId="3" fontId="15" fillId="0" borderId="183" xfId="0" applyNumberFormat="1" applyFont="1" applyBorder="1" applyAlignment="1">
      <alignment horizontal="right" vertical="center"/>
    </xf>
    <xf numFmtId="3" fontId="5" fillId="0" borderId="229" xfId="0" applyNumberFormat="1" applyFont="1" applyBorder="1" applyAlignment="1">
      <alignment horizontal="right" vertical="center"/>
    </xf>
    <xf numFmtId="3" fontId="15" fillId="0" borderId="236" xfId="0" applyNumberFormat="1" applyFont="1" applyBorder="1" applyAlignment="1">
      <alignment horizontal="right" vertical="center"/>
    </xf>
    <xf numFmtId="0" fontId="0" fillId="0" borderId="215" xfId="0" applyBorder="1"/>
    <xf numFmtId="49" fontId="4" fillId="2" borderId="12" xfId="1" applyNumberFormat="1" applyFont="1" applyFill="1" applyBorder="1" applyAlignment="1">
      <alignment horizontal="left" vertical="center" indent="2"/>
    </xf>
    <xf numFmtId="49" fontId="4" fillId="2" borderId="28" xfId="1" applyNumberFormat="1" applyFont="1" applyFill="1" applyBorder="1" applyAlignment="1">
      <alignment horizontal="left" vertical="center"/>
    </xf>
    <xf numFmtId="3" fontId="4" fillId="2" borderId="11" xfId="1" applyNumberFormat="1" applyFont="1" applyFill="1" applyBorder="1" applyAlignment="1">
      <alignment horizontal="right" vertical="center"/>
    </xf>
    <xf numFmtId="3" fontId="5" fillId="0" borderId="114" xfId="1" applyNumberFormat="1" applyFont="1" applyBorder="1" applyAlignment="1">
      <alignment horizontal="right" vertical="center"/>
    </xf>
    <xf numFmtId="3" fontId="5" fillId="0" borderId="4" xfId="1" applyNumberFormat="1" applyFont="1" applyBorder="1" applyAlignment="1">
      <alignment horizontal="right" vertical="center"/>
    </xf>
    <xf numFmtId="3" fontId="5" fillId="0" borderId="144" xfId="1" applyNumberFormat="1" applyFont="1" applyBorder="1" applyAlignment="1">
      <alignment horizontal="right" vertical="center"/>
    </xf>
    <xf numFmtId="3" fontId="5" fillId="0" borderId="187" xfId="1" applyNumberFormat="1" applyFont="1" applyFill="1" applyBorder="1" applyAlignment="1">
      <alignment horizontal="right" vertical="center"/>
    </xf>
    <xf numFmtId="3" fontId="5" fillId="0" borderId="114" xfId="1" applyNumberFormat="1" applyFont="1" applyFill="1" applyBorder="1" applyAlignment="1">
      <alignment horizontal="right" vertical="center"/>
    </xf>
    <xf numFmtId="3" fontId="5" fillId="0" borderId="4" xfId="1" applyNumberFormat="1" applyFont="1" applyFill="1" applyBorder="1" applyAlignment="1">
      <alignment horizontal="right" vertical="center"/>
    </xf>
    <xf numFmtId="3" fontId="5" fillId="0" borderId="144" xfId="1" applyNumberFormat="1" applyFont="1" applyFill="1" applyBorder="1" applyAlignment="1">
      <alignment horizontal="right" vertical="center"/>
    </xf>
    <xf numFmtId="3" fontId="5" fillId="0" borderId="189" xfId="1" applyNumberFormat="1" applyFont="1" applyFill="1" applyBorder="1" applyAlignment="1">
      <alignment horizontal="right" vertical="center"/>
    </xf>
    <xf numFmtId="3" fontId="5" fillId="0" borderId="237" xfId="1" applyNumberFormat="1" applyFont="1" applyBorder="1" applyAlignment="1">
      <alignment horizontal="right" vertical="center"/>
    </xf>
    <xf numFmtId="3" fontId="5" fillId="0" borderId="238" xfId="1" applyNumberFormat="1" applyFont="1" applyBorder="1" applyAlignment="1">
      <alignment horizontal="right" vertical="center"/>
    </xf>
    <xf numFmtId="3" fontId="5" fillId="0" borderId="149" xfId="1" applyNumberFormat="1" applyFont="1" applyBorder="1" applyAlignment="1">
      <alignment horizontal="right" vertical="center"/>
    </xf>
    <xf numFmtId="3" fontId="5" fillId="0" borderId="239" xfId="1" applyNumberFormat="1" applyFont="1" applyBorder="1" applyAlignment="1">
      <alignment horizontal="right" vertical="center"/>
    </xf>
    <xf numFmtId="3" fontId="4" fillId="2" borderId="5" xfId="1" applyNumberFormat="1" applyFont="1" applyFill="1" applyBorder="1" applyAlignment="1">
      <alignment horizontal="right" vertical="center"/>
    </xf>
    <xf numFmtId="3" fontId="5" fillId="0" borderId="9" xfId="1" applyNumberFormat="1" applyFont="1" applyBorder="1" applyAlignment="1">
      <alignment horizontal="right" vertical="center"/>
    </xf>
    <xf numFmtId="3" fontId="5" fillId="0" borderId="28" xfId="1" applyNumberFormat="1" applyFont="1" applyBorder="1" applyAlignment="1">
      <alignment horizontal="right" vertical="center"/>
    </xf>
    <xf numFmtId="3" fontId="5" fillId="0" borderId="240" xfId="1" applyNumberFormat="1" applyFont="1" applyBorder="1" applyAlignment="1">
      <alignment horizontal="right" vertical="center"/>
    </xf>
    <xf numFmtId="3" fontId="5" fillId="0" borderId="229" xfId="1" applyNumberFormat="1" applyFont="1" applyBorder="1" applyAlignment="1">
      <alignment horizontal="right" vertical="center"/>
    </xf>
    <xf numFmtId="3" fontId="5" fillId="0" borderId="112" xfId="1" applyNumberFormat="1" applyFont="1" applyBorder="1" applyAlignment="1">
      <alignment horizontal="right" vertical="center"/>
    </xf>
    <xf numFmtId="49" fontId="4" fillId="2" borderId="28" xfId="1" applyNumberFormat="1" applyFont="1" applyFill="1" applyBorder="1" applyAlignment="1">
      <alignment horizontal="left" wrapText="1"/>
    </xf>
    <xf numFmtId="3" fontId="4" fillId="2" borderId="5" xfId="1" applyNumberFormat="1" applyFont="1" applyFill="1" applyBorder="1" applyAlignment="1">
      <alignment horizontal="right"/>
    </xf>
    <xf numFmtId="3" fontId="5" fillId="0" borderId="9" xfId="1" applyNumberFormat="1" applyFont="1" applyFill="1" applyBorder="1" applyAlignment="1">
      <alignment horizontal="right"/>
    </xf>
    <xf numFmtId="3" fontId="5" fillId="0" borderId="189" xfId="1" applyNumberFormat="1" applyFont="1" applyFill="1" applyBorder="1" applyAlignment="1">
      <alignment horizontal="right"/>
    </xf>
    <xf numFmtId="3" fontId="4" fillId="0" borderId="42" xfId="0" applyNumberFormat="1" applyFont="1" applyBorder="1" applyAlignment="1">
      <alignment horizontal="right"/>
    </xf>
    <xf numFmtId="3" fontId="4" fillId="0" borderId="43" xfId="0" applyNumberFormat="1" applyFont="1" applyBorder="1" applyAlignment="1">
      <alignment horizontal="right"/>
    </xf>
    <xf numFmtId="3" fontId="15" fillId="0" borderId="10" xfId="1" applyNumberFormat="1" applyFont="1" applyFill="1" applyBorder="1" applyAlignment="1">
      <alignment horizontal="right" vertical="center"/>
    </xf>
    <xf numFmtId="3" fontId="15" fillId="0" borderId="45" xfId="1" applyNumberFormat="1" applyFont="1" applyFill="1" applyBorder="1" applyAlignment="1">
      <alignment horizontal="right" vertical="center"/>
    </xf>
    <xf numFmtId="3" fontId="15" fillId="0" borderId="5" xfId="1" applyNumberFormat="1" applyFont="1" applyFill="1" applyBorder="1" applyAlignment="1">
      <alignment horizontal="right" vertical="center"/>
    </xf>
    <xf numFmtId="3" fontId="5" fillId="0" borderId="32" xfId="1" applyNumberFormat="1" applyFont="1" applyFill="1" applyBorder="1" applyAlignment="1">
      <alignment horizontal="right" vertical="center"/>
    </xf>
    <xf numFmtId="3" fontId="5" fillId="0" borderId="38" xfId="1" applyNumberFormat="1" applyFont="1" applyFill="1" applyBorder="1" applyAlignment="1">
      <alignment horizontal="right" vertical="center"/>
    </xf>
    <xf numFmtId="3" fontId="5" fillId="0" borderId="40" xfId="1" applyNumberFormat="1" applyFont="1" applyFill="1" applyBorder="1" applyAlignment="1">
      <alignment horizontal="right" vertical="center"/>
    </xf>
    <xf numFmtId="3" fontId="5" fillId="0" borderId="112" xfId="1" applyNumberFormat="1" applyFont="1" applyFill="1" applyBorder="1" applyAlignment="1">
      <alignment horizontal="right" vertical="center"/>
    </xf>
    <xf numFmtId="3" fontId="5" fillId="0" borderId="29" xfId="1" applyNumberFormat="1" applyFont="1" applyFill="1" applyBorder="1" applyAlignment="1">
      <alignment horizontal="right" vertical="center"/>
    </xf>
    <xf numFmtId="3" fontId="25" fillId="0" borderId="38" xfId="1" applyNumberFormat="1" applyFont="1" applyFill="1" applyBorder="1" applyAlignment="1">
      <alignment horizontal="right" vertical="center"/>
    </xf>
    <xf numFmtId="3" fontId="5" fillId="0" borderId="29" xfId="1" applyNumberFormat="1" applyFont="1" applyFill="1" applyBorder="1" applyAlignment="1">
      <alignment horizontal="right"/>
    </xf>
    <xf numFmtId="3" fontId="5" fillId="0" borderId="111" xfId="1" applyNumberFormat="1" applyFont="1" applyFill="1" applyBorder="1" applyAlignment="1">
      <alignment horizontal="right" vertical="center"/>
    </xf>
    <xf numFmtId="3" fontId="5" fillId="0" borderId="203" xfId="1" applyNumberFormat="1" applyFont="1" applyFill="1" applyBorder="1" applyAlignment="1">
      <alignment horizontal="right" vertical="center"/>
    </xf>
    <xf numFmtId="3" fontId="5" fillId="0" borderId="183" xfId="1" applyNumberFormat="1" applyFont="1" applyFill="1" applyBorder="1" applyAlignment="1">
      <alignment horizontal="right" vertical="center"/>
    </xf>
    <xf numFmtId="3" fontId="5" fillId="0" borderId="205" xfId="1" applyNumberFormat="1" applyFont="1" applyFill="1" applyBorder="1" applyAlignment="1">
      <alignment horizontal="right" vertical="center"/>
    </xf>
    <xf numFmtId="3" fontId="5" fillId="0" borderId="229" xfId="1" applyNumberFormat="1" applyFont="1" applyFill="1" applyBorder="1" applyAlignment="1">
      <alignment horizontal="right" vertical="center"/>
    </xf>
    <xf numFmtId="3" fontId="5" fillId="0" borderId="202" xfId="1" applyNumberFormat="1" applyFont="1" applyFill="1" applyBorder="1" applyAlignment="1">
      <alignment horizontal="right" vertical="center"/>
    </xf>
    <xf numFmtId="3" fontId="25" fillId="0" borderId="183" xfId="1" applyNumberFormat="1" applyFont="1" applyFill="1" applyBorder="1" applyAlignment="1">
      <alignment horizontal="right" vertical="center"/>
    </xf>
    <xf numFmtId="3" fontId="5" fillId="0" borderId="202" xfId="1" applyNumberFormat="1" applyFont="1" applyFill="1" applyBorder="1" applyAlignment="1">
      <alignment horizontal="right"/>
    </xf>
    <xf numFmtId="3" fontId="5" fillId="0" borderId="241" xfId="1" applyNumberFormat="1" applyFont="1" applyFill="1" applyBorder="1" applyAlignment="1">
      <alignment horizontal="right" vertical="center"/>
    </xf>
    <xf numFmtId="0" fontId="0" fillId="0" borderId="201" xfId="0" applyBorder="1"/>
    <xf numFmtId="0" fontId="0" fillId="0" borderId="0" xfId="0" applyBorder="1"/>
    <xf numFmtId="3" fontId="4" fillId="0" borderId="32" xfId="0" applyNumberFormat="1" applyFont="1" applyBorder="1" applyAlignment="1">
      <alignment horizontal="right" vertical="center"/>
    </xf>
    <xf numFmtId="164" fontId="5" fillId="0" borderId="112" xfId="0" applyNumberFormat="1" applyFont="1" applyBorder="1" applyAlignment="1">
      <alignment horizontal="right" vertical="center"/>
    </xf>
    <xf numFmtId="164" fontId="5" fillId="0" borderId="38" xfId="0" applyNumberFormat="1" applyFont="1" applyBorder="1" applyAlignment="1">
      <alignment horizontal="right" vertical="center"/>
    </xf>
    <xf numFmtId="3" fontId="4" fillId="0" borderId="32" xfId="0" applyNumberFormat="1" applyFont="1" applyBorder="1" applyAlignment="1">
      <alignment horizontal="right"/>
    </xf>
    <xf numFmtId="164" fontId="5" fillId="0" borderId="112" xfId="0" applyNumberFormat="1" applyFont="1" applyBorder="1" applyAlignment="1">
      <alignment horizontal="right"/>
    </xf>
    <xf numFmtId="165" fontId="5" fillId="0" borderId="38" xfId="0" applyNumberFormat="1" applyFont="1" applyBorder="1" applyAlignment="1">
      <alignment horizontal="right" vertical="center"/>
    </xf>
    <xf numFmtId="164" fontId="5" fillId="0" borderId="40" xfId="0" applyNumberFormat="1" applyFont="1" applyBorder="1" applyAlignment="1">
      <alignment horizontal="right" vertical="center"/>
    </xf>
    <xf numFmtId="3" fontId="4" fillId="0" borderId="95" xfId="0" applyNumberFormat="1" applyFont="1" applyBorder="1" applyAlignment="1">
      <alignment horizontal="right"/>
    </xf>
    <xf numFmtId="3" fontId="4" fillId="0" borderId="203" xfId="0" applyNumberFormat="1" applyFont="1" applyBorder="1" applyAlignment="1">
      <alignment horizontal="right" vertical="center"/>
    </xf>
    <xf numFmtId="164" fontId="5" fillId="0" borderId="229" xfId="0" applyNumberFormat="1" applyFont="1" applyBorder="1" applyAlignment="1">
      <alignment horizontal="right" vertical="center"/>
    </xf>
    <xf numFmtId="164" fontId="5" fillId="0" borderId="183" xfId="0" applyNumberFormat="1" applyFont="1" applyBorder="1" applyAlignment="1">
      <alignment horizontal="right" vertical="center"/>
    </xf>
    <xf numFmtId="3" fontId="4" fillId="0" borderId="203" xfId="0" applyNumberFormat="1" applyFont="1" applyBorder="1" applyAlignment="1">
      <alignment horizontal="right"/>
    </xf>
    <xf numFmtId="164" fontId="5" fillId="0" borderId="229" xfId="0" applyNumberFormat="1" applyFont="1" applyBorder="1" applyAlignment="1">
      <alignment horizontal="right"/>
    </xf>
    <xf numFmtId="165" fontId="5" fillId="0" borderId="183" xfId="0" applyNumberFormat="1" applyFont="1" applyBorder="1" applyAlignment="1">
      <alignment horizontal="right" vertical="center"/>
    </xf>
    <xf numFmtId="164" fontId="5" fillId="0" borderId="205" xfId="0" applyNumberFormat="1" applyFont="1" applyBorder="1" applyAlignment="1">
      <alignment horizontal="right" vertical="center"/>
    </xf>
    <xf numFmtId="3" fontId="4" fillId="0" borderId="206" xfId="0" applyNumberFormat="1" applyFont="1" applyBorder="1" applyAlignment="1">
      <alignment horizontal="right"/>
    </xf>
    <xf numFmtId="3" fontId="5" fillId="0" borderId="112" xfId="0" applyNumberFormat="1" applyFont="1" applyBorder="1" applyAlignment="1">
      <alignment horizontal="right"/>
    </xf>
    <xf numFmtId="3" fontId="5" fillId="0" borderId="229" xfId="0" applyNumberFormat="1" applyFont="1" applyBorder="1" applyAlignment="1">
      <alignment horizontal="right"/>
    </xf>
    <xf numFmtId="3" fontId="5" fillId="0" borderId="32" xfId="1" applyNumberFormat="1" applyFont="1" applyBorder="1" applyAlignment="1">
      <alignment horizontal="right" vertical="center"/>
    </xf>
    <xf numFmtId="3" fontId="5" fillId="0" borderId="29" xfId="1" applyNumberFormat="1" applyFont="1" applyBorder="1" applyAlignment="1">
      <alignment horizontal="right" vertical="center"/>
    </xf>
    <xf numFmtId="3" fontId="5" fillId="0" borderId="95" xfId="1" applyNumberFormat="1" applyFont="1" applyBorder="1" applyAlignment="1">
      <alignment horizontal="right" vertical="center"/>
    </xf>
    <xf numFmtId="3" fontId="5" fillId="0" borderId="203" xfId="1" applyNumberFormat="1" applyFont="1" applyBorder="1" applyAlignment="1">
      <alignment horizontal="right" vertical="center"/>
    </xf>
    <xf numFmtId="3" fontId="5" fillId="0" borderId="202" xfId="1" applyNumberFormat="1" applyFont="1" applyBorder="1" applyAlignment="1">
      <alignment horizontal="right" vertical="center"/>
    </xf>
    <xf numFmtId="3" fontId="5" fillId="0" borderId="206" xfId="1" applyNumberFormat="1" applyFont="1" applyBorder="1" applyAlignment="1">
      <alignment horizontal="right" vertical="center"/>
    </xf>
    <xf numFmtId="49" fontId="4" fillId="0" borderId="26" xfId="0" applyNumberFormat="1" applyFont="1" applyFill="1" applyBorder="1" applyAlignment="1">
      <alignment horizontal="left" vertical="center"/>
    </xf>
    <xf numFmtId="49" fontId="4" fillId="0" borderId="27" xfId="0" applyNumberFormat="1" applyFont="1" applyFill="1" applyBorder="1" applyAlignment="1">
      <alignment horizontal="left" vertical="center"/>
    </xf>
    <xf numFmtId="3" fontId="4" fillId="0" borderId="27" xfId="0" applyNumberFormat="1" applyFont="1" applyFill="1" applyBorder="1" applyAlignment="1">
      <alignment horizontal="right" vertical="center"/>
    </xf>
    <xf numFmtId="3" fontId="5" fillId="0" borderId="116" xfId="0" applyNumberFormat="1" applyFont="1" applyFill="1" applyBorder="1" applyAlignment="1">
      <alignment horizontal="right" vertical="center"/>
    </xf>
    <xf numFmtId="3" fontId="5" fillId="0" borderId="115" xfId="0" applyNumberFormat="1" applyFont="1" applyFill="1" applyBorder="1" applyAlignment="1">
      <alignment horizontal="right" vertical="center"/>
    </xf>
    <xf numFmtId="49" fontId="4" fillId="0" borderId="231" xfId="0" applyNumberFormat="1" applyFont="1" applyFill="1" applyBorder="1" applyAlignment="1">
      <alignment horizontal="left" vertical="center"/>
    </xf>
    <xf numFmtId="49" fontId="4" fillId="0" borderId="244" xfId="0" applyNumberFormat="1" applyFont="1" applyFill="1" applyBorder="1" applyAlignment="1">
      <alignment horizontal="left" vertical="center"/>
    </xf>
    <xf numFmtId="3" fontId="4" fillId="0" borderId="244" xfId="0" applyNumberFormat="1" applyFont="1" applyFill="1" applyBorder="1" applyAlignment="1">
      <alignment horizontal="right" vertical="center"/>
    </xf>
    <xf numFmtId="3" fontId="5" fillId="0" borderId="227" xfId="0" applyNumberFormat="1" applyFont="1" applyFill="1" applyBorder="1" applyAlignment="1">
      <alignment horizontal="right" vertical="center"/>
    </xf>
    <xf numFmtId="3" fontId="5" fillId="0" borderId="245" xfId="0" applyNumberFormat="1" applyFont="1" applyFill="1" applyBorder="1" applyAlignment="1">
      <alignment horizontal="right" vertical="center"/>
    </xf>
    <xf numFmtId="3" fontId="5" fillId="0" borderId="29" xfId="0" applyNumberFormat="1" applyFont="1" applyFill="1" applyBorder="1" applyAlignment="1">
      <alignment horizontal="right"/>
    </xf>
    <xf numFmtId="3" fontId="5" fillId="0" borderId="61" xfId="0" applyNumberFormat="1" applyFont="1" applyFill="1" applyBorder="1" applyAlignment="1">
      <alignment horizontal="right" vertical="center"/>
    </xf>
    <xf numFmtId="3" fontId="5" fillId="0" borderId="246" xfId="0" applyNumberFormat="1" applyFont="1" applyFill="1" applyBorder="1" applyAlignment="1">
      <alignment horizontal="right" vertical="center"/>
    </xf>
    <xf numFmtId="3" fontId="5" fillId="0" borderId="203" xfId="0" applyNumberFormat="1" applyFont="1" applyFill="1" applyBorder="1" applyAlignment="1">
      <alignment horizontal="right" vertical="center"/>
    </xf>
    <xf numFmtId="3" fontId="5" fillId="0" borderId="183" xfId="0" applyNumberFormat="1" applyFont="1" applyFill="1" applyBorder="1" applyAlignment="1">
      <alignment horizontal="right" vertical="center"/>
    </xf>
    <xf numFmtId="3" fontId="5" fillId="0" borderId="205" xfId="0" applyNumberFormat="1" applyFont="1" applyFill="1" applyBorder="1" applyAlignment="1">
      <alignment horizontal="right" vertical="center"/>
    </xf>
    <xf numFmtId="3" fontId="5" fillId="0" borderId="229" xfId="0" applyNumberFormat="1" applyFont="1" applyFill="1" applyBorder="1" applyAlignment="1">
      <alignment horizontal="right" vertical="center"/>
    </xf>
    <xf numFmtId="3" fontId="5" fillId="0" borderId="202" xfId="0" applyNumberFormat="1" applyFont="1" applyFill="1" applyBorder="1" applyAlignment="1">
      <alignment horizontal="right" vertical="center"/>
    </xf>
    <xf numFmtId="3" fontId="5" fillId="0" borderId="202" xfId="0" applyNumberFormat="1" applyFont="1" applyFill="1" applyBorder="1" applyAlignment="1">
      <alignment horizontal="right"/>
    </xf>
    <xf numFmtId="3" fontId="5" fillId="0" borderId="247" xfId="0" applyNumberFormat="1" applyFont="1" applyFill="1" applyBorder="1" applyAlignment="1">
      <alignment horizontal="right" vertical="center"/>
    </xf>
    <xf numFmtId="3" fontId="5" fillId="0" borderId="248" xfId="0" applyNumberFormat="1" applyFont="1" applyFill="1" applyBorder="1" applyAlignment="1">
      <alignment horizontal="right" vertical="center"/>
    </xf>
    <xf numFmtId="49" fontId="5" fillId="0" borderId="230" xfId="0" applyNumberFormat="1" applyFont="1" applyBorder="1" applyAlignment="1">
      <alignment horizontal="left" vertical="center" indent="2"/>
    </xf>
    <xf numFmtId="49" fontId="5" fillId="0" borderId="249" xfId="0" applyNumberFormat="1" applyFont="1" applyBorder="1" applyAlignment="1">
      <alignment horizontal="left" vertical="center" indent="2"/>
    </xf>
    <xf numFmtId="49" fontId="5" fillId="0" borderId="230" xfId="0" applyNumberFormat="1" applyFont="1" applyBorder="1" applyAlignment="1">
      <alignment horizontal="left" vertical="center" wrapText="1" indent="2"/>
    </xf>
    <xf numFmtId="49" fontId="5" fillId="0" borderId="215" xfId="0" applyNumberFormat="1" applyFont="1" applyBorder="1" applyAlignment="1">
      <alignment horizontal="left" vertical="center" indent="2"/>
    </xf>
    <xf numFmtId="49" fontId="4" fillId="0" borderId="250" xfId="0" applyNumberFormat="1" applyFont="1" applyBorder="1" applyAlignment="1">
      <alignment horizontal="left" vertical="center"/>
    </xf>
    <xf numFmtId="0" fontId="4" fillId="0" borderId="49" xfId="0" applyFont="1" applyBorder="1" applyAlignment="1">
      <alignment horizontal="right"/>
    </xf>
    <xf numFmtId="3" fontId="4" fillId="0" borderId="251" xfId="0" applyNumberFormat="1" applyFont="1" applyBorder="1" applyAlignment="1">
      <alignment horizontal="right" vertical="center"/>
    </xf>
    <xf numFmtId="3" fontId="4" fillId="0" borderId="252" xfId="0" applyNumberFormat="1" applyFont="1" applyBorder="1" applyAlignment="1">
      <alignment horizontal="right" vertical="center"/>
    </xf>
    <xf numFmtId="3" fontId="4" fillId="0" borderId="113" xfId="0" applyNumberFormat="1" applyFont="1" applyBorder="1" applyAlignment="1">
      <alignment horizontal="right"/>
    </xf>
    <xf numFmtId="3" fontId="4" fillId="0" borderId="252" xfId="0" applyNumberFormat="1" applyFont="1" applyBorder="1" applyAlignment="1">
      <alignment horizontal="right"/>
    </xf>
    <xf numFmtId="3" fontId="4" fillId="0" borderId="113" xfId="0" applyNumberFormat="1" applyFont="1" applyBorder="1" applyAlignment="1">
      <alignment horizontal="right" vertical="center"/>
    </xf>
    <xf numFmtId="3" fontId="4" fillId="0" borderId="253" xfId="0" applyNumberFormat="1" applyFont="1" applyBorder="1" applyAlignment="1">
      <alignment horizontal="right" vertical="center"/>
    </xf>
    <xf numFmtId="0" fontId="0" fillId="0" borderId="254" xfId="0" applyBorder="1"/>
    <xf numFmtId="3" fontId="4" fillId="0" borderId="30" xfId="3" applyNumberFormat="1" applyFont="1" applyBorder="1" applyAlignment="1">
      <alignment horizontal="right"/>
    </xf>
    <xf numFmtId="49" fontId="4" fillId="0" borderId="255" xfId="3" applyNumberFormat="1" applyFont="1" applyBorder="1" applyAlignment="1">
      <alignment horizontal="center"/>
    </xf>
    <xf numFmtId="49" fontId="4" fillId="0" borderId="69" xfId="3" applyNumberFormat="1" applyFont="1" applyBorder="1" applyAlignment="1">
      <alignment horizontal="center" wrapText="1"/>
    </xf>
    <xf numFmtId="49" fontId="4" fillId="0" borderId="62" xfId="3" applyNumberFormat="1" applyFont="1" applyBorder="1" applyAlignment="1">
      <alignment horizontal="center" wrapText="1"/>
    </xf>
    <xf numFmtId="49" fontId="4" fillId="0" borderId="70" xfId="3" applyNumberFormat="1" applyFont="1" applyBorder="1" applyAlignment="1">
      <alignment horizontal="center" wrapText="1"/>
    </xf>
    <xf numFmtId="49" fontId="4" fillId="0" borderId="256" xfId="3" applyNumberFormat="1" applyFont="1" applyBorder="1" applyAlignment="1">
      <alignment horizontal="center" wrapText="1"/>
    </xf>
    <xf numFmtId="49" fontId="4" fillId="0" borderId="257" xfId="3" applyNumberFormat="1" applyFont="1" applyBorder="1" applyAlignment="1">
      <alignment horizontal="center" vertical="center"/>
    </xf>
    <xf numFmtId="49" fontId="4" fillId="0" borderId="69" xfId="3" applyNumberFormat="1" applyFont="1" applyBorder="1" applyAlignment="1">
      <alignment horizontal="center" vertical="center"/>
    </xf>
    <xf numFmtId="49" fontId="4" fillId="0" borderId="62" xfId="3" applyNumberFormat="1" applyFont="1" applyBorder="1" applyAlignment="1">
      <alignment horizontal="center" vertical="center"/>
    </xf>
    <xf numFmtId="49" fontId="4" fillId="0" borderId="256" xfId="3" applyNumberFormat="1" applyFont="1" applyBorder="1" applyAlignment="1">
      <alignment horizontal="center" vertical="center"/>
    </xf>
    <xf numFmtId="3" fontId="5" fillId="0" borderId="95" xfId="3" applyNumberFormat="1" applyFont="1" applyFill="1" applyBorder="1" applyAlignment="1">
      <alignment horizontal="right" vertical="center"/>
    </xf>
    <xf numFmtId="3" fontId="5" fillId="0" borderId="202" xfId="3" applyNumberFormat="1" applyFont="1" applyFill="1" applyBorder="1" applyAlignment="1">
      <alignment horizontal="right" vertical="center"/>
    </xf>
    <xf numFmtId="3" fontId="4" fillId="0" borderId="55" xfId="3" applyNumberFormat="1" applyFont="1" applyFill="1" applyBorder="1" applyAlignment="1">
      <alignment horizontal="right" vertical="center"/>
    </xf>
    <xf numFmtId="3" fontId="4" fillId="0" borderId="2" xfId="3" applyNumberFormat="1" applyFont="1" applyFill="1" applyBorder="1" applyAlignment="1">
      <alignment horizontal="right" vertical="center"/>
    </xf>
    <xf numFmtId="3" fontId="4" fillId="0" borderId="258" xfId="3" applyNumberFormat="1" applyFont="1" applyFill="1" applyBorder="1" applyAlignment="1">
      <alignment horizontal="right" vertical="center"/>
    </xf>
    <xf numFmtId="3" fontId="4" fillId="0" borderId="32" xfId="3" applyNumberFormat="1" applyFont="1" applyFill="1" applyBorder="1" applyAlignment="1">
      <alignment horizontal="right" vertical="center"/>
    </xf>
    <xf numFmtId="3" fontId="5" fillId="0" borderId="38" xfId="3" applyNumberFormat="1" applyFont="1" applyFill="1" applyBorder="1" applyAlignment="1">
      <alignment horizontal="right" vertical="center"/>
    </xf>
    <xf numFmtId="3" fontId="5" fillId="0" borderId="40" xfId="3" applyNumberFormat="1" applyFont="1" applyFill="1" applyBorder="1" applyAlignment="1">
      <alignment horizontal="right" vertical="center"/>
    </xf>
    <xf numFmtId="3" fontId="5" fillId="0" borderId="183" xfId="3" applyNumberFormat="1" applyFont="1" applyFill="1" applyBorder="1" applyAlignment="1">
      <alignment horizontal="right" vertical="center"/>
    </xf>
    <xf numFmtId="3" fontId="5" fillId="0" borderId="205" xfId="3" applyNumberFormat="1" applyFont="1" applyFill="1" applyBorder="1" applyAlignment="1">
      <alignment horizontal="right" vertical="center"/>
    </xf>
    <xf numFmtId="3" fontId="4" fillId="0" borderId="182" xfId="3" applyNumberFormat="1" applyFont="1" applyFill="1" applyBorder="1" applyAlignment="1">
      <alignment horizontal="right" vertical="center"/>
    </xf>
    <xf numFmtId="49" fontId="4" fillId="0" borderId="243" xfId="3" applyNumberFormat="1" applyFont="1" applyBorder="1" applyAlignment="1">
      <alignment horizontal="center" vertical="center"/>
    </xf>
    <xf numFmtId="49" fontId="4" fillId="0" borderId="4" xfId="3" applyNumberFormat="1" applyFont="1" applyBorder="1" applyAlignment="1">
      <alignment horizontal="center" vertical="center"/>
    </xf>
    <xf numFmtId="49" fontId="4" fillId="0" borderId="259" xfId="3" applyNumberFormat="1" applyFont="1" applyBorder="1" applyAlignment="1">
      <alignment horizontal="center" vertical="center"/>
    </xf>
    <xf numFmtId="49" fontId="4" fillId="0" borderId="242" xfId="3" applyNumberFormat="1" applyFont="1" applyBorder="1" applyAlignment="1">
      <alignment horizontal="center" vertical="center"/>
    </xf>
    <xf numFmtId="49" fontId="4" fillId="0" borderId="62" xfId="0" applyNumberFormat="1" applyFont="1" applyBorder="1" applyAlignment="1">
      <alignment horizontal="center" vertical="center"/>
    </xf>
    <xf numFmtId="3" fontId="4" fillId="2" borderId="62" xfId="0" applyNumberFormat="1" applyFont="1" applyFill="1" applyBorder="1" applyAlignment="1">
      <alignment horizontal="right"/>
    </xf>
    <xf numFmtId="3" fontId="4" fillId="2" borderId="28" xfId="0" applyNumberFormat="1" applyFont="1" applyFill="1" applyBorder="1" applyAlignment="1">
      <alignment horizontal="right"/>
    </xf>
    <xf numFmtId="3" fontId="4" fillId="0" borderId="58" xfId="3" applyNumberFormat="1" applyFont="1" applyBorder="1" applyAlignment="1">
      <alignment horizontal="right" vertical="center"/>
    </xf>
    <xf numFmtId="3" fontId="4" fillId="0" borderId="105" xfId="3" applyNumberFormat="1" applyFont="1" applyBorder="1" applyAlignment="1">
      <alignment horizontal="right"/>
    </xf>
    <xf numFmtId="3" fontId="5" fillId="0" borderId="62" xfId="3" applyNumberFormat="1" applyFont="1" applyBorder="1" applyAlignment="1">
      <alignment horizontal="right" vertical="center"/>
    </xf>
    <xf numFmtId="3" fontId="4" fillId="0" borderId="112" xfId="3" applyNumberFormat="1" applyFont="1" applyFill="1" applyBorder="1" applyAlignment="1">
      <alignment horizontal="right" vertical="center"/>
    </xf>
    <xf numFmtId="3" fontId="5" fillId="0" borderId="29" xfId="3" applyNumberFormat="1" applyFont="1" applyFill="1" applyBorder="1" applyAlignment="1">
      <alignment horizontal="right" vertical="center"/>
    </xf>
    <xf numFmtId="3" fontId="5" fillId="0" borderId="260" xfId="3" applyNumberFormat="1" applyFont="1" applyFill="1" applyBorder="1" applyAlignment="1">
      <alignment horizontal="right" vertical="center"/>
    </xf>
    <xf numFmtId="3" fontId="4" fillId="0" borderId="237" xfId="3" applyNumberFormat="1" applyFont="1" applyFill="1" applyBorder="1" applyAlignment="1">
      <alignment horizontal="right" vertical="center"/>
    </xf>
    <xf numFmtId="3" fontId="5" fillId="0" borderId="206" xfId="3" applyNumberFormat="1" applyFont="1" applyFill="1" applyBorder="1" applyAlignment="1">
      <alignment horizontal="right" vertical="center"/>
    </xf>
    <xf numFmtId="3" fontId="5" fillId="0" borderId="40" xfId="1" applyNumberFormat="1" applyFont="1" applyBorder="1" applyAlignment="1">
      <alignment horizontal="right" vertical="center"/>
    </xf>
    <xf numFmtId="3" fontId="5" fillId="0" borderId="183" xfId="1" applyNumberFormat="1" applyFont="1" applyBorder="1" applyAlignment="1">
      <alignment horizontal="right"/>
    </xf>
    <xf numFmtId="3" fontId="5" fillId="0" borderId="204" xfId="1" applyNumberFormat="1" applyFont="1" applyBorder="1" applyAlignment="1">
      <alignment horizontal="right" vertical="center"/>
    </xf>
    <xf numFmtId="3" fontId="5" fillId="0" borderId="205" xfId="1" applyNumberFormat="1" applyFont="1" applyBorder="1" applyAlignment="1">
      <alignment horizontal="right" vertical="center"/>
    </xf>
    <xf numFmtId="3" fontId="4" fillId="0" borderId="189" xfId="1" applyNumberFormat="1" applyFont="1" applyBorder="1" applyAlignment="1">
      <alignment horizontal="right"/>
    </xf>
    <xf numFmtId="49" fontId="4" fillId="0" borderId="263" xfId="1" applyNumberFormat="1" applyFont="1" applyBorder="1" applyAlignment="1">
      <alignment horizontal="center" vertical="center"/>
    </xf>
    <xf numFmtId="49" fontId="4" fillId="0" borderId="264" xfId="1" applyNumberFormat="1" applyFont="1" applyBorder="1" applyAlignment="1">
      <alignment horizontal="center" vertical="center"/>
    </xf>
    <xf numFmtId="49" fontId="4" fillId="0" borderId="140" xfId="1" applyNumberFormat="1" applyFont="1" applyBorder="1" applyAlignment="1">
      <alignment horizontal="center" vertical="center"/>
    </xf>
    <xf numFmtId="49" fontId="4" fillId="0" borderId="265" xfId="1"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0" borderId="140" xfId="0" applyNumberFormat="1" applyFont="1" applyBorder="1" applyAlignment="1">
      <alignment horizontal="center" vertical="center"/>
    </xf>
    <xf numFmtId="49" fontId="4" fillId="0" borderId="266" xfId="0" applyNumberFormat="1" applyFont="1" applyBorder="1" applyAlignment="1">
      <alignment horizontal="center" vertical="center"/>
    </xf>
    <xf numFmtId="49" fontId="4" fillId="0" borderId="263" xfId="0" applyNumberFormat="1" applyFont="1" applyBorder="1" applyAlignment="1">
      <alignment horizontal="center" vertical="center"/>
    </xf>
    <xf numFmtId="3" fontId="4" fillId="0" borderId="242" xfId="3" applyNumberFormat="1" applyFont="1" applyBorder="1" applyAlignment="1">
      <alignment horizontal="right" vertical="center"/>
    </xf>
    <xf numFmtId="3" fontId="4" fillId="0" borderId="259" xfId="3" applyNumberFormat="1" applyFont="1" applyBorder="1" applyAlignment="1">
      <alignment horizontal="right" vertical="center"/>
    </xf>
    <xf numFmtId="3" fontId="4" fillId="0" borderId="267" xfId="3" applyNumberFormat="1" applyFont="1" applyBorder="1" applyAlignment="1">
      <alignment horizontal="right" vertical="center"/>
    </xf>
    <xf numFmtId="3" fontId="4" fillId="0" borderId="255" xfId="3" applyNumberFormat="1" applyFont="1" applyBorder="1" applyAlignment="1">
      <alignment horizontal="right" vertical="center"/>
    </xf>
    <xf numFmtId="3" fontId="4" fillId="0" borderId="4" xfId="3" applyNumberFormat="1" applyFont="1" applyBorder="1" applyAlignment="1">
      <alignment horizontal="right" vertical="center"/>
    </xf>
    <xf numFmtId="3" fontId="4" fillId="0" borderId="268" xfId="3" applyNumberFormat="1" applyFont="1" applyBorder="1" applyAlignment="1">
      <alignment horizontal="right" vertical="center"/>
    </xf>
    <xf numFmtId="3" fontId="4" fillId="0" borderId="127" xfId="3" applyNumberFormat="1" applyFont="1" applyBorder="1" applyAlignment="1">
      <alignment horizontal="right" vertical="center"/>
    </xf>
    <xf numFmtId="3" fontId="4" fillId="0" borderId="1" xfId="3" applyNumberFormat="1" applyFont="1" applyBorder="1" applyAlignment="1">
      <alignment horizontal="right" vertical="center"/>
    </xf>
    <xf numFmtId="49" fontId="5" fillId="0" borderId="101" xfId="3" applyNumberFormat="1" applyFont="1" applyBorder="1" applyAlignment="1">
      <alignment horizontal="left" vertical="center"/>
    </xf>
    <xf numFmtId="0" fontId="5" fillId="0" borderId="150" xfId="3" applyFont="1" applyBorder="1" applyAlignment="1">
      <alignment horizontal="left" vertical="center"/>
    </xf>
    <xf numFmtId="0" fontId="4" fillId="0" borderId="269" xfId="3" applyFont="1" applyBorder="1" applyAlignment="1">
      <alignment horizontal="right" vertical="center"/>
    </xf>
    <xf numFmtId="3" fontId="4" fillId="0" borderId="108" xfId="3" applyNumberFormat="1" applyFont="1" applyBorder="1" applyAlignment="1">
      <alignment horizontal="right" vertical="center"/>
    </xf>
    <xf numFmtId="3" fontId="5" fillId="0" borderId="270" xfId="3" applyNumberFormat="1" applyFont="1" applyBorder="1" applyAlignment="1">
      <alignment horizontal="right" vertical="center"/>
    </xf>
    <xf numFmtId="3" fontId="5" fillId="0" borderId="271" xfId="3" applyNumberFormat="1" applyFont="1" applyBorder="1" applyAlignment="1">
      <alignment horizontal="right" vertical="center"/>
    </xf>
    <xf numFmtId="0" fontId="5" fillId="0" borderId="67" xfId="3" applyFont="1" applyBorder="1" applyAlignment="1">
      <alignment horizontal="right" vertical="center"/>
    </xf>
    <xf numFmtId="0" fontId="5" fillId="0" borderId="75" xfId="3" applyFont="1" applyBorder="1" applyAlignment="1">
      <alignment horizontal="right" vertical="center"/>
    </xf>
    <xf numFmtId="0" fontId="5" fillId="0" borderId="153" xfId="3" applyFont="1" applyBorder="1" applyAlignment="1">
      <alignment horizontal="right" vertical="center"/>
    </xf>
    <xf numFmtId="0" fontId="5" fillId="0" borderId="66" xfId="3" applyFont="1" applyBorder="1" applyAlignment="1">
      <alignment horizontal="right" vertical="center"/>
    </xf>
    <xf numFmtId="49" fontId="4" fillId="0" borderId="272" xfId="3" applyNumberFormat="1" applyFont="1" applyBorder="1" applyAlignment="1">
      <alignment horizontal="center" wrapText="1"/>
    </xf>
    <xf numFmtId="49" fontId="4" fillId="0" borderId="29" xfId="3" applyNumberFormat="1" applyFont="1" applyBorder="1" applyAlignment="1">
      <alignment horizontal="center" wrapText="1"/>
    </xf>
    <xf numFmtId="49" fontId="4" fillId="0" borderId="259" xfId="3" applyNumberFormat="1" applyFont="1" applyBorder="1" applyAlignment="1">
      <alignment horizontal="center" wrapText="1"/>
    </xf>
    <xf numFmtId="3" fontId="4" fillId="0" borderId="29" xfId="3" applyNumberFormat="1" applyFont="1" applyBorder="1" applyAlignment="1">
      <alignment horizontal="right" vertical="center" wrapText="1"/>
    </xf>
    <xf numFmtId="3" fontId="4" fillId="0" borderId="274" xfId="3" applyNumberFormat="1" applyFont="1" applyBorder="1" applyAlignment="1">
      <alignment horizontal="right" vertical="center" wrapText="1"/>
    </xf>
    <xf numFmtId="3" fontId="5" fillId="0" borderId="275" xfId="3" applyNumberFormat="1" applyFont="1" applyBorder="1" applyAlignment="1">
      <alignment horizontal="right" vertical="center"/>
    </xf>
    <xf numFmtId="3" fontId="5" fillId="0" borderId="276" xfId="3" applyNumberFormat="1" applyFont="1" applyBorder="1" applyAlignment="1">
      <alignment horizontal="right" vertical="center"/>
    </xf>
    <xf numFmtId="3" fontId="5" fillId="0" borderId="277" xfId="3" applyNumberFormat="1" applyFont="1" applyBorder="1" applyAlignment="1">
      <alignment horizontal="right" vertical="center"/>
    </xf>
    <xf numFmtId="3" fontId="4" fillId="0" borderId="273" xfId="3" applyNumberFormat="1" applyFont="1" applyBorder="1" applyAlignment="1">
      <alignment horizontal="right" vertical="center" wrapText="1"/>
    </xf>
    <xf numFmtId="3" fontId="5" fillId="0" borderId="278" xfId="3" applyNumberFormat="1" applyFont="1" applyBorder="1" applyAlignment="1">
      <alignment horizontal="right" vertical="center"/>
    </xf>
    <xf numFmtId="3" fontId="5" fillId="0" borderId="279" xfId="3" applyNumberFormat="1" applyFont="1" applyBorder="1" applyAlignment="1">
      <alignment horizontal="right" vertical="center"/>
    </xf>
    <xf numFmtId="3" fontId="5" fillId="0" borderId="280" xfId="3" applyNumberFormat="1" applyFont="1" applyBorder="1" applyAlignment="1">
      <alignment horizontal="right" vertical="center"/>
    </xf>
    <xf numFmtId="49" fontId="4" fillId="0" borderId="274" xfId="3" applyNumberFormat="1" applyFont="1" applyBorder="1" applyAlignment="1">
      <alignment horizontal="center" wrapText="1"/>
    </xf>
    <xf numFmtId="3" fontId="4" fillId="0" borderId="28" xfId="3" applyNumberFormat="1" applyFont="1" applyBorder="1" applyAlignment="1">
      <alignment horizontal="right" vertical="center" wrapText="1"/>
    </xf>
    <xf numFmtId="3" fontId="4" fillId="0" borderId="56" xfId="3" applyNumberFormat="1" applyFont="1" applyBorder="1" applyAlignment="1">
      <alignment horizontal="right" vertical="center"/>
    </xf>
    <xf numFmtId="49" fontId="4" fillId="0" borderId="100" xfId="3" applyNumberFormat="1" applyFont="1" applyBorder="1" applyAlignment="1">
      <alignment horizontal="center" wrapText="1"/>
    </xf>
    <xf numFmtId="49" fontId="4" fillId="0" borderId="281" xfId="3" applyNumberFormat="1" applyFont="1" applyBorder="1" applyAlignment="1">
      <alignment horizontal="center" wrapText="1"/>
    </xf>
    <xf numFmtId="3" fontId="4" fillId="0" borderId="266" xfId="3" applyNumberFormat="1" applyFont="1" applyBorder="1" applyAlignment="1">
      <alignment horizontal="right" vertical="center" wrapText="1"/>
    </xf>
    <xf numFmtId="3" fontId="5" fillId="0" borderId="282" xfId="3" applyNumberFormat="1" applyFont="1" applyBorder="1" applyAlignment="1">
      <alignment horizontal="right" vertical="center"/>
    </xf>
    <xf numFmtId="3" fontId="5" fillId="0" borderId="283" xfId="3" applyNumberFormat="1" applyFont="1" applyBorder="1" applyAlignment="1">
      <alignment horizontal="right" vertical="center"/>
    </xf>
    <xf numFmtId="3" fontId="5" fillId="0" borderId="284" xfId="3" applyNumberFormat="1" applyFont="1" applyBorder="1" applyAlignment="1">
      <alignment horizontal="right" vertical="center"/>
    </xf>
    <xf numFmtId="3" fontId="5" fillId="0" borderId="54" xfId="3" applyNumberFormat="1" applyFont="1" applyBorder="1" applyAlignment="1">
      <alignment horizontal="right" vertical="center"/>
    </xf>
    <xf numFmtId="3" fontId="4" fillId="0" borderId="264" xfId="3" applyNumberFormat="1" applyFont="1" applyBorder="1" applyAlignment="1">
      <alignment horizontal="right" vertical="center" wrapText="1"/>
    </xf>
    <xf numFmtId="3" fontId="5" fillId="0" borderId="285" xfId="3" applyNumberFormat="1" applyFont="1" applyBorder="1" applyAlignment="1">
      <alignment horizontal="right" vertical="center"/>
    </xf>
    <xf numFmtId="3" fontId="5" fillId="0" borderId="286" xfId="3" applyNumberFormat="1" applyFont="1" applyBorder="1" applyAlignment="1">
      <alignment horizontal="right" vertical="center"/>
    </xf>
    <xf numFmtId="3" fontId="5" fillId="0" borderId="287" xfId="3" applyNumberFormat="1" applyFont="1" applyBorder="1" applyAlignment="1">
      <alignment horizontal="right" vertical="center"/>
    </xf>
    <xf numFmtId="3" fontId="5" fillId="0" borderId="269" xfId="3" applyNumberFormat="1" applyFont="1" applyBorder="1" applyAlignment="1">
      <alignment horizontal="right" vertical="center"/>
    </xf>
    <xf numFmtId="49" fontId="4" fillId="0" borderId="5" xfId="0" applyNumberFormat="1" applyFont="1" applyBorder="1" applyAlignment="1">
      <alignment horizontal="center" vertical="center"/>
    </xf>
    <xf numFmtId="0" fontId="27" fillId="0" borderId="0" xfId="0" applyFont="1"/>
    <xf numFmtId="0" fontId="28" fillId="0" borderId="0" xfId="4"/>
    <xf numFmtId="0" fontId="28" fillId="0" borderId="0" xfId="4" applyAlignment="1">
      <alignment horizontal="center"/>
    </xf>
    <xf numFmtId="0" fontId="28" fillId="0" borderId="0" xfId="4" applyFill="1" applyAlignment="1">
      <alignment horizontal="center"/>
    </xf>
    <xf numFmtId="49" fontId="2" fillId="0" borderId="0" xfId="1" applyNumberFormat="1" applyFont="1" applyBorder="1" applyAlignment="1">
      <alignment horizontal="left" vertical="center"/>
    </xf>
    <xf numFmtId="49" fontId="3" fillId="0" borderId="1" xfId="1" applyNumberFormat="1" applyFont="1" applyBorder="1" applyAlignment="1">
      <alignment horizontal="left" vertical="center"/>
    </xf>
    <xf numFmtId="49" fontId="3" fillId="0" borderId="0" xfId="1" applyNumberFormat="1" applyFont="1" applyBorder="1" applyAlignment="1">
      <alignment horizontal="left" vertical="center"/>
    </xf>
    <xf numFmtId="49" fontId="4" fillId="0" borderId="32" xfId="2" applyNumberFormat="1" applyFont="1" applyBorder="1" applyAlignment="1">
      <alignment horizontal="left" vertical="top"/>
    </xf>
    <xf numFmtId="49" fontId="4" fillId="0" borderId="38" xfId="2" applyNumberFormat="1" applyFont="1" applyBorder="1" applyAlignment="1">
      <alignment horizontal="left" vertical="top"/>
    </xf>
    <xf numFmtId="49" fontId="4" fillId="0" borderId="40" xfId="2" applyNumberFormat="1" applyFont="1" applyBorder="1" applyAlignment="1">
      <alignment horizontal="left" vertical="top"/>
    </xf>
    <xf numFmtId="49" fontId="4" fillId="0" borderId="32" xfId="2" applyNumberFormat="1" applyFont="1" applyBorder="1" applyAlignment="1">
      <alignment horizontal="left" vertical="top" wrapText="1"/>
    </xf>
    <xf numFmtId="49" fontId="4" fillId="0" borderId="38" xfId="2" applyNumberFormat="1" applyFont="1" applyBorder="1" applyAlignment="1">
      <alignment horizontal="left" vertical="top" wrapText="1"/>
    </xf>
    <xf numFmtId="49" fontId="4" fillId="0" borderId="40" xfId="2" applyNumberFormat="1" applyFont="1" applyBorder="1" applyAlignment="1">
      <alignment horizontal="left" vertical="top" wrapText="1"/>
    </xf>
    <xf numFmtId="49" fontId="2" fillId="0" borderId="0" xfId="2" applyNumberFormat="1" applyFont="1" applyBorder="1" applyAlignment="1">
      <alignment horizontal="left" vertical="center"/>
    </xf>
    <xf numFmtId="49" fontId="3" fillId="0" borderId="1" xfId="2" applyNumberFormat="1" applyFont="1" applyBorder="1" applyAlignment="1">
      <alignment horizontal="left" wrapText="1"/>
    </xf>
    <xf numFmtId="49" fontId="4" fillId="0" borderId="26" xfId="2" applyNumberFormat="1" applyFont="1" applyBorder="1" applyAlignment="1">
      <alignment horizontal="left"/>
    </xf>
    <xf numFmtId="49" fontId="4" fillId="0" borderId="1" xfId="2" applyNumberFormat="1" applyFont="1" applyBorder="1" applyAlignment="1">
      <alignment horizontal="left"/>
    </xf>
    <xf numFmtId="49" fontId="4" fillId="0" borderId="27" xfId="2" applyNumberFormat="1" applyFont="1" applyBorder="1" applyAlignment="1">
      <alignment horizontal="center"/>
    </xf>
    <xf numFmtId="49" fontId="10" fillId="0" borderId="30" xfId="2" applyNumberFormat="1" applyFont="1" applyBorder="1" applyAlignment="1">
      <alignment horizontal="center"/>
    </xf>
    <xf numFmtId="0" fontId="4" fillId="0" borderId="28"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29" xfId="2" applyFont="1" applyFill="1" applyBorder="1" applyAlignment="1">
      <alignment horizontal="center" vertical="center"/>
    </xf>
    <xf numFmtId="49" fontId="4" fillId="0" borderId="32" xfId="0" applyNumberFormat="1" applyFont="1" applyBorder="1" applyAlignment="1">
      <alignment horizontal="left" vertical="top"/>
    </xf>
    <xf numFmtId="49" fontId="4" fillId="0" borderId="38" xfId="0" applyNumberFormat="1" applyFont="1" applyBorder="1" applyAlignment="1">
      <alignment horizontal="left" vertical="top"/>
    </xf>
    <xf numFmtId="49" fontId="4" fillId="0" borderId="40" xfId="0" applyNumberFormat="1" applyFont="1" applyBorder="1" applyAlignment="1">
      <alignment horizontal="left" vertical="top"/>
    </xf>
    <xf numFmtId="49" fontId="4" fillId="0" borderId="32" xfId="0" applyNumberFormat="1" applyFont="1" applyBorder="1" applyAlignment="1">
      <alignment horizontal="left" vertical="top" wrapText="1"/>
    </xf>
    <xf numFmtId="49" fontId="4" fillId="0" borderId="38" xfId="0" applyNumberFormat="1" applyFont="1" applyBorder="1" applyAlignment="1">
      <alignment horizontal="left" vertical="top" wrapText="1"/>
    </xf>
    <xf numFmtId="49" fontId="4" fillId="0" borderId="40" xfId="0" applyNumberFormat="1" applyFont="1" applyBorder="1" applyAlignment="1">
      <alignment horizontal="left" vertical="top" wrapText="1"/>
    </xf>
    <xf numFmtId="0" fontId="11" fillId="0" borderId="0" xfId="0" applyFont="1" applyAlignment="1">
      <alignment horizontal="left" vertical="center"/>
    </xf>
    <xf numFmtId="49" fontId="2" fillId="0" borderId="0" xfId="0" applyNumberFormat="1" applyFont="1" applyBorder="1" applyAlignment="1">
      <alignment horizontal="left" vertical="center"/>
    </xf>
    <xf numFmtId="49" fontId="3" fillId="0" borderId="1" xfId="0" applyNumberFormat="1" applyFont="1" applyBorder="1" applyAlignment="1">
      <alignment horizontal="left" wrapText="1"/>
    </xf>
    <xf numFmtId="49" fontId="4" fillId="0" borderId="26" xfId="0" applyNumberFormat="1" applyFont="1" applyBorder="1" applyAlignment="1">
      <alignment horizontal="left"/>
    </xf>
    <xf numFmtId="49" fontId="4" fillId="0" borderId="1" xfId="0" applyNumberFormat="1" applyFont="1" applyBorder="1" applyAlignment="1">
      <alignment horizontal="left"/>
    </xf>
    <xf numFmtId="49" fontId="4" fillId="0" borderId="27" xfId="0" applyNumberFormat="1" applyFont="1" applyBorder="1" applyAlignment="1">
      <alignment horizontal="center"/>
    </xf>
    <xf numFmtId="49" fontId="10" fillId="0" borderId="30" xfId="0" applyNumberFormat="1" applyFont="1" applyBorder="1" applyAlignment="1">
      <alignment horizontal="center"/>
    </xf>
    <xf numFmtId="0" fontId="4" fillId="0" borderId="28" xfId="0" applyFont="1" applyBorder="1" applyAlignment="1">
      <alignment horizontal="center" vertical="center"/>
    </xf>
    <xf numFmtId="0" fontId="4" fillId="0" borderId="4" xfId="0" applyFont="1" applyBorder="1" applyAlignment="1">
      <alignment horizontal="center" vertical="center"/>
    </xf>
    <xf numFmtId="0" fontId="4" fillId="0" borderId="29" xfId="0" applyFont="1" applyBorder="1" applyAlignment="1">
      <alignment horizontal="center" vertical="center"/>
    </xf>
    <xf numFmtId="0" fontId="4" fillId="0" borderId="28"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29" xfId="0" applyFont="1" applyFill="1" applyBorder="1" applyAlignment="1">
      <alignment horizontal="center" vertical="center"/>
    </xf>
    <xf numFmtId="49" fontId="2" fillId="0" borderId="0" xfId="1" applyNumberFormat="1" applyFont="1" applyBorder="1" applyAlignment="1">
      <alignment horizontal="left" vertical="center" wrapText="1"/>
    </xf>
    <xf numFmtId="49" fontId="3" fillId="0" borderId="0" xfId="1" applyNumberFormat="1" applyFont="1" applyBorder="1" applyAlignment="1">
      <alignment horizontal="left" vertical="center" wrapText="1"/>
    </xf>
    <xf numFmtId="49" fontId="1" fillId="0" borderId="0" xfId="1" applyNumberFormat="1" applyBorder="1" applyAlignment="1">
      <alignment horizontal="left" vertical="center"/>
    </xf>
    <xf numFmtId="49" fontId="1" fillId="0" borderId="1" xfId="1" applyNumberFormat="1" applyBorder="1" applyAlignment="1">
      <alignment horizontal="left" vertical="center"/>
    </xf>
    <xf numFmtId="49" fontId="4" fillId="0" borderId="0" xfId="1" applyNumberFormat="1" applyFont="1" applyAlignment="1">
      <alignment horizontal="left"/>
    </xf>
    <xf numFmtId="49" fontId="4" fillId="0" borderId="1" xfId="1" applyNumberFormat="1" applyFont="1" applyBorder="1" applyAlignment="1">
      <alignment horizontal="left"/>
    </xf>
    <xf numFmtId="49" fontId="4" fillId="0" borderId="27" xfId="1" applyNumberFormat="1" applyFont="1" applyBorder="1" applyAlignment="1">
      <alignment horizontal="center"/>
    </xf>
    <xf numFmtId="49" fontId="4" fillId="0" borderId="30" xfId="1" applyNumberFormat="1" applyFont="1" applyBorder="1" applyAlignment="1">
      <alignment horizontal="center"/>
    </xf>
    <xf numFmtId="49" fontId="4" fillId="0" borderId="28" xfId="1" applyNumberFormat="1" applyFont="1" applyBorder="1" applyAlignment="1">
      <alignment horizontal="center" vertical="center"/>
    </xf>
    <xf numFmtId="49" fontId="4" fillId="0" borderId="29" xfId="1" applyNumberFormat="1" applyFont="1" applyBorder="1" applyAlignment="1">
      <alignment horizontal="center" vertical="center"/>
    </xf>
    <xf numFmtId="49" fontId="4" fillId="0" borderId="12" xfId="1" applyNumberFormat="1" applyFont="1" applyBorder="1" applyAlignment="1">
      <alignment horizontal="left" vertical="top"/>
    </xf>
    <xf numFmtId="49" fontId="4" fillId="0" borderId="0" xfId="1" applyNumberFormat="1" applyFont="1" applyAlignment="1">
      <alignment horizontal="left" vertical="top"/>
    </xf>
    <xf numFmtId="49" fontId="5" fillId="0" borderId="3" xfId="1" applyNumberFormat="1" applyFont="1" applyBorder="1" applyAlignment="1">
      <alignment horizontal="left" vertical="top"/>
    </xf>
    <xf numFmtId="49" fontId="4" fillId="0" borderId="45" xfId="1" applyNumberFormat="1" applyFont="1" applyBorder="1" applyAlignment="1">
      <alignment horizontal="left" vertical="center"/>
    </xf>
    <xf numFmtId="49" fontId="4" fillId="0" borderId="10" xfId="1" applyNumberFormat="1" applyFont="1" applyBorder="1" applyAlignment="1">
      <alignment horizontal="left" vertical="center"/>
    </xf>
    <xf numFmtId="49" fontId="5" fillId="0" borderId="10" xfId="1" applyNumberFormat="1" applyFont="1" applyBorder="1" applyAlignment="1">
      <alignment horizontal="left" vertical="center"/>
    </xf>
    <xf numFmtId="49" fontId="4" fillId="0" borderId="2" xfId="1" applyNumberFormat="1" applyFont="1" applyBorder="1" applyAlignment="1">
      <alignment horizontal="left" vertical="top"/>
    </xf>
    <xf numFmtId="49" fontId="5" fillId="0" borderId="17" xfId="1" applyNumberFormat="1" applyFont="1" applyBorder="1" applyAlignment="1">
      <alignment horizontal="left" vertical="top"/>
    </xf>
    <xf numFmtId="49" fontId="5" fillId="0" borderId="53" xfId="1" applyNumberFormat="1" applyFont="1" applyBorder="1" applyAlignment="1">
      <alignment horizontal="left" vertical="top"/>
    </xf>
    <xf numFmtId="49" fontId="4" fillId="0" borderId="26" xfId="1" applyNumberFormat="1" applyFont="1" applyBorder="1" applyAlignment="1">
      <alignment horizontal="left"/>
    </xf>
    <xf numFmtId="0" fontId="1" fillId="0" borderId="1" xfId="1" applyBorder="1" applyAlignment="1">
      <alignment horizontal="left"/>
    </xf>
    <xf numFmtId="0" fontId="1" fillId="0" borderId="30" xfId="1" applyBorder="1" applyAlignment="1"/>
    <xf numFmtId="0" fontId="10" fillId="0" borderId="29" xfId="1" applyFont="1" applyBorder="1" applyAlignment="1">
      <alignment horizontal="center" vertical="center"/>
    </xf>
    <xf numFmtId="49" fontId="4" fillId="0" borderId="4" xfId="1" applyNumberFormat="1" applyFont="1" applyBorder="1" applyAlignment="1">
      <alignment horizontal="center" vertical="center"/>
    </xf>
    <xf numFmtId="49" fontId="4" fillId="0" borderId="61" xfId="1" applyNumberFormat="1" applyFont="1" applyBorder="1" applyAlignment="1">
      <alignment horizontal="left"/>
    </xf>
    <xf numFmtId="49" fontId="4" fillId="0" borderId="95" xfId="1" applyNumberFormat="1" applyFont="1" applyBorder="1" applyAlignment="1">
      <alignment horizontal="left"/>
    </xf>
    <xf numFmtId="49" fontId="4" fillId="0" borderId="45" xfId="0" applyNumberFormat="1" applyFont="1" applyBorder="1" applyAlignment="1">
      <alignment horizontal="left" vertical="center"/>
    </xf>
    <xf numFmtId="49" fontId="4" fillId="0" borderId="10" xfId="0" applyNumberFormat="1" applyFont="1" applyBorder="1" applyAlignment="1">
      <alignment horizontal="left" vertical="center"/>
    </xf>
    <xf numFmtId="49" fontId="4" fillId="0" borderId="61" xfId="0" applyNumberFormat="1" applyFont="1" applyBorder="1" applyAlignment="1">
      <alignment horizontal="left" vertical="top"/>
    </xf>
    <xf numFmtId="49" fontId="4" fillId="0" borderId="99" xfId="0" applyNumberFormat="1" applyFont="1" applyBorder="1" applyAlignment="1">
      <alignment horizontal="left" vertical="top"/>
    </xf>
    <xf numFmtId="49" fontId="3" fillId="0" borderId="1" xfId="0" applyNumberFormat="1" applyFont="1" applyBorder="1" applyAlignment="1">
      <alignment horizontal="left" vertical="center"/>
    </xf>
    <xf numFmtId="0" fontId="4" fillId="0" borderId="2" xfId="0" applyFont="1" applyBorder="1" applyAlignment="1">
      <alignment horizontal="left" vertical="top"/>
    </xf>
    <xf numFmtId="0" fontId="4" fillId="0" borderId="17" xfId="0" applyFont="1" applyBorder="1" applyAlignment="1">
      <alignment horizontal="left" vertical="top"/>
    </xf>
    <xf numFmtId="0" fontId="4" fillId="0" borderId="3" xfId="0" applyFont="1" applyBorder="1" applyAlignment="1">
      <alignment horizontal="left" vertical="top"/>
    </xf>
    <xf numFmtId="49" fontId="4" fillId="0" borderId="33" xfId="0" applyNumberFormat="1" applyFont="1" applyBorder="1" applyAlignment="1">
      <alignment horizontal="left" vertical="center"/>
    </xf>
    <xf numFmtId="49" fontId="5" fillId="0" borderId="13" xfId="0" applyNumberFormat="1" applyFont="1" applyBorder="1" applyAlignment="1">
      <alignment horizontal="left" vertical="top" wrapText="1" indent="2"/>
    </xf>
    <xf numFmtId="49" fontId="5" fillId="0" borderId="18" xfId="0" applyNumberFormat="1" applyFont="1" applyBorder="1" applyAlignment="1">
      <alignment horizontal="left" vertical="top" wrapText="1" indent="2"/>
    </xf>
    <xf numFmtId="49" fontId="5" fillId="0" borderId="22" xfId="0" applyNumberFormat="1" applyFont="1" applyBorder="1" applyAlignment="1">
      <alignment horizontal="left" vertical="top" wrapText="1" indent="2"/>
    </xf>
    <xf numFmtId="49" fontId="4" fillId="0" borderId="9"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32" xfId="1" applyNumberFormat="1" applyFont="1" applyBorder="1" applyAlignment="1">
      <alignment vertical="top" wrapText="1"/>
    </xf>
    <xf numFmtId="49" fontId="8" fillId="0" borderId="38" xfId="1" applyNumberFormat="1" applyFont="1" applyBorder="1" applyAlignment="1">
      <alignment vertical="top"/>
    </xf>
    <xf numFmtId="0" fontId="1" fillId="0" borderId="40" xfId="1" applyBorder="1" applyAlignment="1">
      <alignment vertical="top"/>
    </xf>
    <xf numFmtId="49" fontId="3" fillId="0" borderId="1" xfId="1" applyNumberFormat="1" applyFont="1" applyBorder="1" applyAlignment="1">
      <alignment horizontal="left"/>
    </xf>
    <xf numFmtId="49" fontId="4" fillId="0" borderId="27" xfId="1" applyNumberFormat="1" applyFont="1" applyFill="1" applyBorder="1" applyAlignment="1">
      <alignment horizontal="center" wrapText="1"/>
    </xf>
    <xf numFmtId="49" fontId="10" fillId="0" borderId="30" xfId="1" applyNumberFormat="1" applyFont="1" applyFill="1" applyBorder="1" applyAlignment="1">
      <alignment horizontal="center"/>
    </xf>
    <xf numFmtId="49" fontId="4" fillId="0" borderId="26" xfId="1" applyNumberFormat="1" applyFont="1" applyFill="1" applyBorder="1" applyAlignment="1">
      <alignment horizontal="left"/>
    </xf>
    <xf numFmtId="49" fontId="10" fillId="0" borderId="1" xfId="1" applyNumberFormat="1" applyFont="1" applyFill="1" applyBorder="1" applyAlignment="1">
      <alignment horizontal="left"/>
    </xf>
    <xf numFmtId="49" fontId="4" fillId="0" borderId="100" xfId="1" applyNumberFormat="1" applyFont="1" applyFill="1" applyBorder="1" applyAlignment="1">
      <alignment horizontal="center"/>
    </xf>
    <xf numFmtId="49" fontId="10" fillId="0" borderId="54" xfId="1" applyNumberFormat="1" applyFont="1" applyFill="1" applyBorder="1" applyAlignment="1">
      <alignment horizontal="center"/>
    </xf>
    <xf numFmtId="49" fontId="4" fillId="0" borderId="100" xfId="1" applyNumberFormat="1" applyFont="1" applyFill="1" applyBorder="1" applyAlignment="1">
      <alignment horizontal="center" wrapText="1"/>
    </xf>
    <xf numFmtId="49" fontId="4" fillId="0" borderId="28" xfId="1" applyNumberFormat="1" applyFont="1" applyFill="1" applyBorder="1" applyAlignment="1">
      <alignment horizontal="center" wrapText="1"/>
    </xf>
    <xf numFmtId="49" fontId="4" fillId="0" borderId="4" xfId="1" applyNumberFormat="1" applyFont="1" applyFill="1" applyBorder="1" applyAlignment="1">
      <alignment horizontal="center"/>
    </xf>
    <xf numFmtId="49" fontId="4" fillId="0" borderId="28" xfId="1" applyNumberFormat="1" applyFont="1" applyFill="1" applyBorder="1" applyAlignment="1">
      <alignment horizontal="center"/>
    </xf>
    <xf numFmtId="49" fontId="4" fillId="0" borderId="191" xfId="1" applyNumberFormat="1" applyFont="1" applyFill="1" applyBorder="1" applyAlignment="1">
      <alignment horizontal="center"/>
    </xf>
    <xf numFmtId="49" fontId="4" fillId="0" borderId="61" xfId="1" applyNumberFormat="1" applyFont="1" applyFill="1" applyBorder="1" applyAlignment="1">
      <alignment horizontal="center" wrapText="1"/>
    </xf>
    <xf numFmtId="49" fontId="10" fillId="0" borderId="190" xfId="1" applyNumberFormat="1" applyFont="1" applyFill="1" applyBorder="1" applyAlignment="1">
      <alignment horizontal="center"/>
    </xf>
    <xf numFmtId="49" fontId="4" fillId="0" borderId="26" xfId="1" applyNumberFormat="1" applyFont="1" applyFill="1" applyBorder="1" applyAlignment="1">
      <alignment horizontal="left" vertical="top"/>
    </xf>
    <xf numFmtId="49" fontId="4" fillId="0" borderId="0" xfId="1" applyNumberFormat="1" applyFont="1" applyFill="1" applyAlignment="1">
      <alignment horizontal="left" vertical="top"/>
    </xf>
    <xf numFmtId="49" fontId="4" fillId="0" borderId="1" xfId="1" applyNumberFormat="1" applyFont="1" applyFill="1" applyBorder="1" applyAlignment="1">
      <alignment horizontal="left" vertical="top"/>
    </xf>
    <xf numFmtId="49" fontId="4" fillId="0" borderId="2" xfId="1" applyNumberFormat="1" applyFont="1" applyFill="1" applyBorder="1" applyAlignment="1">
      <alignment horizontal="left" vertical="top"/>
    </xf>
    <xf numFmtId="49" fontId="8" fillId="0" borderId="17" xfId="1" applyNumberFormat="1" applyFont="1" applyFill="1" applyBorder="1" applyAlignment="1">
      <alignment horizontal="left" vertical="top"/>
    </xf>
    <xf numFmtId="49" fontId="8" fillId="0" borderId="53" xfId="1" applyNumberFormat="1" applyFont="1" applyFill="1" applyBorder="1" applyAlignment="1">
      <alignment horizontal="left" vertical="top"/>
    </xf>
    <xf numFmtId="49" fontId="8" fillId="0" borderId="3" xfId="1" applyNumberFormat="1" applyFont="1" applyFill="1" applyBorder="1" applyAlignment="1">
      <alignment horizontal="left" vertical="top"/>
    </xf>
    <xf numFmtId="49" fontId="4" fillId="0" borderId="12" xfId="1" applyNumberFormat="1" applyFont="1" applyFill="1" applyBorder="1" applyAlignment="1">
      <alignment horizontal="left" vertical="top"/>
    </xf>
    <xf numFmtId="49" fontId="4" fillId="0" borderId="61" xfId="0" applyNumberFormat="1" applyFont="1" applyFill="1" applyBorder="1" applyAlignment="1">
      <alignment horizontal="left" vertical="top"/>
    </xf>
    <xf numFmtId="49" fontId="4" fillId="0" borderId="99" xfId="0" applyNumberFormat="1" applyFont="1" applyFill="1" applyBorder="1" applyAlignment="1">
      <alignment horizontal="left" vertical="top"/>
    </xf>
    <xf numFmtId="49" fontId="4" fillId="0" borderId="95" xfId="0" applyNumberFormat="1" applyFont="1" applyFill="1" applyBorder="1" applyAlignment="1">
      <alignment horizontal="left" vertical="top"/>
    </xf>
    <xf numFmtId="49" fontId="4" fillId="0" borderId="49" xfId="0" applyNumberFormat="1" applyFont="1" applyBorder="1" applyAlignment="1">
      <alignment horizontal="left" vertical="center"/>
    </xf>
    <xf numFmtId="49" fontId="4" fillId="0" borderId="43" xfId="0" applyNumberFormat="1" applyFont="1" applyBorder="1" applyAlignment="1">
      <alignment horizontal="left" vertical="center"/>
    </xf>
    <xf numFmtId="49" fontId="4" fillId="0" borderId="26"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1" xfId="0" applyNumberFormat="1" applyFont="1" applyFill="1" applyBorder="1" applyAlignment="1">
      <alignment horizontal="left" vertical="top"/>
    </xf>
    <xf numFmtId="49" fontId="3" fillId="0" borderId="0" xfId="0" applyNumberFormat="1" applyFont="1" applyBorder="1" applyAlignment="1">
      <alignment horizontal="left" vertical="center"/>
    </xf>
    <xf numFmtId="49" fontId="4" fillId="0" borderId="2" xfId="0" applyNumberFormat="1" applyFont="1" applyFill="1" applyBorder="1" applyAlignment="1">
      <alignment horizontal="left" vertical="top"/>
    </xf>
    <xf numFmtId="49" fontId="5" fillId="0" borderId="17" xfId="0" applyNumberFormat="1" applyFont="1" applyFill="1" applyBorder="1" applyAlignment="1">
      <alignment horizontal="left" vertical="top"/>
    </xf>
    <xf numFmtId="49" fontId="5" fillId="0" borderId="53" xfId="0" applyNumberFormat="1" applyFont="1" applyFill="1" applyBorder="1" applyAlignment="1">
      <alignment horizontal="left" vertical="top"/>
    </xf>
    <xf numFmtId="49" fontId="5" fillId="0" borderId="3" xfId="0" applyNumberFormat="1" applyFont="1" applyFill="1" applyBorder="1" applyAlignment="1">
      <alignment horizontal="left" vertical="top"/>
    </xf>
    <xf numFmtId="49" fontId="4" fillId="0" borderId="12" xfId="0" applyNumberFormat="1" applyFont="1" applyFill="1" applyBorder="1" applyAlignment="1">
      <alignment horizontal="left" vertical="top"/>
    </xf>
    <xf numFmtId="49" fontId="8" fillId="0" borderId="17" xfId="0" applyNumberFormat="1" applyFont="1" applyFill="1" applyBorder="1" applyAlignment="1">
      <alignment horizontal="left" vertical="top"/>
    </xf>
    <xf numFmtId="49" fontId="8" fillId="0" borderId="53" xfId="0" applyNumberFormat="1" applyFont="1" applyFill="1" applyBorder="1" applyAlignment="1">
      <alignment horizontal="left" vertical="top"/>
    </xf>
    <xf numFmtId="49" fontId="8" fillId="0" borderId="3" xfId="0" applyNumberFormat="1" applyFont="1" applyFill="1" applyBorder="1" applyAlignment="1">
      <alignment horizontal="left" vertical="top"/>
    </xf>
    <xf numFmtId="49" fontId="4" fillId="0" borderId="2" xfId="0" applyNumberFormat="1" applyFont="1" applyBorder="1" applyAlignment="1">
      <alignment horizontal="left" vertical="top"/>
    </xf>
    <xf numFmtId="49" fontId="4" fillId="0" borderId="12" xfId="0" applyNumberFormat="1" applyFont="1" applyBorder="1" applyAlignment="1">
      <alignment horizontal="left" vertical="top"/>
    </xf>
    <xf numFmtId="49" fontId="8" fillId="0" borderId="17" xfId="0" applyNumberFormat="1" applyFont="1" applyBorder="1" applyAlignment="1">
      <alignment horizontal="left" vertical="top"/>
    </xf>
    <xf numFmtId="49" fontId="8" fillId="0" borderId="3" xfId="0" applyNumberFormat="1" applyFont="1" applyBorder="1" applyAlignment="1">
      <alignment horizontal="left" vertical="top"/>
    </xf>
    <xf numFmtId="49" fontId="3" fillId="0" borderId="180" xfId="0" applyNumberFormat="1" applyFont="1" applyBorder="1" applyAlignment="1">
      <alignment horizontal="left" vertical="center"/>
    </xf>
    <xf numFmtId="49" fontId="4" fillId="0" borderId="0" xfId="0" applyNumberFormat="1" applyFont="1" applyBorder="1" applyAlignment="1">
      <alignment horizontal="left"/>
    </xf>
    <xf numFmtId="49" fontId="4" fillId="0" borderId="105" xfId="0" applyNumberFormat="1" applyFont="1" applyBorder="1" applyAlignment="1">
      <alignment horizontal="center"/>
    </xf>
    <xf numFmtId="49" fontId="4" fillId="0" borderId="30" xfId="0" applyNumberFormat="1" applyFont="1" applyBorder="1" applyAlignment="1">
      <alignment horizontal="center"/>
    </xf>
    <xf numFmtId="49" fontId="4" fillId="0" borderId="105" xfId="0" applyNumberFormat="1" applyFont="1" applyBorder="1" applyAlignment="1">
      <alignment horizontal="center" wrapText="1"/>
    </xf>
    <xf numFmtId="49" fontId="4" fillId="0" borderId="30" xfId="0" applyNumberFormat="1" applyFont="1" applyBorder="1" applyAlignment="1">
      <alignment horizontal="center" wrapText="1"/>
    </xf>
    <xf numFmtId="49" fontId="4" fillId="0" borderId="54" xfId="0" applyNumberFormat="1" applyFont="1" applyBorder="1" applyAlignment="1">
      <alignment horizontal="center" wrapText="1"/>
    </xf>
    <xf numFmtId="49" fontId="4" fillId="0" borderId="95" xfId="0" applyNumberFormat="1" applyFont="1" applyBorder="1" applyAlignment="1">
      <alignment horizontal="center"/>
    </xf>
    <xf numFmtId="49" fontId="4" fillId="0" borderId="1" xfId="0" applyNumberFormat="1" applyFont="1" applyBorder="1" applyAlignment="1">
      <alignment horizontal="center" wrapText="1"/>
    </xf>
    <xf numFmtId="49" fontId="4" fillId="0" borderId="95" xfId="0" applyNumberFormat="1" applyFont="1" applyBorder="1" applyAlignment="1">
      <alignment horizontal="center" wrapText="1"/>
    </xf>
    <xf numFmtId="49" fontId="4" fillId="0" borderId="99" xfId="0" applyNumberFormat="1" applyFont="1" applyBorder="1" applyAlignment="1">
      <alignment horizontal="center" wrapText="1"/>
    </xf>
    <xf numFmtId="49" fontId="4" fillId="0" borderId="30" xfId="0" applyNumberFormat="1" applyFont="1" applyFill="1" applyBorder="1" applyAlignment="1">
      <alignment horizontal="center"/>
    </xf>
    <xf numFmtId="49" fontId="4" fillId="0" borderId="30" xfId="0" applyNumberFormat="1" applyFont="1" applyFill="1" applyBorder="1" applyAlignment="1">
      <alignment horizontal="center" wrapText="1"/>
    </xf>
    <xf numFmtId="49" fontId="4" fillId="0" borderId="95" xfId="0" applyNumberFormat="1" applyFont="1" applyFill="1" applyBorder="1" applyAlignment="1">
      <alignment horizontal="center" wrapText="1"/>
    </xf>
    <xf numFmtId="0" fontId="19" fillId="0" borderId="175" xfId="0" applyFont="1" applyBorder="1" applyAlignment="1">
      <alignment wrapText="1" readingOrder="1"/>
    </xf>
    <xf numFmtId="0" fontId="19" fillId="0" borderId="174" xfId="0" applyFont="1" applyBorder="1" applyAlignment="1">
      <alignment wrapText="1" readingOrder="1"/>
    </xf>
    <xf numFmtId="49" fontId="2" fillId="0" borderId="0" xfId="0" applyNumberFormat="1" applyFont="1" applyAlignment="1">
      <alignment horizontal="left" vertical="center"/>
    </xf>
    <xf numFmtId="0" fontId="19" fillId="0" borderId="176" xfId="0" applyFont="1" applyBorder="1" applyAlignment="1">
      <alignment wrapText="1" readingOrder="1"/>
    </xf>
    <xf numFmtId="0" fontId="19" fillId="0" borderId="172" xfId="0" applyFont="1" applyBorder="1" applyAlignment="1">
      <alignment horizontal="center" wrapText="1" readingOrder="1"/>
    </xf>
    <xf numFmtId="0" fontId="19" fillId="0" borderId="173" xfId="0" applyFont="1" applyBorder="1" applyAlignment="1">
      <alignment horizontal="center" wrapText="1" readingOrder="1"/>
    </xf>
    <xf numFmtId="0" fontId="19" fillId="0" borderId="171" xfId="0" applyFont="1" applyBorder="1" applyAlignment="1">
      <alignment vertical="top" wrapText="1" readingOrder="1"/>
    </xf>
    <xf numFmtId="0" fontId="5" fillId="0" borderId="174" xfId="0" applyFont="1" applyBorder="1" applyAlignment="1">
      <alignment vertical="top" wrapText="1"/>
    </xf>
    <xf numFmtId="0" fontId="5" fillId="0" borderId="175" xfId="0" applyFont="1" applyBorder="1" applyAlignment="1">
      <alignment vertical="top" wrapText="1"/>
    </xf>
    <xf numFmtId="0" fontId="18" fillId="0" borderId="176" xfId="0" applyFont="1" applyFill="1" applyBorder="1" applyAlignment="1">
      <alignment horizontal="left" vertical="top" wrapText="1" readingOrder="1"/>
    </xf>
    <xf numFmtId="0" fontId="18" fillId="0" borderId="174" xfId="0" applyFont="1" applyFill="1" applyBorder="1" applyAlignment="1">
      <alignment horizontal="left" vertical="top" wrapText="1" readingOrder="1"/>
    </xf>
    <xf numFmtId="49" fontId="4" fillId="0" borderId="5" xfId="0" applyNumberFormat="1" applyFont="1" applyBorder="1" applyAlignment="1">
      <alignment horizontal="center" vertical="center"/>
    </xf>
    <xf numFmtId="49" fontId="4" fillId="0" borderId="27" xfId="0" applyNumberFormat="1" applyFont="1" applyBorder="1" applyAlignment="1">
      <alignment horizontal="center" vertical="center"/>
    </xf>
    <xf numFmtId="0" fontId="18" fillId="0" borderId="27" xfId="0" applyFont="1" applyFill="1" applyBorder="1" applyAlignment="1">
      <alignment horizontal="left" vertical="top" wrapText="1" readingOrder="1"/>
    </xf>
    <xf numFmtId="0" fontId="18" fillId="0" borderId="30" xfId="0" applyFont="1" applyFill="1" applyBorder="1" applyAlignment="1">
      <alignment horizontal="left" vertical="top" wrapText="1" readingOrder="1"/>
    </xf>
    <xf numFmtId="0" fontId="18" fillId="0" borderId="179" xfId="0" applyFont="1" applyFill="1" applyBorder="1" applyAlignment="1">
      <alignment horizontal="left" vertical="top" wrapText="1" readingOrder="1"/>
    </xf>
    <xf numFmtId="0" fontId="19" fillId="0" borderId="178" xfId="0" applyFont="1" applyBorder="1" applyAlignment="1">
      <alignment vertical="top" wrapText="1" readingOrder="1"/>
    </xf>
    <xf numFmtId="0" fontId="5" fillId="0" borderId="177" xfId="0" applyFont="1" applyBorder="1" applyAlignment="1">
      <alignment vertical="top" wrapText="1"/>
    </xf>
    <xf numFmtId="0" fontId="18" fillId="0" borderId="176" xfId="0" applyFont="1" applyBorder="1" applyAlignment="1">
      <alignment horizontal="left" vertical="top" wrapText="1" readingOrder="1"/>
    </xf>
    <xf numFmtId="0" fontId="18" fillId="0" borderId="174" xfId="0" applyFont="1" applyBorder="1" applyAlignment="1">
      <alignment horizontal="left" vertical="top" wrapText="1" readingOrder="1"/>
    </xf>
    <xf numFmtId="49" fontId="4" fillId="0" borderId="32" xfId="0" applyNumberFormat="1" applyFont="1" applyFill="1" applyBorder="1" applyAlignment="1">
      <alignment horizontal="left" vertical="top"/>
    </xf>
    <xf numFmtId="49" fontId="8" fillId="0" borderId="38" xfId="0" applyNumberFormat="1" applyFont="1" applyFill="1" applyBorder="1" applyAlignment="1">
      <alignment horizontal="left" vertical="top"/>
    </xf>
    <xf numFmtId="0" fontId="0" fillId="0" borderId="40" xfId="0" applyFill="1" applyBorder="1" applyAlignment="1">
      <alignment horizontal="left" vertical="top"/>
    </xf>
    <xf numFmtId="49" fontId="4" fillId="0" borderId="112" xfId="0" applyNumberFormat="1" applyFont="1" applyFill="1" applyBorder="1" applyAlignment="1">
      <alignment horizontal="left" vertical="top"/>
    </xf>
    <xf numFmtId="49" fontId="8" fillId="0" borderId="40" xfId="0" applyNumberFormat="1" applyFont="1" applyFill="1" applyBorder="1" applyAlignment="1">
      <alignment horizontal="left" vertical="top"/>
    </xf>
    <xf numFmtId="49" fontId="8" fillId="0" borderId="38" xfId="0" applyNumberFormat="1" applyFont="1" applyBorder="1" applyAlignment="1">
      <alignment horizontal="left" vertical="top"/>
    </xf>
    <xf numFmtId="49" fontId="8" fillId="0" borderId="40" xfId="0" applyNumberFormat="1" applyFont="1" applyBorder="1" applyAlignment="1">
      <alignment horizontal="left" vertical="top"/>
    </xf>
    <xf numFmtId="49" fontId="4" fillId="0" borderId="61" xfId="3" applyNumberFormat="1" applyFont="1" applyFill="1" applyBorder="1" applyAlignment="1">
      <alignment horizontal="left" vertical="top" wrapText="1"/>
    </xf>
    <xf numFmtId="49" fontId="4" fillId="0" borderId="95" xfId="3" applyNumberFormat="1" applyFont="1" applyFill="1" applyBorder="1" applyAlignment="1">
      <alignment horizontal="left" vertical="top" wrapText="1"/>
    </xf>
    <xf numFmtId="49" fontId="4" fillId="0" borderId="12" xfId="3" applyNumberFormat="1" applyFont="1" applyFill="1" applyBorder="1" applyAlignment="1">
      <alignment horizontal="left" vertical="top"/>
    </xf>
    <xf numFmtId="49" fontId="8" fillId="0" borderId="3" xfId="3" applyNumberFormat="1" applyFill="1" applyBorder="1" applyAlignment="1">
      <alignment horizontal="left" vertical="top"/>
    </xf>
    <xf numFmtId="49" fontId="2" fillId="0" borderId="0" xfId="3" applyNumberFormat="1" applyFont="1" applyBorder="1" applyAlignment="1">
      <alignment horizontal="left" vertical="center"/>
    </xf>
    <xf numFmtId="49" fontId="2" fillId="0" borderId="0" xfId="3" applyNumberFormat="1" applyFont="1" applyBorder="1" applyAlignment="1">
      <alignment horizontal="left" vertical="center" wrapText="1"/>
    </xf>
    <xf numFmtId="49" fontId="3" fillId="0" borderId="225" xfId="3" applyNumberFormat="1" applyFont="1" applyBorder="1" applyAlignment="1">
      <alignment vertical="center" wrapText="1"/>
    </xf>
    <xf numFmtId="49" fontId="4" fillId="0" borderId="61" xfId="3" applyNumberFormat="1" applyFont="1" applyFill="1" applyBorder="1" applyAlignment="1">
      <alignment horizontal="left" vertical="top"/>
    </xf>
    <xf numFmtId="49" fontId="4" fillId="0" borderId="99" xfId="3" applyNumberFormat="1" applyFont="1" applyFill="1" applyBorder="1" applyAlignment="1">
      <alignment horizontal="left" vertical="top"/>
    </xf>
    <xf numFmtId="49" fontId="4" fillId="0" borderId="95" xfId="3" applyNumberFormat="1" applyFont="1" applyFill="1" applyBorder="1" applyAlignment="1">
      <alignment horizontal="left" vertical="top"/>
    </xf>
    <xf numFmtId="49" fontId="4" fillId="0" borderId="2" xfId="3" applyNumberFormat="1" applyFont="1" applyFill="1" applyBorder="1" applyAlignment="1">
      <alignment horizontal="left" vertical="top"/>
    </xf>
    <xf numFmtId="49" fontId="4" fillId="0" borderId="17" xfId="3" applyNumberFormat="1" applyFont="1" applyFill="1" applyBorder="1" applyAlignment="1">
      <alignment horizontal="left" vertical="top"/>
    </xf>
    <xf numFmtId="49" fontId="3" fillId="0" borderId="1" xfId="3" applyNumberFormat="1" applyFont="1" applyBorder="1" applyAlignment="1">
      <alignment horizontal="left" vertical="center"/>
    </xf>
    <xf numFmtId="49" fontId="3" fillId="0" borderId="0" xfId="3" applyNumberFormat="1" applyFont="1" applyBorder="1" applyAlignment="1">
      <alignment horizontal="left" vertical="center"/>
    </xf>
    <xf numFmtId="49" fontId="3" fillId="0" borderId="78" xfId="3" applyNumberFormat="1" applyFont="1" applyBorder="1" applyAlignment="1">
      <alignment horizontal="left" vertical="center"/>
    </xf>
    <xf numFmtId="49" fontId="4" fillId="0" borderId="2" xfId="3" applyNumberFormat="1" applyFont="1" applyBorder="1" applyAlignment="1">
      <alignment horizontal="left" vertical="top"/>
    </xf>
    <xf numFmtId="49" fontId="8" fillId="0" borderId="17" xfId="3" applyNumberFormat="1" applyBorder="1" applyAlignment="1">
      <alignment horizontal="left" vertical="top"/>
    </xf>
    <xf numFmtId="49" fontId="8" fillId="0" borderId="53" xfId="3" applyNumberFormat="1" applyBorder="1" applyAlignment="1">
      <alignment horizontal="left" vertical="top"/>
    </xf>
    <xf numFmtId="49" fontId="8" fillId="0" borderId="3" xfId="3" applyNumberFormat="1" applyBorder="1" applyAlignment="1">
      <alignment horizontal="left" vertical="top"/>
    </xf>
    <xf numFmtId="49" fontId="8" fillId="0" borderId="17" xfId="3" applyNumberFormat="1" applyFill="1" applyBorder="1" applyAlignment="1">
      <alignment horizontal="left" vertical="top"/>
    </xf>
    <xf numFmtId="49" fontId="4" fillId="0" borderId="99" xfId="3" applyNumberFormat="1" applyFont="1" applyFill="1" applyBorder="1" applyAlignment="1">
      <alignment horizontal="left" vertical="top" wrapText="1"/>
    </xf>
    <xf numFmtId="49" fontId="4" fillId="0" borderId="2" xfId="3" applyNumberFormat="1" applyFont="1" applyFill="1" applyBorder="1" applyAlignment="1">
      <alignment horizontal="left" vertical="top" wrapText="1"/>
    </xf>
    <xf numFmtId="49" fontId="4" fillId="0" borderId="17" xfId="3" applyNumberFormat="1" applyFont="1" applyFill="1" applyBorder="1" applyAlignment="1">
      <alignment horizontal="left" vertical="top" wrapText="1"/>
    </xf>
    <xf numFmtId="49" fontId="5" fillId="0" borderId="17" xfId="3" applyNumberFormat="1" applyFont="1" applyFill="1" applyBorder="1" applyAlignment="1">
      <alignment horizontal="left" vertical="top"/>
    </xf>
    <xf numFmtId="49" fontId="5" fillId="0" borderId="3" xfId="3" applyNumberFormat="1" applyFont="1" applyFill="1" applyBorder="1" applyAlignment="1">
      <alignment horizontal="left" vertical="top"/>
    </xf>
    <xf numFmtId="49" fontId="3" fillId="0" borderId="0" xfId="3" applyNumberFormat="1" applyFont="1" applyBorder="1" applyAlignment="1">
      <alignment horizontal="left" vertical="center" wrapText="1"/>
    </xf>
    <xf numFmtId="49" fontId="4" fillId="0" borderId="112" xfId="3" applyNumberFormat="1" applyFont="1" applyBorder="1" applyAlignment="1">
      <alignment horizontal="left" vertical="top"/>
    </xf>
    <xf numFmtId="49" fontId="5" fillId="0" borderId="38" xfId="3" applyNumberFormat="1" applyFont="1" applyBorder="1" applyAlignment="1">
      <alignment horizontal="left" vertical="top"/>
    </xf>
    <xf numFmtId="49" fontId="5" fillId="0" borderId="40" xfId="3" applyNumberFormat="1" applyFont="1" applyBorder="1" applyAlignment="1">
      <alignment horizontal="left" vertical="top"/>
    </xf>
    <xf numFmtId="49" fontId="4" fillId="0" borderId="45" xfId="3" applyNumberFormat="1" applyFont="1" applyBorder="1" applyAlignment="1">
      <alignment horizontal="left" vertical="center"/>
    </xf>
    <xf numFmtId="49" fontId="4" fillId="0" borderId="11" xfId="3" applyNumberFormat="1" applyFont="1" applyBorder="1" applyAlignment="1">
      <alignment horizontal="left" vertical="center"/>
    </xf>
    <xf numFmtId="49" fontId="4" fillId="0" borderId="61" xfId="3" applyNumberFormat="1" applyFont="1" applyBorder="1" applyAlignment="1">
      <alignment horizontal="left" vertical="top" wrapText="1"/>
    </xf>
    <xf numFmtId="49" fontId="4" fillId="0" borderId="99" xfId="3" applyNumberFormat="1" applyFont="1" applyBorder="1" applyAlignment="1">
      <alignment horizontal="left" vertical="top" wrapText="1"/>
    </xf>
    <xf numFmtId="49" fontId="4" fillId="0" borderId="0" xfId="3" applyNumberFormat="1" applyFont="1" applyBorder="1" applyAlignment="1">
      <alignment horizontal="left" vertical="top" wrapText="1"/>
    </xf>
    <xf numFmtId="49" fontId="4" fillId="0" borderId="226" xfId="0" applyNumberFormat="1" applyFont="1" applyBorder="1" applyAlignment="1">
      <alignment horizontal="left" vertical="center"/>
    </xf>
    <xf numFmtId="49" fontId="10" fillId="0" borderId="228" xfId="0" applyNumberFormat="1" applyFont="1" applyBorder="1" applyAlignment="1">
      <alignment horizontal="left" vertical="center"/>
    </xf>
    <xf numFmtId="49" fontId="4" fillId="2" borderId="99" xfId="0" applyNumberFormat="1" applyFont="1" applyFill="1" applyBorder="1" applyAlignment="1">
      <alignment horizontal="left" vertical="top" wrapText="1"/>
    </xf>
    <xf numFmtId="49" fontId="4" fillId="2" borderId="95" xfId="0" applyNumberFormat="1" applyFont="1" applyFill="1" applyBorder="1" applyAlignment="1">
      <alignment horizontal="left" vertical="top" wrapText="1"/>
    </xf>
    <xf numFmtId="49" fontId="4" fillId="2" borderId="61" xfId="0" applyNumberFormat="1" applyFont="1" applyFill="1" applyBorder="1" applyAlignment="1">
      <alignment horizontal="left" vertical="top" wrapText="1"/>
    </xf>
    <xf numFmtId="0" fontId="4" fillId="0" borderId="262" xfId="3" applyFont="1" applyFill="1" applyBorder="1" applyAlignment="1">
      <alignment horizontal="left" vertical="top"/>
    </xf>
    <xf numFmtId="0" fontId="4" fillId="0" borderId="99" xfId="3" applyFont="1" applyFill="1" applyBorder="1" applyAlignment="1">
      <alignment horizontal="left" vertical="top"/>
    </xf>
    <xf numFmtId="0" fontId="4" fillId="0" borderId="95" xfId="3" applyFont="1" applyFill="1" applyBorder="1" applyAlignment="1">
      <alignment horizontal="left" vertical="top"/>
    </xf>
    <xf numFmtId="49" fontId="4" fillId="0" borderId="61" xfId="3" applyNumberFormat="1" applyFont="1" applyBorder="1" applyAlignment="1">
      <alignment horizontal="left" vertical="top"/>
    </xf>
    <xf numFmtId="49" fontId="4" fillId="0" borderId="99" xfId="3" applyNumberFormat="1" applyFont="1" applyBorder="1" applyAlignment="1">
      <alignment horizontal="left" vertical="top"/>
    </xf>
    <xf numFmtId="49" fontId="4" fillId="0" borderId="261" xfId="3" applyNumberFormat="1" applyFont="1" applyBorder="1" applyAlignment="1">
      <alignment horizontal="left" vertical="top"/>
    </xf>
    <xf numFmtId="49" fontId="3" fillId="0" borderId="1" xfId="3" applyNumberFormat="1" applyFont="1" applyBorder="1" applyAlignment="1">
      <alignment horizontal="left" vertical="center" wrapText="1"/>
    </xf>
    <xf numFmtId="49" fontId="2" fillId="0" borderId="0" xfId="1" applyNumberFormat="1" applyFont="1" applyBorder="1" applyAlignment="1">
      <alignment vertical="center"/>
    </xf>
    <xf numFmtId="49" fontId="3" fillId="0" borderId="66" xfId="1" applyNumberFormat="1" applyFont="1" applyBorder="1" applyAlignment="1">
      <alignment vertical="center"/>
    </xf>
    <xf numFmtId="49" fontId="3" fillId="0" borderId="0" xfId="0" applyNumberFormat="1" applyFont="1" applyBorder="1" applyAlignment="1">
      <alignment vertical="center"/>
    </xf>
    <xf numFmtId="49" fontId="11" fillId="0" borderId="0" xfId="3" applyNumberFormat="1" applyFont="1" applyAlignment="1">
      <alignment horizontal="left" vertical="center"/>
    </xf>
    <xf numFmtId="49" fontId="2" fillId="0" borderId="1" xfId="3" applyNumberFormat="1" applyFont="1" applyBorder="1" applyAlignment="1">
      <alignment horizontal="left" vertical="center"/>
    </xf>
    <xf numFmtId="49" fontId="2" fillId="0" borderId="95" xfId="3" applyNumberFormat="1" applyFont="1" applyBorder="1" applyAlignment="1">
      <alignment horizontal="left" vertical="center"/>
    </xf>
    <xf numFmtId="49" fontId="2" fillId="0" borderId="2" xfId="3" applyNumberFormat="1" applyFont="1" applyBorder="1" applyAlignment="1">
      <alignment horizontal="left" vertical="center"/>
    </xf>
    <xf numFmtId="49" fontId="2" fillId="0" borderId="32" xfId="3" applyNumberFormat="1" applyFont="1" applyBorder="1" applyAlignment="1">
      <alignment horizontal="left" vertical="center"/>
    </xf>
    <xf numFmtId="49" fontId="3" fillId="0" borderId="3" xfId="3" applyNumberFormat="1" applyFont="1" applyBorder="1" applyAlignment="1">
      <alignment horizontal="left" vertical="center"/>
    </xf>
    <xf numFmtId="49" fontId="3" fillId="0" borderId="40" xfId="3" applyNumberFormat="1" applyFont="1" applyBorder="1" applyAlignment="1">
      <alignment horizontal="left" vertical="center"/>
    </xf>
    <xf numFmtId="49" fontId="4" fillId="0" borderId="61" xfId="3" applyNumberFormat="1" applyFont="1" applyBorder="1" applyAlignment="1">
      <alignment horizontal="left"/>
    </xf>
    <xf numFmtId="49" fontId="4" fillId="0" borderId="95" xfId="3" applyNumberFormat="1" applyFont="1" applyBorder="1" applyAlignment="1">
      <alignment horizontal="left"/>
    </xf>
    <xf numFmtId="49" fontId="4" fillId="0" borderId="27" xfId="3" applyNumberFormat="1" applyFont="1" applyBorder="1" applyAlignment="1">
      <alignment horizontal="center"/>
    </xf>
    <xf numFmtId="49" fontId="4" fillId="0" borderId="30" xfId="3" applyNumberFormat="1" applyFont="1" applyBorder="1" applyAlignment="1">
      <alignment horizontal="center"/>
    </xf>
    <xf numFmtId="49" fontId="4" fillId="0" borderId="28" xfId="3" applyNumberFormat="1" applyFont="1" applyBorder="1" applyAlignment="1">
      <alignment horizontal="center" vertical="center"/>
    </xf>
    <xf numFmtId="49" fontId="4" fillId="0" borderId="29" xfId="3" applyNumberFormat="1" applyFont="1" applyBorder="1" applyAlignment="1">
      <alignment horizontal="center" vertical="center"/>
    </xf>
    <xf numFmtId="49" fontId="4" fillId="0" borderId="26" xfId="3" applyNumberFormat="1" applyFont="1" applyBorder="1" applyAlignment="1">
      <alignment horizontal="left" vertical="top"/>
    </xf>
    <xf numFmtId="49" fontId="4" fillId="0" borderId="0" xfId="3" applyNumberFormat="1" applyFont="1" applyBorder="1" applyAlignment="1">
      <alignment horizontal="left" vertical="top"/>
    </xf>
    <xf numFmtId="49" fontId="4" fillId="0" borderId="66" xfId="3" applyNumberFormat="1" applyFont="1" applyBorder="1" applyAlignment="1">
      <alignment horizontal="left" vertical="top"/>
    </xf>
    <xf numFmtId="49" fontId="4" fillId="0" borderId="12" xfId="3" applyNumberFormat="1" applyFont="1" applyBorder="1" applyAlignment="1">
      <alignment horizontal="left" vertical="top"/>
    </xf>
    <xf numFmtId="49" fontId="4" fillId="0" borderId="17" xfId="3" applyNumberFormat="1" applyFont="1" applyBorder="1" applyAlignment="1">
      <alignment horizontal="left" vertical="top"/>
    </xf>
    <xf numFmtId="49" fontId="8" fillId="0" borderId="3" xfId="3" applyNumberFormat="1" applyFont="1" applyBorder="1" applyAlignment="1">
      <alignment horizontal="left" vertical="top"/>
    </xf>
    <xf numFmtId="49" fontId="4" fillId="0" borderId="10" xfId="3" applyNumberFormat="1" applyFont="1" applyBorder="1" applyAlignment="1">
      <alignment horizontal="left" vertical="center"/>
    </xf>
    <xf numFmtId="49" fontId="8" fillId="0" borderId="17" xfId="3" applyNumberFormat="1" applyFont="1" applyBorder="1" applyAlignment="1">
      <alignment horizontal="left" vertical="top"/>
    </xf>
    <xf numFmtId="49" fontId="8" fillId="0" borderId="53" xfId="3" applyNumberFormat="1" applyFont="1" applyBorder="1" applyAlignment="1">
      <alignment horizontal="left" vertical="top"/>
    </xf>
    <xf numFmtId="49" fontId="2" fillId="0" borderId="2" xfId="3" applyNumberFormat="1" applyFont="1" applyBorder="1" applyAlignment="1">
      <alignment horizontal="left" vertical="center" wrapText="1"/>
    </xf>
    <xf numFmtId="49" fontId="2" fillId="0" borderId="32" xfId="3" applyNumberFormat="1" applyFont="1" applyBorder="1" applyAlignment="1">
      <alignment horizontal="left" vertical="center" wrapText="1"/>
    </xf>
    <xf numFmtId="49" fontId="4" fillId="0" borderId="0" xfId="3" applyNumberFormat="1" applyFont="1" applyAlignment="1">
      <alignment horizontal="left"/>
    </xf>
    <xf numFmtId="0" fontId="8" fillId="0" borderId="1" xfId="3" applyBorder="1" applyAlignment="1">
      <alignment horizontal="left"/>
    </xf>
    <xf numFmtId="49" fontId="4" fillId="0" borderId="105" xfId="3" applyNumberFormat="1" applyFont="1" applyBorder="1" applyAlignment="1">
      <alignment horizontal="center"/>
    </xf>
    <xf numFmtId="0" fontId="8" fillId="0" borderId="30" xfId="3" applyBorder="1" applyAlignment="1"/>
    <xf numFmtId="49" fontId="4" fillId="0" borderId="54" xfId="3" applyNumberFormat="1" applyFont="1" applyBorder="1" applyAlignment="1">
      <alignment horizontal="center" vertical="center"/>
    </xf>
    <xf numFmtId="0" fontId="10" fillId="0" borderId="1" xfId="3" applyFont="1" applyBorder="1" applyAlignment="1">
      <alignment horizontal="center" vertical="center"/>
    </xf>
    <xf numFmtId="0" fontId="8" fillId="0" borderId="1" xfId="3" applyBorder="1" applyAlignment="1">
      <alignment horizontal="center" vertical="center"/>
    </xf>
    <xf numFmtId="49" fontId="4" fillId="0" borderId="1" xfId="3" applyNumberFormat="1" applyFont="1" applyBorder="1" applyAlignment="1">
      <alignment horizontal="center" vertical="center"/>
    </xf>
    <xf numFmtId="49" fontId="4" fillId="0" borderId="95" xfId="3" applyNumberFormat="1" applyFont="1" applyBorder="1" applyAlignment="1">
      <alignment horizontal="center" vertical="center"/>
    </xf>
    <xf numFmtId="49" fontId="3" fillId="0" borderId="66" xfId="3" applyNumberFormat="1" applyFont="1" applyBorder="1" applyAlignment="1">
      <alignment horizontal="left" vertical="center"/>
    </xf>
    <xf numFmtId="49" fontId="4" fillId="0" borderId="99" xfId="3" applyNumberFormat="1" applyFont="1" applyBorder="1" applyAlignment="1">
      <alignment horizontal="left"/>
    </xf>
    <xf numFmtId="0" fontId="8" fillId="0" borderId="95" xfId="3" applyBorder="1" applyAlignment="1">
      <alignment horizontal="left"/>
    </xf>
    <xf numFmtId="0" fontId="8" fillId="0" borderId="95" xfId="3" applyBorder="1" applyAlignment="1">
      <alignment horizontal="center" vertical="center"/>
    </xf>
    <xf numFmtId="49" fontId="4" fillId="0" borderId="169" xfId="0" applyNumberFormat="1" applyFont="1" applyBorder="1" applyAlignment="1">
      <alignment horizontal="left" vertical="top"/>
    </xf>
    <xf numFmtId="49" fontId="4" fillId="0" borderId="162" xfId="0" applyNumberFormat="1" applyFont="1" applyBorder="1" applyAlignment="1">
      <alignment horizontal="left" vertical="top"/>
    </xf>
    <xf numFmtId="49" fontId="4" fillId="0" borderId="95" xfId="0" applyNumberFormat="1" applyFont="1" applyBorder="1" applyAlignment="1">
      <alignment horizontal="left" vertical="top"/>
    </xf>
    <xf numFmtId="49" fontId="4" fillId="0" borderId="2" xfId="0" applyNumberFormat="1" applyFont="1" applyBorder="1" applyAlignment="1">
      <alignment horizontal="left" vertical="top" wrapText="1"/>
    </xf>
    <xf numFmtId="49" fontId="5" fillId="0" borderId="17" xfId="0" applyNumberFormat="1" applyFont="1" applyBorder="1" applyAlignment="1">
      <alignment horizontal="left" vertical="top"/>
    </xf>
    <xf numFmtId="49" fontId="5" fillId="0" borderId="3" xfId="0" applyNumberFormat="1" applyFont="1" applyBorder="1" applyAlignment="1">
      <alignment horizontal="left" vertical="top"/>
    </xf>
    <xf numFmtId="49" fontId="3" fillId="0" borderId="66" xfId="0" applyNumberFormat="1" applyFont="1" applyBorder="1" applyAlignment="1">
      <alignment horizontal="left" vertical="center"/>
    </xf>
    <xf numFmtId="49" fontId="4" fillId="0" borderId="170" xfId="0" applyNumberFormat="1" applyFont="1" applyBorder="1" applyAlignment="1">
      <alignment horizontal="left" vertical="center"/>
    </xf>
    <xf numFmtId="49" fontId="4" fillId="0" borderId="142" xfId="0" applyNumberFormat="1" applyFont="1" applyBorder="1" applyAlignment="1">
      <alignment horizontal="left" vertical="center"/>
    </xf>
    <xf numFmtId="49" fontId="5" fillId="0" borderId="168" xfId="0" applyNumberFormat="1" applyFont="1" applyBorder="1" applyAlignment="1">
      <alignment horizontal="left" vertical="top"/>
    </xf>
    <xf numFmtId="49" fontId="4" fillId="2" borderId="48" xfId="3" applyNumberFormat="1" applyFont="1" applyFill="1" applyBorder="1" applyAlignment="1">
      <alignment horizontal="left" vertical="center"/>
    </xf>
    <xf numFmtId="49" fontId="4" fillId="2" borderId="24" xfId="3" applyNumberFormat="1" applyFont="1" applyFill="1" applyBorder="1" applyAlignment="1">
      <alignment horizontal="left" vertical="center"/>
    </xf>
    <xf numFmtId="49" fontId="4" fillId="0" borderId="163" xfId="3" applyNumberFormat="1" applyFont="1" applyBorder="1" applyAlignment="1">
      <alignment horizontal="left" vertical="top"/>
    </xf>
    <xf numFmtId="49" fontId="4" fillId="0" borderId="119" xfId="3" applyNumberFormat="1" applyFont="1" applyBorder="1" applyAlignment="1">
      <alignment horizontal="left" vertical="top"/>
    </xf>
    <xf numFmtId="49" fontId="4" fillId="0" borderId="49" xfId="3" applyNumberFormat="1" applyFont="1" applyBorder="1" applyAlignment="1">
      <alignment horizontal="left" vertical="top"/>
    </xf>
    <xf numFmtId="49" fontId="4" fillId="0" borderId="47" xfId="3" applyNumberFormat="1" applyFont="1" applyBorder="1" applyAlignment="1">
      <alignment horizontal="left" vertical="center"/>
    </xf>
    <xf numFmtId="49" fontId="4" fillId="0" borderId="20" xfId="3" applyNumberFormat="1" applyFont="1" applyBorder="1" applyAlignment="1">
      <alignment horizontal="left" vertical="center"/>
    </xf>
    <xf numFmtId="49" fontId="4" fillId="0" borderId="46" xfId="3" applyNumberFormat="1" applyFont="1" applyBorder="1" applyAlignment="1">
      <alignment horizontal="left" vertical="center"/>
    </xf>
    <xf numFmtId="49" fontId="4" fillId="0" borderId="15" xfId="3" applyNumberFormat="1" applyFont="1" applyBorder="1" applyAlignment="1">
      <alignment horizontal="left" vertical="center"/>
    </xf>
    <xf numFmtId="49" fontId="2" fillId="0" borderId="1" xfId="1" applyNumberFormat="1" applyFont="1" applyBorder="1" applyAlignment="1">
      <alignment horizontal="left" vertical="center"/>
    </xf>
    <xf numFmtId="49" fontId="2" fillId="0" borderId="2" xfId="1" applyNumberFormat="1" applyFont="1" applyBorder="1" applyAlignment="1">
      <alignment horizontal="left" vertical="center"/>
    </xf>
    <xf numFmtId="49" fontId="3" fillId="0" borderId="2" xfId="1" applyNumberFormat="1" applyFont="1" applyBorder="1" applyAlignment="1">
      <alignment horizontal="left" vertical="center"/>
    </xf>
    <xf numFmtId="49" fontId="3" fillId="0" borderId="32" xfId="1" applyNumberFormat="1" applyFont="1" applyBorder="1" applyAlignment="1">
      <alignment horizontal="left" vertical="center"/>
    </xf>
    <xf numFmtId="49" fontId="3" fillId="0" borderId="3" xfId="1" applyNumberFormat="1" applyFont="1" applyBorder="1" applyAlignment="1">
      <alignment horizontal="left" vertical="center"/>
    </xf>
    <xf numFmtId="49" fontId="3" fillId="0" borderId="40" xfId="1" applyNumberFormat="1" applyFont="1" applyBorder="1" applyAlignment="1">
      <alignment horizontal="left" vertical="center"/>
    </xf>
    <xf numFmtId="49" fontId="4" fillId="0" borderId="4" xfId="1" applyNumberFormat="1" applyFont="1" applyBorder="1" applyAlignment="1">
      <alignment horizontal="left" vertical="center"/>
    </xf>
    <xf numFmtId="49" fontId="4" fillId="0" borderId="2" xfId="1" applyNumberFormat="1" applyFont="1" applyBorder="1" applyAlignment="1">
      <alignment horizontal="left" vertical="top" wrapText="1"/>
    </xf>
    <xf numFmtId="49" fontId="8" fillId="0" borderId="17" xfId="1" applyNumberFormat="1" applyFont="1" applyBorder="1" applyAlignment="1">
      <alignment horizontal="left" vertical="top" wrapText="1"/>
    </xf>
    <xf numFmtId="49" fontId="8" fillId="0" borderId="3" xfId="1" applyNumberFormat="1" applyFont="1" applyBorder="1" applyAlignment="1">
      <alignment horizontal="left" vertical="top" wrapText="1"/>
    </xf>
    <xf numFmtId="49" fontId="4" fillId="0" borderId="155" xfId="1" applyNumberFormat="1" applyFont="1" applyBorder="1" applyAlignment="1">
      <alignment horizontal="left" vertical="top"/>
    </xf>
    <xf numFmtId="49" fontId="4" fillId="0" borderId="156" xfId="1" applyNumberFormat="1" applyFont="1" applyBorder="1" applyAlignment="1">
      <alignment horizontal="left" vertical="top"/>
    </xf>
    <xf numFmtId="49" fontId="4" fillId="0" borderId="158" xfId="1" applyNumberFormat="1" applyFont="1" applyBorder="1" applyAlignment="1">
      <alignment horizontal="left" vertical="top"/>
    </xf>
    <xf numFmtId="0" fontId="11" fillId="0" borderId="4" xfId="2" applyFont="1" applyBorder="1" applyAlignment="1">
      <alignment horizontal="left" vertical="center"/>
    </xf>
    <xf numFmtId="0" fontId="11" fillId="0" borderId="4" xfId="0" applyFont="1" applyBorder="1" applyAlignment="1">
      <alignment horizontal="left" vertical="center"/>
    </xf>
    <xf numFmtId="0" fontId="0" fillId="0" borderId="4" xfId="0" applyBorder="1"/>
    <xf numFmtId="0" fontId="11" fillId="0" borderId="4" xfId="0" applyFont="1" applyBorder="1" applyAlignment="1">
      <alignment horizontal="left" vertical="center" wrapText="1"/>
    </xf>
    <xf numFmtId="49" fontId="9" fillId="0" borderId="4" xfId="0" applyNumberFormat="1" applyFont="1" applyBorder="1" applyAlignment="1">
      <alignment horizontal="left" vertical="center"/>
    </xf>
    <xf numFmtId="49" fontId="11" fillId="0" borderId="4" xfId="0" applyNumberFormat="1" applyFont="1" applyBorder="1" applyAlignment="1">
      <alignment horizontal="left" vertical="center"/>
    </xf>
    <xf numFmtId="49" fontId="11" fillId="0" borderId="4" xfId="0" applyNumberFormat="1" applyFont="1" applyBorder="1" applyAlignment="1">
      <alignment vertical="center"/>
    </xf>
    <xf numFmtId="0" fontId="0" fillId="0" borderId="1" xfId="0" applyBorder="1"/>
    <xf numFmtId="49" fontId="9" fillId="0" borderId="4" xfId="1" applyNumberFormat="1" applyFont="1" applyBorder="1" applyAlignment="1">
      <alignment horizontal="left" vertical="center"/>
    </xf>
    <xf numFmtId="0" fontId="11" fillId="0" borderId="4" xfId="1" applyFont="1" applyBorder="1" applyAlignment="1">
      <alignment horizontal="left" vertical="center"/>
    </xf>
    <xf numFmtId="0" fontId="11" fillId="0" borderId="288" xfId="0" applyFont="1" applyBorder="1" applyAlignment="1">
      <alignment horizontal="left" vertical="center"/>
    </xf>
    <xf numFmtId="0" fontId="11" fillId="0" borderId="4" xfId="0" applyFont="1" applyBorder="1" applyAlignment="1">
      <alignment vertical="center"/>
    </xf>
    <xf numFmtId="0" fontId="11" fillId="0" borderId="1" xfId="0" applyFont="1" applyBorder="1" applyAlignment="1">
      <alignment horizontal="left" vertical="center"/>
    </xf>
    <xf numFmtId="0" fontId="18" fillId="0" borderId="5" xfId="0" applyFont="1" applyFill="1" applyBorder="1" applyAlignment="1">
      <alignment vertical="center" wrapText="1" readingOrder="1"/>
    </xf>
    <xf numFmtId="3" fontId="5" fillId="0" borderId="5" xfId="0" applyNumberFormat="1" applyFont="1" applyFill="1" applyBorder="1" applyAlignment="1">
      <alignment horizontal="right"/>
    </xf>
    <xf numFmtId="0" fontId="11" fillId="0" borderId="289" xfId="1" applyFont="1" applyBorder="1" applyAlignment="1">
      <alignment horizontal="left" vertical="center"/>
    </xf>
    <xf numFmtId="0" fontId="11" fillId="0" borderId="289" xfId="1" applyFont="1" applyBorder="1" applyAlignment="1">
      <alignment horizontal="left" vertical="center"/>
    </xf>
    <xf numFmtId="0" fontId="11" fillId="0" borderId="4" xfId="1" applyFont="1" applyBorder="1" applyAlignment="1">
      <alignment horizontal="left" vertical="center"/>
    </xf>
    <xf numFmtId="0" fontId="11" fillId="0" borderId="289"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vertical="center"/>
    </xf>
    <xf numFmtId="0" fontId="5" fillId="0" borderId="4" xfId="0" applyFont="1" applyBorder="1" applyAlignment="1">
      <alignment vertical="center"/>
    </xf>
    <xf numFmtId="0" fontId="11" fillId="0" borderId="4" xfId="3" applyFont="1" applyBorder="1" applyAlignment="1">
      <alignment horizontal="left" vertical="center"/>
    </xf>
    <xf numFmtId="0" fontId="11" fillId="0" borderId="4" xfId="3" applyFont="1" applyBorder="1" applyAlignment="1">
      <alignment horizontal="left" vertical="center" wrapText="1"/>
    </xf>
    <xf numFmtId="0" fontId="11" fillId="0" borderId="289" xfId="1" applyFont="1" applyBorder="1" applyAlignment="1">
      <alignment horizontal="left" vertical="center" wrapText="1"/>
    </xf>
    <xf numFmtId="0" fontId="5" fillId="0" borderId="0" xfId="1" applyFont="1" applyBorder="1" applyAlignment="1">
      <alignment vertical="center"/>
    </xf>
    <xf numFmtId="49" fontId="4" fillId="0" borderId="105" xfId="0" applyNumberFormat="1" applyFont="1" applyFill="1" applyBorder="1" applyAlignment="1">
      <alignment horizontal="center"/>
    </xf>
    <xf numFmtId="49" fontId="4" fillId="0" borderId="105" xfId="0" applyNumberFormat="1" applyFont="1" applyFill="1" applyBorder="1" applyAlignment="1">
      <alignment horizontal="center" wrapText="1"/>
    </xf>
    <xf numFmtId="49" fontId="4" fillId="0" borderId="54" xfId="0" applyNumberFormat="1" applyFont="1" applyFill="1" applyBorder="1" applyAlignment="1">
      <alignment horizontal="center" wrapText="1"/>
    </xf>
    <xf numFmtId="49" fontId="4" fillId="0" borderId="95" xfId="0" applyNumberFormat="1" applyFont="1" applyFill="1" applyBorder="1" applyAlignment="1">
      <alignment horizontal="center"/>
    </xf>
    <xf numFmtId="49" fontId="4" fillId="0" borderId="1" xfId="0" applyNumberFormat="1" applyFont="1" applyFill="1" applyBorder="1" applyAlignment="1">
      <alignment horizontal="center" wrapText="1"/>
    </xf>
    <xf numFmtId="49" fontId="4" fillId="0" borderId="99" xfId="0" applyNumberFormat="1" applyFont="1" applyFill="1" applyBorder="1" applyAlignment="1">
      <alignment horizontal="center" wrapText="1"/>
    </xf>
  </cellXfs>
  <cellStyles count="5">
    <cellStyle name="Hyperlink" xfId="4" builtinId="8"/>
    <cellStyle name="Normal" xfId="0" builtinId="0"/>
    <cellStyle name="Normal 2" xfId="1" xr:uid="{CCE657BA-8DC4-414C-B8C0-5AE3ED7FF6F7}"/>
    <cellStyle name="Normal 2 2" xfId="3" xr:uid="{BBEC8193-89DB-42FF-96F6-62584FC442C8}"/>
    <cellStyle name="Normal 3" xfId="2" xr:uid="{FE1629BD-ADF6-4058-BB05-46031BA1D0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8E333-3CF9-46BA-B5F1-A5C4F8AE6218}">
  <dimension ref="A1:B48"/>
  <sheetViews>
    <sheetView tabSelected="1" workbookViewId="0">
      <selection activeCell="A2" sqref="A2"/>
    </sheetView>
  </sheetViews>
  <sheetFormatPr defaultRowHeight="15" x14ac:dyDescent="0.25"/>
  <cols>
    <col min="1" max="1" width="9.5703125" bestFit="1" customWidth="1"/>
    <col min="2" max="2" width="113" bestFit="1" customWidth="1"/>
  </cols>
  <sheetData>
    <row r="1" spans="1:2" ht="18.75" x14ac:dyDescent="0.3">
      <c r="A1" s="1235" t="s">
        <v>858</v>
      </c>
      <c r="B1" s="1235" t="s">
        <v>1</v>
      </c>
    </row>
    <row r="2" spans="1:2" x14ac:dyDescent="0.25">
      <c r="A2" s="1237">
        <v>1</v>
      </c>
      <c r="B2" t="s">
        <v>2</v>
      </c>
    </row>
    <row r="3" spans="1:2" x14ac:dyDescent="0.25">
      <c r="A3" s="1237">
        <v>2</v>
      </c>
      <c r="B3" t="s">
        <v>87</v>
      </c>
    </row>
    <row r="4" spans="1:2" x14ac:dyDescent="0.25">
      <c r="A4" s="1237">
        <v>3</v>
      </c>
      <c r="B4" t="s">
        <v>101</v>
      </c>
    </row>
    <row r="5" spans="1:2" x14ac:dyDescent="0.25">
      <c r="A5" s="1237">
        <v>4</v>
      </c>
      <c r="B5" t="s">
        <v>136</v>
      </c>
    </row>
    <row r="6" spans="1:2" x14ac:dyDescent="0.25">
      <c r="A6" s="1238">
        <v>5</v>
      </c>
      <c r="B6" t="s">
        <v>847</v>
      </c>
    </row>
    <row r="7" spans="1:2" x14ac:dyDescent="0.25">
      <c r="A7" s="1238">
        <v>6</v>
      </c>
      <c r="B7" t="s">
        <v>154</v>
      </c>
    </row>
    <row r="8" spans="1:2" x14ac:dyDescent="0.25">
      <c r="A8" s="1237">
        <v>7</v>
      </c>
      <c r="B8" t="s">
        <v>164</v>
      </c>
    </row>
    <row r="9" spans="1:2" x14ac:dyDescent="0.25">
      <c r="A9" s="1237">
        <v>8</v>
      </c>
      <c r="B9" t="s">
        <v>166</v>
      </c>
    </row>
    <row r="10" spans="1:2" x14ac:dyDescent="0.25">
      <c r="A10" s="1237">
        <v>9</v>
      </c>
      <c r="B10" t="s">
        <v>168</v>
      </c>
    </row>
    <row r="11" spans="1:2" x14ac:dyDescent="0.25">
      <c r="A11" s="1237">
        <v>10</v>
      </c>
      <c r="B11" t="s">
        <v>183</v>
      </c>
    </row>
    <row r="12" spans="1:2" x14ac:dyDescent="0.25">
      <c r="A12" s="1237">
        <v>11</v>
      </c>
      <c r="B12" t="s">
        <v>196</v>
      </c>
    </row>
    <row r="13" spans="1:2" x14ac:dyDescent="0.25">
      <c r="A13" s="1237">
        <v>12</v>
      </c>
      <c r="B13" t="s">
        <v>208</v>
      </c>
    </row>
    <row r="14" spans="1:2" x14ac:dyDescent="0.25">
      <c r="A14" s="1237">
        <v>13</v>
      </c>
      <c r="B14" t="s">
        <v>219</v>
      </c>
    </row>
    <row r="15" spans="1:2" x14ac:dyDescent="0.25">
      <c r="A15" s="1237">
        <v>14</v>
      </c>
      <c r="B15" t="s">
        <v>224</v>
      </c>
    </row>
    <row r="16" spans="1:2" x14ac:dyDescent="0.25">
      <c r="A16" s="1237">
        <v>15</v>
      </c>
      <c r="B16" t="s">
        <v>238</v>
      </c>
    </row>
    <row r="17" spans="1:2" x14ac:dyDescent="0.25">
      <c r="A17" s="1237">
        <v>16</v>
      </c>
      <c r="B17" t="s">
        <v>253</v>
      </c>
    </row>
    <row r="18" spans="1:2" x14ac:dyDescent="0.25">
      <c r="A18" s="1237">
        <v>17</v>
      </c>
      <c r="B18" t="s">
        <v>259</v>
      </c>
    </row>
    <row r="19" spans="1:2" x14ac:dyDescent="0.25">
      <c r="A19" s="1237">
        <v>18</v>
      </c>
      <c r="B19" t="s">
        <v>848</v>
      </c>
    </row>
    <row r="20" spans="1:2" x14ac:dyDescent="0.25">
      <c r="A20" s="1237">
        <v>19</v>
      </c>
      <c r="B20" t="s">
        <v>859</v>
      </c>
    </row>
    <row r="21" spans="1:2" x14ac:dyDescent="0.25">
      <c r="A21" s="1237">
        <v>20</v>
      </c>
      <c r="B21" t="s">
        <v>289</v>
      </c>
    </row>
    <row r="22" spans="1:2" x14ac:dyDescent="0.25">
      <c r="A22" s="1237">
        <v>21</v>
      </c>
      <c r="B22" t="s">
        <v>302</v>
      </c>
    </row>
    <row r="23" spans="1:2" x14ac:dyDescent="0.25">
      <c r="A23" s="1237">
        <v>22</v>
      </c>
      <c r="B23" t="s">
        <v>317</v>
      </c>
    </row>
    <row r="24" spans="1:2" x14ac:dyDescent="0.25">
      <c r="A24" s="1237">
        <v>23</v>
      </c>
      <c r="B24" t="s">
        <v>321</v>
      </c>
    </row>
    <row r="25" spans="1:2" x14ac:dyDescent="0.25">
      <c r="A25" s="1237">
        <v>24</v>
      </c>
      <c r="B25" t="s">
        <v>401</v>
      </c>
    </row>
    <row r="26" spans="1:2" x14ac:dyDescent="0.25">
      <c r="A26" s="1237">
        <v>25</v>
      </c>
      <c r="B26" t="s">
        <v>412</v>
      </c>
    </row>
    <row r="27" spans="1:2" x14ac:dyDescent="0.25">
      <c r="A27" s="1237">
        <v>26</v>
      </c>
      <c r="B27" t="s">
        <v>860</v>
      </c>
    </row>
    <row r="28" spans="1:2" x14ac:dyDescent="0.25">
      <c r="A28" s="1237">
        <v>27</v>
      </c>
      <c r="B28" t="s">
        <v>861</v>
      </c>
    </row>
    <row r="29" spans="1:2" x14ac:dyDescent="0.25">
      <c r="A29" s="1237">
        <v>28</v>
      </c>
      <c r="B29" t="s">
        <v>447</v>
      </c>
    </row>
    <row r="30" spans="1:2" x14ac:dyDescent="0.25">
      <c r="A30" s="1237">
        <v>29</v>
      </c>
      <c r="B30" t="s">
        <v>460</v>
      </c>
    </row>
    <row r="31" spans="1:2" x14ac:dyDescent="0.25">
      <c r="A31" s="1237">
        <v>30</v>
      </c>
      <c r="B31" t="s">
        <v>535</v>
      </c>
    </row>
    <row r="32" spans="1:2" x14ac:dyDescent="0.25">
      <c r="A32" s="1237">
        <v>31</v>
      </c>
      <c r="B32" t="s">
        <v>588</v>
      </c>
    </row>
    <row r="33" spans="1:2" x14ac:dyDescent="0.25">
      <c r="A33" s="1237">
        <v>32</v>
      </c>
      <c r="B33" t="s">
        <v>620</v>
      </c>
    </row>
    <row r="34" spans="1:2" x14ac:dyDescent="0.25">
      <c r="A34" s="1237">
        <v>33</v>
      </c>
      <c r="B34" t="s">
        <v>635</v>
      </c>
    </row>
    <row r="35" spans="1:2" x14ac:dyDescent="0.25">
      <c r="A35" s="1237">
        <v>34</v>
      </c>
      <c r="B35" t="s">
        <v>640</v>
      </c>
    </row>
    <row r="36" spans="1:2" x14ac:dyDescent="0.25">
      <c r="A36" s="1237">
        <v>35</v>
      </c>
      <c r="B36" t="s">
        <v>661</v>
      </c>
    </row>
    <row r="37" spans="1:2" x14ac:dyDescent="0.25">
      <c r="A37" s="1237">
        <v>36</v>
      </c>
      <c r="B37" t="s">
        <v>666</v>
      </c>
    </row>
    <row r="38" spans="1:2" x14ac:dyDescent="0.25">
      <c r="A38" s="1237">
        <v>37</v>
      </c>
      <c r="B38" t="s">
        <v>688</v>
      </c>
    </row>
    <row r="39" spans="1:2" x14ac:dyDescent="0.25">
      <c r="A39" s="1237">
        <v>38</v>
      </c>
      <c r="B39" t="s">
        <v>692</v>
      </c>
    </row>
    <row r="40" spans="1:2" x14ac:dyDescent="0.25">
      <c r="A40" s="1237">
        <v>39</v>
      </c>
      <c r="B40" t="s">
        <v>704</v>
      </c>
    </row>
    <row r="41" spans="1:2" x14ac:dyDescent="0.25">
      <c r="A41" s="1237">
        <v>40</v>
      </c>
      <c r="B41" t="s">
        <v>710</v>
      </c>
    </row>
    <row r="42" spans="1:2" x14ac:dyDescent="0.25">
      <c r="A42" s="1237">
        <v>41</v>
      </c>
      <c r="B42" t="s">
        <v>719</v>
      </c>
    </row>
    <row r="43" spans="1:2" x14ac:dyDescent="0.25">
      <c r="A43" s="1237">
        <v>42</v>
      </c>
      <c r="B43" t="s">
        <v>723</v>
      </c>
    </row>
    <row r="44" spans="1:2" x14ac:dyDescent="0.25">
      <c r="A44" s="1237">
        <v>43</v>
      </c>
      <c r="B44" t="s">
        <v>726</v>
      </c>
    </row>
    <row r="45" spans="1:2" x14ac:dyDescent="0.25">
      <c r="A45" s="1237">
        <v>44</v>
      </c>
      <c r="B45" t="s">
        <v>733</v>
      </c>
    </row>
    <row r="46" spans="1:2" x14ac:dyDescent="0.25">
      <c r="A46" s="1237">
        <v>45</v>
      </c>
      <c r="B46" t="s">
        <v>735</v>
      </c>
    </row>
    <row r="47" spans="1:2" x14ac:dyDescent="0.25">
      <c r="A47" s="1237">
        <v>46</v>
      </c>
      <c r="B47" t="s">
        <v>793</v>
      </c>
    </row>
    <row r="48" spans="1:2" x14ac:dyDescent="0.25">
      <c r="A48" s="1237">
        <v>47</v>
      </c>
      <c r="B48" t="s">
        <v>862</v>
      </c>
    </row>
  </sheetData>
  <hyperlinks>
    <hyperlink ref="A2" location="'Table 1'!A1" display="'Table 1'!A1" xr:uid="{3FDA2B9E-35E7-4F8B-AD0B-E6CEB33E8C6A}"/>
    <hyperlink ref="A3" location="'Table 2'!A1" display="'Table 2'!A1" xr:uid="{B012D21A-545B-416F-890B-D4EF4DF60899}"/>
    <hyperlink ref="A4" location="'Table 3'!A1" display="'Table 3'!A1" xr:uid="{B38D2199-88A7-4809-AF13-358C8663D866}"/>
    <hyperlink ref="A5" location="'Table 4'!A1" display="'Table 4'!A1" xr:uid="{2640BA3C-8210-400B-892F-6D1B577E1810}"/>
    <hyperlink ref="A8" location="'Table 7'!A1" display="'Table 7'!A1" xr:uid="{D733EDA2-5BA2-4413-ADF2-278D89907B30}"/>
    <hyperlink ref="A9" location="'Table 8'!A1" display="'Table 8'!A1" xr:uid="{A585139F-E482-4F45-B19F-6D13D391E4F9}"/>
    <hyperlink ref="A10" location="'Table 9'!A1" display="'Table 9'!A1" xr:uid="{6813E6A9-E5AE-4B6C-B91B-B83B53602BA2}"/>
    <hyperlink ref="A11" location="'Table 10'!A1" display="'Table 10'!A1" xr:uid="{C295D894-075A-40C5-A472-A5DC47853B5C}"/>
    <hyperlink ref="A12" location="'Table 11'!A1" display="'Table 11'!A1" xr:uid="{15DDB6E4-E2FE-4041-8CEA-4CED0224A2E0}"/>
    <hyperlink ref="A13" location="'Table 12'!A1" display="'Table 12'!A1" xr:uid="{C6CCA03B-3B8A-4336-BB84-6B4028F337B6}"/>
    <hyperlink ref="A14" location="'Table 13'!A1" display="'Table 13'!A1" xr:uid="{06373E33-324D-4743-8854-791D4525A6E1}"/>
    <hyperlink ref="A15" location="'Table 14'!A1" display="'Table 14'!A1" xr:uid="{3E0A106C-EC4D-49D2-A284-5E44880B25E7}"/>
    <hyperlink ref="A16" location="'Table 15'!A1" display="'Table 15'!A1" xr:uid="{894C92CC-BEA8-41C4-B2BC-8A0D5D380B58}"/>
    <hyperlink ref="A17" location="'Table 16'!A1" display="'Table 16'!A1" xr:uid="{CADC7C11-409E-4060-9A5C-28A8064A0F40}"/>
    <hyperlink ref="A18" location="'Table 17'!A1" display="'Table 17'!A1" xr:uid="{B0A9B105-CBB9-4687-9B23-80FAE958DD3A}"/>
    <hyperlink ref="A19" location="'Table 18'!A1" display="'Table 18'!A1" xr:uid="{703B60D8-D5EB-4369-B84A-3B89EB16D979}"/>
    <hyperlink ref="A20" location="'Table 19'!A1" display="'Table 19'!A1" xr:uid="{B3FD755C-4C02-4BB0-8002-949C20BEBDD4}"/>
    <hyperlink ref="A21" location="'Table 20'!A1" display="'Table 20'!A1" xr:uid="{A22FAF0B-0146-4EA7-9FDF-6BD203DF3893}"/>
    <hyperlink ref="A22" location="'Table 21'!A1" display="'Table 21'!A1" xr:uid="{8A77B3F8-62D6-4B73-8136-64376C055788}"/>
    <hyperlink ref="A23" location="'Table 22'!A1" display="'Table 22'!A1" xr:uid="{719121FA-93B9-4E30-8E7C-D975A9D1AE84}"/>
    <hyperlink ref="A24" location="'Table 23'!A1" display="'Table 23'!A1" xr:uid="{7E036092-3820-4678-B2F6-D00EF9BBDBE6}"/>
    <hyperlink ref="A25" location="'Table 24'!A1" display="'Table 24'!A1" xr:uid="{422437B8-4452-4298-86BA-47E122DE3C85}"/>
    <hyperlink ref="A26" location="'Table 25'!A1" display="'Table 25'!A1" xr:uid="{4416CE81-4520-47BB-9724-F32C02CF56C3}"/>
    <hyperlink ref="A27" location="'Table 26'!A1" display="'Table 26'!A1" xr:uid="{538D34A7-E64D-45CD-9757-ED6206BD18A9}"/>
    <hyperlink ref="A28" location="'Table 27'!A1" display="'Table 27'!A1" xr:uid="{C450EE36-8D82-4A90-B24C-3763212A61A1}"/>
    <hyperlink ref="A29" location="'Table 28'!A1" display="'Table 28'!A1" xr:uid="{3C01AE46-7411-4B18-8926-2CEEAEBDA950}"/>
    <hyperlink ref="A30" location="'Table 29'!A1" display="'Table 29'!A1" xr:uid="{5F7F67D9-2C4A-4083-B88F-DC13EB3C69E4}"/>
    <hyperlink ref="A31" location="'Table 30'!A1" display="'Table 30'!A1" xr:uid="{A6237F11-3361-45F2-B668-56BEEECBF6D9}"/>
    <hyperlink ref="A32" location="'Table 31'!A1" display="'Table 31'!A1" xr:uid="{5E0C7F74-061D-40D1-AE7F-252F985AC656}"/>
    <hyperlink ref="A33" location="'Table 32'!A1" display="'Table 32'!A1" xr:uid="{24DB45D7-F1F2-4CC8-82FD-52123946F931}"/>
    <hyperlink ref="A34" location="'Table 33'!A1" display="'Table 33'!A1" xr:uid="{F1F32E20-744F-40E6-AC20-65411559BBD3}"/>
    <hyperlink ref="A35" location="'Table 34'!A1" display="'Table 34'!A1" xr:uid="{8C8F4006-D906-42E4-9952-F7D13324D5F1}"/>
    <hyperlink ref="A36" location="'Table 35'!A1" display="'Table 35'!A1" xr:uid="{BB1FD01F-DEE5-4A6D-B10F-38116D1349AE}"/>
    <hyperlink ref="A37" location="'Table 36'!A1" display="'Table 36'!A1" xr:uid="{26801762-9AA5-4CF0-A590-D1BC230311A3}"/>
    <hyperlink ref="A38" location="'Table 37'!A1" display="'Table 37'!A1" xr:uid="{6E00CEC7-A3AA-49A2-B13D-17927F47FEB1}"/>
    <hyperlink ref="A39" location="'Table 38'!A1" display="'Table 38'!A1" xr:uid="{858BCFBF-9D3E-4BD3-AF59-F726A31ADCB9}"/>
    <hyperlink ref="A40" location="'Table 39'!A1" display="'Table 39'!A1" xr:uid="{18209B48-155E-4032-861C-5A5466F33379}"/>
    <hyperlink ref="A41" location="'Table 40'!A1" display="'Table 40'!A1" xr:uid="{D8DC5130-3734-45C3-BC58-A89DC02DA13A}"/>
    <hyperlink ref="A42" location="'Table 41'!A1" display="'Table 41'!A1" xr:uid="{F617163C-24D8-4B6B-979A-DBCE6F5324D4}"/>
    <hyperlink ref="A43" location="'Table 42 '!A1" display="'Table 42 '!A1" xr:uid="{70EF6187-25E3-41F9-A377-08709D106829}"/>
    <hyperlink ref="A44" location="'Table 43'!A1" display="'Table 43'!A1" xr:uid="{1E352093-27D8-4D0C-8D85-CD3125C33FED}"/>
    <hyperlink ref="A45" location="'Table 44'!A1" display="'Table 44'!A1" xr:uid="{979CCF9C-FE75-4941-AB61-93F31B3739B2}"/>
    <hyperlink ref="A46" location="'Table 45'!A1" display="'Table 45'!A1" xr:uid="{61E6EF78-99B0-4221-9D45-4E0477DBB677}"/>
    <hyperlink ref="A47" location="'Table 46'!A1" display="'Table 46'!A1" xr:uid="{BE400536-C581-4C7E-8467-54071D376AD3}"/>
    <hyperlink ref="A48" location="'Table 47'!A1" display="'Table 47'!A1" xr:uid="{4F61C37A-AF5D-40C5-99FB-82EC86B4AA60}"/>
    <hyperlink ref="A6" location="'Table 5'!A1" display="'Table 5'!A1" xr:uid="{C4E92110-08AB-4BE1-AE7C-FECECC60E6C4}"/>
    <hyperlink ref="A7" location="'Table 6'!A1" display="'Table 6'!A1" xr:uid="{0D7903D5-1C38-419A-B430-35852686A02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80689-1D1D-41EB-A2D5-E2FB9AB0056A}">
  <dimension ref="A1:N17"/>
  <sheetViews>
    <sheetView workbookViewId="0">
      <selection activeCell="N1" sqref="N1"/>
    </sheetView>
  </sheetViews>
  <sheetFormatPr defaultColWidth="9.28515625" defaultRowHeight="15.75" customHeight="1" x14ac:dyDescent="0.25"/>
  <cols>
    <col min="1" max="1" width="29.7109375" style="93" customWidth="1"/>
    <col min="2" max="2" width="5.7109375" style="26" customWidth="1"/>
    <col min="3" max="11" width="5.5703125" style="27" customWidth="1"/>
    <col min="12" max="12" width="5.7109375" style="93" customWidth="1"/>
    <col min="13" max="13" width="9.28515625" style="93"/>
    <col min="14" max="14" width="12.7109375" style="93" bestFit="1" customWidth="1"/>
    <col min="15" max="16384" width="9.28515625" style="93"/>
  </cols>
  <sheetData>
    <row r="1" spans="1:14" s="1" customFormat="1" ht="18.75" x14ac:dyDescent="0.25">
      <c r="A1" s="1239" t="s">
        <v>167</v>
      </c>
      <c r="B1" s="1239"/>
      <c r="C1" s="1239"/>
      <c r="D1" s="1239"/>
      <c r="E1" s="1239"/>
      <c r="F1" s="1239"/>
      <c r="G1" s="1239"/>
      <c r="H1" s="1239"/>
      <c r="I1" s="1239"/>
      <c r="J1" s="1239"/>
      <c r="K1" s="1239"/>
      <c r="L1" s="1239"/>
      <c r="N1" s="1236" t="s">
        <v>863</v>
      </c>
    </row>
    <row r="2" spans="1:14" s="1" customFormat="1" ht="18.75" x14ac:dyDescent="0.25">
      <c r="A2" s="1239" t="s">
        <v>1</v>
      </c>
      <c r="B2" s="1239"/>
      <c r="C2" s="1239"/>
      <c r="D2" s="1239"/>
      <c r="E2" s="1239"/>
      <c r="F2" s="1239"/>
      <c r="G2" s="1239"/>
      <c r="H2" s="1239"/>
      <c r="I2" s="1239"/>
      <c r="J2" s="1239"/>
      <c r="K2" s="1239"/>
      <c r="L2" s="1239"/>
    </row>
    <row r="3" spans="1:14" s="2" customFormat="1" ht="18.75" x14ac:dyDescent="0.25">
      <c r="A3" s="1240" t="s">
        <v>168</v>
      </c>
      <c r="B3" s="1240"/>
      <c r="C3" s="1240"/>
      <c r="D3" s="1240"/>
      <c r="E3" s="1240"/>
      <c r="F3" s="1240"/>
      <c r="G3" s="1240"/>
      <c r="H3" s="1240"/>
      <c r="I3" s="1240"/>
      <c r="J3" s="1240"/>
      <c r="K3" s="1240"/>
      <c r="L3" s="1240"/>
    </row>
    <row r="4" spans="1:14" s="26" customFormat="1" ht="12.75" x14ac:dyDescent="0.25">
      <c r="A4" s="103" t="s">
        <v>169</v>
      </c>
      <c r="B4" s="768" t="s">
        <v>4</v>
      </c>
      <c r="C4" s="104" t="s">
        <v>5</v>
      </c>
      <c r="D4" s="104" t="s">
        <v>6</v>
      </c>
      <c r="E4" s="104" t="s">
        <v>7</v>
      </c>
      <c r="F4" s="104" t="s">
        <v>8</v>
      </c>
      <c r="G4" s="104" t="s">
        <v>9</v>
      </c>
      <c r="H4" s="105" t="s">
        <v>10</v>
      </c>
      <c r="I4" s="105" t="s">
        <v>11</v>
      </c>
      <c r="J4" s="105" t="s">
        <v>12</v>
      </c>
      <c r="K4" s="106" t="s">
        <v>13</v>
      </c>
      <c r="L4" s="106" t="s">
        <v>14</v>
      </c>
    </row>
    <row r="5" spans="1:14" s="4" customFormat="1" ht="12.75" x14ac:dyDescent="0.25">
      <c r="A5" s="103" t="s">
        <v>15</v>
      </c>
      <c r="B5" s="262">
        <f t="shared" ref="B5:B17" si="0">SUM(C5:L5)</f>
        <v>504</v>
      </c>
      <c r="C5" s="263">
        <f t="shared" ref="C5:I5" si="1">SUM(C6:C17)</f>
        <v>49</v>
      </c>
      <c r="D5" s="263">
        <f t="shared" si="1"/>
        <v>27</v>
      </c>
      <c r="E5" s="263">
        <f t="shared" si="1"/>
        <v>51</v>
      </c>
      <c r="F5" s="263">
        <f t="shared" si="1"/>
        <v>41</v>
      </c>
      <c r="G5" s="263">
        <f t="shared" si="1"/>
        <v>66</v>
      </c>
      <c r="H5" s="263">
        <f t="shared" si="1"/>
        <v>46</v>
      </c>
      <c r="I5" s="264">
        <f t="shared" si="1"/>
        <v>57</v>
      </c>
      <c r="J5" s="264">
        <f>SUM(J6:J17)</f>
        <v>48</v>
      </c>
      <c r="K5" s="265">
        <f>SUM(K6:K17)</f>
        <v>46</v>
      </c>
      <c r="L5" s="265">
        <v>73</v>
      </c>
    </row>
    <row r="6" spans="1:14" ht="12.75" x14ac:dyDescent="0.25">
      <c r="A6" s="765" t="s">
        <v>170</v>
      </c>
      <c r="B6" s="95">
        <f t="shared" si="0"/>
        <v>35</v>
      </c>
      <c r="C6" s="96">
        <v>6</v>
      </c>
      <c r="D6" s="96">
        <v>2</v>
      </c>
      <c r="E6" s="96">
        <v>2</v>
      </c>
      <c r="F6" s="96">
        <v>0</v>
      </c>
      <c r="G6" s="97">
        <v>2</v>
      </c>
      <c r="H6" s="97">
        <v>4</v>
      </c>
      <c r="I6" s="97">
        <v>4</v>
      </c>
      <c r="J6" s="97">
        <v>4</v>
      </c>
      <c r="K6" s="97">
        <v>4</v>
      </c>
      <c r="L6" s="804">
        <v>7</v>
      </c>
    </row>
    <row r="7" spans="1:14" ht="12.75" x14ac:dyDescent="0.25">
      <c r="A7" s="766" t="s">
        <v>171</v>
      </c>
      <c r="B7" s="12">
        <f t="shared" si="0"/>
        <v>45</v>
      </c>
      <c r="C7" s="13">
        <v>4</v>
      </c>
      <c r="D7" s="13">
        <v>5</v>
      </c>
      <c r="E7" s="13">
        <v>1</v>
      </c>
      <c r="F7" s="13">
        <v>0</v>
      </c>
      <c r="G7" s="14">
        <v>9</v>
      </c>
      <c r="H7" s="14">
        <v>2</v>
      </c>
      <c r="I7" s="14">
        <v>8</v>
      </c>
      <c r="J7" s="14">
        <v>5</v>
      </c>
      <c r="K7" s="14">
        <v>4</v>
      </c>
      <c r="L7" s="801">
        <v>7</v>
      </c>
    </row>
    <row r="8" spans="1:14" ht="12.75" x14ac:dyDescent="0.25">
      <c r="A8" s="766" t="s">
        <v>172</v>
      </c>
      <c r="B8" s="12">
        <f t="shared" si="0"/>
        <v>45</v>
      </c>
      <c r="C8" s="13">
        <v>1</v>
      </c>
      <c r="D8" s="13">
        <v>1</v>
      </c>
      <c r="E8" s="13">
        <v>8</v>
      </c>
      <c r="F8" s="13">
        <v>6</v>
      </c>
      <c r="G8" s="14">
        <v>5</v>
      </c>
      <c r="H8" s="14">
        <v>4</v>
      </c>
      <c r="I8" s="14">
        <v>7</v>
      </c>
      <c r="J8" s="14">
        <v>3</v>
      </c>
      <c r="K8" s="14">
        <v>7</v>
      </c>
      <c r="L8" s="801">
        <v>3</v>
      </c>
    </row>
    <row r="9" spans="1:14" ht="12.75" x14ac:dyDescent="0.25">
      <c r="A9" s="766" t="s">
        <v>173</v>
      </c>
      <c r="B9" s="12">
        <f t="shared" si="0"/>
        <v>32</v>
      </c>
      <c r="C9" s="13">
        <v>4</v>
      </c>
      <c r="D9" s="13">
        <v>3</v>
      </c>
      <c r="E9" s="13">
        <v>1</v>
      </c>
      <c r="F9" s="13">
        <v>0</v>
      </c>
      <c r="G9" s="14">
        <v>1</v>
      </c>
      <c r="H9" s="14">
        <v>4</v>
      </c>
      <c r="I9" s="14">
        <v>6</v>
      </c>
      <c r="J9" s="14">
        <v>2</v>
      </c>
      <c r="K9" s="14">
        <v>4</v>
      </c>
      <c r="L9" s="801">
        <v>7</v>
      </c>
    </row>
    <row r="10" spans="1:14" ht="12.75" x14ac:dyDescent="0.25">
      <c r="A10" s="766" t="s">
        <v>174</v>
      </c>
      <c r="B10" s="12">
        <f t="shared" si="0"/>
        <v>52</v>
      </c>
      <c r="C10" s="13">
        <v>3</v>
      </c>
      <c r="D10" s="13">
        <v>1</v>
      </c>
      <c r="E10" s="13">
        <v>9</v>
      </c>
      <c r="F10" s="13">
        <v>10</v>
      </c>
      <c r="G10" s="14">
        <v>3</v>
      </c>
      <c r="H10" s="14">
        <v>7</v>
      </c>
      <c r="I10" s="14">
        <v>4</v>
      </c>
      <c r="J10" s="14">
        <v>5</v>
      </c>
      <c r="K10" s="14">
        <v>3</v>
      </c>
      <c r="L10" s="801">
        <v>7</v>
      </c>
    </row>
    <row r="11" spans="1:14" ht="12.75" x14ac:dyDescent="0.25">
      <c r="A11" s="766" t="s">
        <v>175</v>
      </c>
      <c r="B11" s="12">
        <f t="shared" si="0"/>
        <v>37</v>
      </c>
      <c r="C11" s="13">
        <v>4</v>
      </c>
      <c r="D11" s="13">
        <v>2</v>
      </c>
      <c r="E11" s="13">
        <v>4</v>
      </c>
      <c r="F11" s="13">
        <v>3</v>
      </c>
      <c r="G11" s="14">
        <v>3</v>
      </c>
      <c r="H11" s="14">
        <v>2</v>
      </c>
      <c r="I11" s="14">
        <v>3</v>
      </c>
      <c r="J11" s="14">
        <v>5</v>
      </c>
      <c r="K11" s="14">
        <v>5</v>
      </c>
      <c r="L11" s="801">
        <v>6</v>
      </c>
    </row>
    <row r="12" spans="1:14" ht="12.75" x14ac:dyDescent="0.25">
      <c r="A12" s="766" t="s">
        <v>176</v>
      </c>
      <c r="B12" s="12">
        <f t="shared" si="0"/>
        <v>42</v>
      </c>
      <c r="C12" s="13">
        <v>2</v>
      </c>
      <c r="D12" s="13">
        <v>1</v>
      </c>
      <c r="E12" s="13">
        <v>4</v>
      </c>
      <c r="F12" s="13">
        <v>1</v>
      </c>
      <c r="G12" s="14">
        <v>10</v>
      </c>
      <c r="H12" s="14">
        <v>4</v>
      </c>
      <c r="I12" s="14">
        <v>6</v>
      </c>
      <c r="J12" s="14">
        <v>3</v>
      </c>
      <c r="K12" s="14">
        <v>3</v>
      </c>
      <c r="L12" s="801">
        <v>8</v>
      </c>
    </row>
    <row r="13" spans="1:14" ht="12.75" x14ac:dyDescent="0.25">
      <c r="A13" s="766" t="s">
        <v>177</v>
      </c>
      <c r="B13" s="12">
        <f t="shared" si="0"/>
        <v>40</v>
      </c>
      <c r="C13" s="13">
        <v>8</v>
      </c>
      <c r="D13" s="13">
        <v>2</v>
      </c>
      <c r="E13" s="13">
        <v>3</v>
      </c>
      <c r="F13" s="13">
        <v>6</v>
      </c>
      <c r="G13" s="14">
        <v>5</v>
      </c>
      <c r="H13" s="14">
        <v>5</v>
      </c>
      <c r="I13" s="14">
        <v>0</v>
      </c>
      <c r="J13" s="14">
        <v>3</v>
      </c>
      <c r="K13" s="14">
        <v>3</v>
      </c>
      <c r="L13" s="801">
        <v>5</v>
      </c>
    </row>
    <row r="14" spans="1:14" ht="12.75" x14ac:dyDescent="0.25">
      <c r="A14" s="766" t="s">
        <v>178</v>
      </c>
      <c r="B14" s="12">
        <f t="shared" si="0"/>
        <v>41</v>
      </c>
      <c r="C14" s="13">
        <v>5</v>
      </c>
      <c r="D14" s="13">
        <v>4</v>
      </c>
      <c r="E14" s="13">
        <v>6</v>
      </c>
      <c r="F14" s="13">
        <v>4</v>
      </c>
      <c r="G14" s="14">
        <v>3</v>
      </c>
      <c r="H14" s="14">
        <v>2</v>
      </c>
      <c r="I14" s="14">
        <v>7</v>
      </c>
      <c r="J14" s="14">
        <v>3</v>
      </c>
      <c r="K14" s="14">
        <v>3</v>
      </c>
      <c r="L14" s="801">
        <v>4</v>
      </c>
    </row>
    <row r="15" spans="1:14" ht="12.75" x14ac:dyDescent="0.25">
      <c r="A15" s="766" t="s">
        <v>179</v>
      </c>
      <c r="B15" s="12">
        <f t="shared" si="0"/>
        <v>42</v>
      </c>
      <c r="C15" s="13">
        <v>1</v>
      </c>
      <c r="D15" s="13">
        <v>1</v>
      </c>
      <c r="E15" s="13">
        <v>4</v>
      </c>
      <c r="F15" s="13">
        <v>4</v>
      </c>
      <c r="G15" s="14">
        <v>9</v>
      </c>
      <c r="H15" s="14">
        <v>5</v>
      </c>
      <c r="I15" s="14">
        <v>4</v>
      </c>
      <c r="J15" s="14">
        <v>1</v>
      </c>
      <c r="K15" s="14">
        <v>5</v>
      </c>
      <c r="L15" s="801">
        <v>8</v>
      </c>
    </row>
    <row r="16" spans="1:14" ht="12.75" x14ac:dyDescent="0.25">
      <c r="A16" s="766" t="s">
        <v>180</v>
      </c>
      <c r="B16" s="587">
        <f t="shared" si="0"/>
        <v>48</v>
      </c>
      <c r="C16" s="588">
        <v>4</v>
      </c>
      <c r="D16" s="588">
        <v>0</v>
      </c>
      <c r="E16" s="588">
        <v>5</v>
      </c>
      <c r="F16" s="588">
        <v>4</v>
      </c>
      <c r="G16" s="589">
        <v>13</v>
      </c>
      <c r="H16" s="589">
        <v>5</v>
      </c>
      <c r="I16" s="589">
        <v>4</v>
      </c>
      <c r="J16" s="589">
        <v>6</v>
      </c>
      <c r="K16" s="589">
        <v>2</v>
      </c>
      <c r="L16" s="199">
        <v>5</v>
      </c>
    </row>
    <row r="17" spans="1:12" ht="12.75" x14ac:dyDescent="0.25">
      <c r="A17" s="767" t="s">
        <v>181</v>
      </c>
      <c r="B17" s="596">
        <f t="shared" si="0"/>
        <v>45</v>
      </c>
      <c r="C17" s="597">
        <v>7</v>
      </c>
      <c r="D17" s="597">
        <v>5</v>
      </c>
      <c r="E17" s="597">
        <v>4</v>
      </c>
      <c r="F17" s="597">
        <v>3</v>
      </c>
      <c r="G17" s="598">
        <v>3</v>
      </c>
      <c r="H17" s="598">
        <v>2</v>
      </c>
      <c r="I17" s="598">
        <v>4</v>
      </c>
      <c r="J17" s="598">
        <v>8</v>
      </c>
      <c r="K17" s="598">
        <v>3</v>
      </c>
      <c r="L17" s="200">
        <v>6</v>
      </c>
    </row>
  </sheetData>
  <mergeCells count="3">
    <mergeCell ref="A1:L1"/>
    <mergeCell ref="A2:L2"/>
    <mergeCell ref="A3:L3"/>
  </mergeCells>
  <hyperlinks>
    <hyperlink ref="N1" location="INDEX!A1" display="Back to Index" xr:uid="{68DFFB6A-8866-4458-87D6-0BACBF562F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7948-FAC2-4F55-98FE-F4EF7FFD7A97}">
  <dimension ref="A1:N16"/>
  <sheetViews>
    <sheetView workbookViewId="0">
      <selection activeCell="N1" sqref="N1"/>
    </sheetView>
  </sheetViews>
  <sheetFormatPr defaultColWidth="9.28515625" defaultRowHeight="15.75" customHeight="1" x14ac:dyDescent="0.25"/>
  <cols>
    <col min="1" max="1" width="29.7109375" style="93" customWidth="1"/>
    <col min="2" max="2" width="5.7109375" style="26" customWidth="1"/>
    <col min="3" max="11" width="5.5703125" style="27" customWidth="1"/>
    <col min="12" max="12" width="6.42578125" style="93" customWidth="1"/>
    <col min="13" max="13" width="9.28515625" style="93"/>
    <col min="14" max="14" width="12.7109375" style="93" bestFit="1" customWidth="1"/>
    <col min="15" max="16384" width="9.28515625" style="93"/>
  </cols>
  <sheetData>
    <row r="1" spans="1:14" s="1" customFormat="1" ht="18.75" x14ac:dyDescent="0.25">
      <c r="A1" s="1239" t="s">
        <v>182</v>
      </c>
      <c r="B1" s="1239"/>
      <c r="C1" s="1239"/>
      <c r="D1" s="1239"/>
      <c r="E1" s="1239"/>
      <c r="F1" s="1239"/>
      <c r="G1" s="1239"/>
      <c r="H1" s="1239"/>
      <c r="I1" s="1239"/>
      <c r="J1" s="1239"/>
      <c r="K1" s="1239"/>
      <c r="L1" s="1239"/>
      <c r="N1" s="1236" t="s">
        <v>863</v>
      </c>
    </row>
    <row r="2" spans="1:14" s="1" customFormat="1" ht="18.75" x14ac:dyDescent="0.25">
      <c r="A2" s="1239" t="s">
        <v>1</v>
      </c>
      <c r="B2" s="1239"/>
      <c r="C2" s="1239"/>
      <c r="D2" s="1239"/>
      <c r="E2" s="1239"/>
      <c r="F2" s="1239"/>
      <c r="G2" s="1239"/>
      <c r="H2" s="1239"/>
      <c r="I2" s="1239"/>
      <c r="J2" s="1239"/>
      <c r="K2" s="1239"/>
      <c r="L2" s="1239"/>
    </row>
    <row r="3" spans="1:14" s="2" customFormat="1" ht="18.75" x14ac:dyDescent="0.25">
      <c r="A3" s="1240" t="s">
        <v>183</v>
      </c>
      <c r="B3" s="1240"/>
      <c r="C3" s="1240"/>
      <c r="D3" s="1240"/>
      <c r="E3" s="1240"/>
      <c r="F3" s="1240"/>
      <c r="G3" s="1240"/>
      <c r="H3" s="1240"/>
      <c r="I3" s="1240"/>
      <c r="J3" s="1240"/>
      <c r="K3" s="1240"/>
      <c r="L3" s="1240"/>
    </row>
    <row r="4" spans="1:14" s="26" customFormat="1" ht="12.75" x14ac:dyDescent="0.25">
      <c r="A4" s="98" t="s">
        <v>184</v>
      </c>
      <c r="B4" s="99" t="s">
        <v>4</v>
      </c>
      <c r="C4" s="100" t="s">
        <v>5</v>
      </c>
      <c r="D4" s="100" t="s">
        <v>6</v>
      </c>
      <c r="E4" s="100" t="s">
        <v>7</v>
      </c>
      <c r="F4" s="100" t="s">
        <v>8</v>
      </c>
      <c r="G4" s="100" t="s">
        <v>9</v>
      </c>
      <c r="H4" s="101" t="s">
        <v>10</v>
      </c>
      <c r="I4" s="101" t="s">
        <v>11</v>
      </c>
      <c r="J4" s="101" t="s">
        <v>12</v>
      </c>
      <c r="K4" s="102" t="s">
        <v>13</v>
      </c>
      <c r="L4" s="106" t="s">
        <v>14</v>
      </c>
    </row>
    <row r="5" spans="1:14" s="4" customFormat="1" ht="12.75" x14ac:dyDescent="0.25">
      <c r="A5" s="103" t="s">
        <v>15</v>
      </c>
      <c r="B5" s="262">
        <f t="shared" ref="B5:B15" si="0">SUM(C5:L5)</f>
        <v>504</v>
      </c>
      <c r="C5" s="263">
        <f t="shared" ref="C5:I5" si="1">SUM(C6:C15)</f>
        <v>49</v>
      </c>
      <c r="D5" s="263">
        <f t="shared" si="1"/>
        <v>27</v>
      </c>
      <c r="E5" s="263">
        <f t="shared" si="1"/>
        <v>51</v>
      </c>
      <c r="F5" s="263">
        <f t="shared" si="1"/>
        <v>41</v>
      </c>
      <c r="G5" s="263">
        <f t="shared" si="1"/>
        <v>66</v>
      </c>
      <c r="H5" s="263">
        <f t="shared" si="1"/>
        <v>46</v>
      </c>
      <c r="I5" s="264">
        <f t="shared" si="1"/>
        <v>57</v>
      </c>
      <c r="J5" s="264">
        <f>SUM(J6:J15)</f>
        <v>48</v>
      </c>
      <c r="K5" s="265">
        <f>SUM(K6:K15)</f>
        <v>46</v>
      </c>
      <c r="L5" s="265">
        <f>SUM(L6:L15)</f>
        <v>73</v>
      </c>
    </row>
    <row r="6" spans="1:14" s="25" customFormat="1" ht="12.75" x14ac:dyDescent="0.25">
      <c r="A6" s="765" t="s">
        <v>185</v>
      </c>
      <c r="B6" s="583">
        <f t="shared" si="0"/>
        <v>22</v>
      </c>
      <c r="C6" s="584">
        <v>2</v>
      </c>
      <c r="D6" s="584">
        <v>0</v>
      </c>
      <c r="E6" s="584">
        <v>5</v>
      </c>
      <c r="F6" s="584">
        <v>2</v>
      </c>
      <c r="G6" s="585">
        <v>2</v>
      </c>
      <c r="H6" s="585">
        <v>1</v>
      </c>
      <c r="I6" s="585">
        <v>1</v>
      </c>
      <c r="J6" s="585">
        <v>3</v>
      </c>
      <c r="K6" s="585">
        <v>3</v>
      </c>
      <c r="L6" s="794">
        <v>3</v>
      </c>
    </row>
    <row r="7" spans="1:14" s="25" customFormat="1" ht="12.75" x14ac:dyDescent="0.25">
      <c r="A7" s="766" t="s">
        <v>186</v>
      </c>
      <c r="B7" s="587">
        <f t="shared" si="0"/>
        <v>84</v>
      </c>
      <c r="C7" s="588">
        <v>8</v>
      </c>
      <c r="D7" s="588">
        <v>2</v>
      </c>
      <c r="E7" s="588">
        <v>3</v>
      </c>
      <c r="F7" s="588">
        <v>5</v>
      </c>
      <c r="G7" s="589">
        <v>10</v>
      </c>
      <c r="H7" s="589">
        <v>11</v>
      </c>
      <c r="I7" s="589">
        <v>16</v>
      </c>
      <c r="J7" s="589">
        <v>7</v>
      </c>
      <c r="K7" s="589">
        <v>10</v>
      </c>
      <c r="L7" s="199">
        <v>12</v>
      </c>
    </row>
    <row r="8" spans="1:14" s="25" customFormat="1" ht="12.75" x14ac:dyDescent="0.25">
      <c r="A8" s="766" t="s">
        <v>187</v>
      </c>
      <c r="B8" s="587">
        <f t="shared" si="0"/>
        <v>96</v>
      </c>
      <c r="C8" s="588">
        <v>12</v>
      </c>
      <c r="D8" s="588">
        <v>9</v>
      </c>
      <c r="E8" s="588">
        <v>11</v>
      </c>
      <c r="F8" s="588">
        <v>9</v>
      </c>
      <c r="G8" s="589">
        <v>15</v>
      </c>
      <c r="H8" s="589">
        <v>8</v>
      </c>
      <c r="I8" s="589">
        <v>14</v>
      </c>
      <c r="J8" s="589">
        <v>9</v>
      </c>
      <c r="K8" s="589">
        <v>7</v>
      </c>
      <c r="L8" s="199">
        <v>2</v>
      </c>
    </row>
    <row r="9" spans="1:14" s="25" customFormat="1" ht="12.75" x14ac:dyDescent="0.25">
      <c r="A9" s="766" t="s">
        <v>188</v>
      </c>
      <c r="B9" s="587">
        <f t="shared" si="0"/>
        <v>70</v>
      </c>
      <c r="C9" s="588">
        <v>8</v>
      </c>
      <c r="D9" s="588">
        <v>7</v>
      </c>
      <c r="E9" s="588">
        <v>7</v>
      </c>
      <c r="F9" s="588">
        <v>2</v>
      </c>
      <c r="G9" s="589">
        <v>8</v>
      </c>
      <c r="H9" s="589">
        <v>7</v>
      </c>
      <c r="I9" s="589">
        <v>7</v>
      </c>
      <c r="J9" s="589">
        <v>7</v>
      </c>
      <c r="K9" s="589">
        <v>7</v>
      </c>
      <c r="L9" s="199">
        <v>10</v>
      </c>
    </row>
    <row r="10" spans="1:14" s="25" customFormat="1" ht="12.75" x14ac:dyDescent="0.25">
      <c r="A10" s="766" t="s">
        <v>189</v>
      </c>
      <c r="B10" s="587">
        <f t="shared" si="0"/>
        <v>78</v>
      </c>
      <c r="C10" s="588">
        <v>8</v>
      </c>
      <c r="D10" s="588">
        <v>4</v>
      </c>
      <c r="E10" s="588">
        <v>12</v>
      </c>
      <c r="F10" s="588">
        <v>9</v>
      </c>
      <c r="G10" s="589">
        <v>12</v>
      </c>
      <c r="H10" s="589">
        <v>9</v>
      </c>
      <c r="I10" s="589">
        <v>9</v>
      </c>
      <c r="J10" s="589">
        <v>6</v>
      </c>
      <c r="K10" s="796">
        <v>6</v>
      </c>
      <c r="L10" s="779">
        <v>3</v>
      </c>
    </row>
    <row r="11" spans="1:14" s="25" customFormat="1" ht="12.75" x14ac:dyDescent="0.25">
      <c r="A11" s="766" t="s">
        <v>190</v>
      </c>
      <c r="B11" s="587">
        <f t="shared" si="0"/>
        <v>62</v>
      </c>
      <c r="C11" s="588">
        <v>6</v>
      </c>
      <c r="D11" s="588">
        <v>1</v>
      </c>
      <c r="E11" s="588">
        <v>9</v>
      </c>
      <c r="F11" s="588">
        <v>10</v>
      </c>
      <c r="G11" s="589">
        <v>9</v>
      </c>
      <c r="H11" s="589">
        <v>6</v>
      </c>
      <c r="I11" s="589">
        <v>2</v>
      </c>
      <c r="J11" s="589">
        <v>6</v>
      </c>
      <c r="K11" s="589">
        <v>6</v>
      </c>
      <c r="L11" s="199">
        <v>7</v>
      </c>
    </row>
    <row r="12" spans="1:14" s="25" customFormat="1" ht="12.75" x14ac:dyDescent="0.25">
      <c r="A12" s="766" t="s">
        <v>191</v>
      </c>
      <c r="B12" s="587">
        <f t="shared" si="0"/>
        <v>39</v>
      </c>
      <c r="C12" s="588">
        <v>5</v>
      </c>
      <c r="D12" s="588">
        <v>2</v>
      </c>
      <c r="E12" s="588">
        <v>3</v>
      </c>
      <c r="F12" s="588">
        <v>2</v>
      </c>
      <c r="G12" s="589">
        <v>8</v>
      </c>
      <c r="H12" s="589">
        <v>2</v>
      </c>
      <c r="I12" s="589">
        <v>6</v>
      </c>
      <c r="J12" s="589">
        <v>3</v>
      </c>
      <c r="K12" s="589">
        <v>1</v>
      </c>
      <c r="L12" s="199">
        <v>7</v>
      </c>
    </row>
    <row r="13" spans="1:14" s="25" customFormat="1" ht="12.75" x14ac:dyDescent="0.25">
      <c r="A13" s="766" t="s">
        <v>192</v>
      </c>
      <c r="B13" s="587">
        <f t="shared" si="0"/>
        <v>11</v>
      </c>
      <c r="C13" s="588">
        <v>0</v>
      </c>
      <c r="D13" s="588">
        <v>1</v>
      </c>
      <c r="E13" s="588">
        <v>0</v>
      </c>
      <c r="F13" s="588">
        <v>1</v>
      </c>
      <c r="G13" s="589">
        <v>0</v>
      </c>
      <c r="H13" s="589">
        <v>2</v>
      </c>
      <c r="I13" s="589">
        <v>0</v>
      </c>
      <c r="J13" s="589">
        <v>4</v>
      </c>
      <c r="K13" s="589">
        <v>2</v>
      </c>
      <c r="L13" s="199">
        <v>1</v>
      </c>
    </row>
    <row r="14" spans="1:14" s="25" customFormat="1" ht="12.75" x14ac:dyDescent="0.25">
      <c r="A14" s="766" t="s">
        <v>193</v>
      </c>
      <c r="B14" s="587">
        <f t="shared" si="0"/>
        <v>12</v>
      </c>
      <c r="C14" s="588">
        <v>0</v>
      </c>
      <c r="D14" s="588">
        <v>1</v>
      </c>
      <c r="E14" s="588">
        <v>1</v>
      </c>
      <c r="F14" s="588">
        <v>1</v>
      </c>
      <c r="G14" s="589">
        <v>2</v>
      </c>
      <c r="H14" s="589">
        <v>0</v>
      </c>
      <c r="I14" s="589">
        <v>2</v>
      </c>
      <c r="J14" s="589">
        <v>2</v>
      </c>
      <c r="K14" s="796">
        <v>2</v>
      </c>
      <c r="L14" s="779">
        <v>1</v>
      </c>
    </row>
    <row r="15" spans="1:14" s="25" customFormat="1" ht="12.75" x14ac:dyDescent="0.25">
      <c r="A15" s="190" t="s">
        <v>117</v>
      </c>
      <c r="B15" s="239">
        <f t="shared" si="0"/>
        <v>30</v>
      </c>
      <c r="C15" s="240">
        <v>0</v>
      </c>
      <c r="D15" s="240">
        <v>0</v>
      </c>
      <c r="E15" s="240">
        <v>0</v>
      </c>
      <c r="F15" s="240">
        <v>0</v>
      </c>
      <c r="G15" s="241">
        <v>0</v>
      </c>
      <c r="H15" s="241">
        <v>0</v>
      </c>
      <c r="I15" s="241">
        <v>0</v>
      </c>
      <c r="J15" s="241">
        <v>1</v>
      </c>
      <c r="K15" s="241">
        <v>2</v>
      </c>
      <c r="L15" s="200">
        <v>27</v>
      </c>
    </row>
    <row r="16" spans="1:14" ht="12.75" x14ac:dyDescent="0.25">
      <c r="A16" s="109" t="s">
        <v>194</v>
      </c>
      <c r="B16" s="239">
        <v>39</v>
      </c>
      <c r="C16" s="110">
        <v>38</v>
      </c>
      <c r="D16" s="110">
        <v>39</v>
      </c>
      <c r="E16" s="110">
        <v>39</v>
      </c>
      <c r="F16" s="110">
        <v>40</v>
      </c>
      <c r="G16" s="111">
        <v>40</v>
      </c>
      <c r="H16" s="111">
        <v>38</v>
      </c>
      <c r="I16" s="111">
        <v>37</v>
      </c>
      <c r="J16" s="111">
        <v>40</v>
      </c>
      <c r="K16" s="112">
        <v>39</v>
      </c>
      <c r="L16" s="112">
        <v>39</v>
      </c>
    </row>
  </sheetData>
  <mergeCells count="3">
    <mergeCell ref="A1:L1"/>
    <mergeCell ref="A2:L2"/>
    <mergeCell ref="A3:L3"/>
  </mergeCells>
  <hyperlinks>
    <hyperlink ref="N1" location="INDEX!A1" display="Back to Index" xr:uid="{BA111E94-A5F2-40E3-994C-2C2B7747AEB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F711-A7C9-4DE5-8277-B0969AA8E31F}">
  <dimension ref="A1:N15"/>
  <sheetViews>
    <sheetView workbookViewId="0">
      <selection activeCell="N1" sqref="N1"/>
    </sheetView>
  </sheetViews>
  <sheetFormatPr defaultRowHeight="15" x14ac:dyDescent="0.25"/>
  <cols>
    <col min="1" max="1" width="21" bestFit="1" customWidth="1"/>
    <col min="3" max="3" width="6.5703125" customWidth="1"/>
    <col min="4" max="4" width="6.42578125" customWidth="1"/>
    <col min="5" max="5" width="5.5703125" customWidth="1"/>
    <col min="6" max="6" width="5.85546875" customWidth="1"/>
    <col min="7" max="7" width="5.5703125" customWidth="1"/>
    <col min="8" max="9" width="6.28515625" customWidth="1"/>
    <col min="10" max="10" width="5.42578125" customWidth="1"/>
    <col min="11" max="11" width="6" customWidth="1"/>
    <col min="12" max="12" width="5.85546875" customWidth="1"/>
    <col min="14" max="14" width="12.7109375" bestFit="1" customWidth="1"/>
  </cols>
  <sheetData>
    <row r="1" spans="1:14" ht="18.75" x14ac:dyDescent="0.25">
      <c r="A1" s="1239" t="s">
        <v>195</v>
      </c>
      <c r="B1" s="1239"/>
      <c r="C1" s="1239"/>
      <c r="D1" s="1239"/>
      <c r="E1" s="1239"/>
      <c r="F1" s="1239"/>
      <c r="G1" s="1239"/>
      <c r="H1" s="1239"/>
      <c r="I1" s="1239"/>
      <c r="J1" s="1239"/>
      <c r="K1" s="1239"/>
      <c r="L1" s="1239"/>
      <c r="N1" s="1236" t="s">
        <v>863</v>
      </c>
    </row>
    <row r="2" spans="1:14" ht="18.75" x14ac:dyDescent="0.25">
      <c r="A2" s="1239" t="s">
        <v>1</v>
      </c>
      <c r="B2" s="1239"/>
      <c r="C2" s="1239"/>
      <c r="D2" s="1239"/>
      <c r="E2" s="1239"/>
      <c r="F2" s="1239"/>
      <c r="G2" s="1239"/>
      <c r="H2" s="1239"/>
      <c r="I2" s="1239"/>
      <c r="J2" s="1239"/>
      <c r="K2" s="1239"/>
      <c r="L2" s="1239"/>
    </row>
    <row r="3" spans="1:14" ht="18.75" x14ac:dyDescent="0.25">
      <c r="A3" s="1240" t="s">
        <v>196</v>
      </c>
      <c r="B3" s="1240"/>
      <c r="C3" s="1240"/>
      <c r="D3" s="1240"/>
      <c r="E3" s="1240"/>
      <c r="F3" s="1240"/>
      <c r="G3" s="1240"/>
      <c r="H3" s="1240"/>
      <c r="I3" s="1240"/>
      <c r="J3" s="1240"/>
      <c r="K3" s="1240"/>
      <c r="L3" s="1240"/>
    </row>
    <row r="4" spans="1:14" x14ac:dyDescent="0.25">
      <c r="A4" s="103" t="s">
        <v>197</v>
      </c>
      <c r="B4" s="768" t="s">
        <v>4</v>
      </c>
      <c r="C4" s="104" t="s">
        <v>5</v>
      </c>
      <c r="D4" s="104" t="s">
        <v>6</v>
      </c>
      <c r="E4" s="104" t="s">
        <v>7</v>
      </c>
      <c r="F4" s="104" t="s">
        <v>8</v>
      </c>
      <c r="G4" s="104" t="s">
        <v>9</v>
      </c>
      <c r="H4" s="105" t="s">
        <v>10</v>
      </c>
      <c r="I4" s="105" t="s">
        <v>11</v>
      </c>
      <c r="J4" s="105" t="s">
        <v>12</v>
      </c>
      <c r="K4" s="106" t="s">
        <v>13</v>
      </c>
      <c r="L4" s="106" t="s">
        <v>14</v>
      </c>
    </row>
    <row r="5" spans="1:14" x14ac:dyDescent="0.25">
      <c r="A5" s="103" t="s">
        <v>15</v>
      </c>
      <c r="B5" s="262">
        <v>504</v>
      </c>
      <c r="C5" s="263">
        <v>49</v>
      </c>
      <c r="D5" s="263">
        <v>27</v>
      </c>
      <c r="E5" s="263">
        <v>51</v>
      </c>
      <c r="F5" s="263">
        <v>41</v>
      </c>
      <c r="G5" s="263">
        <v>66</v>
      </c>
      <c r="H5" s="263">
        <v>46</v>
      </c>
      <c r="I5" s="264">
        <v>57</v>
      </c>
      <c r="J5" s="264">
        <v>48</v>
      </c>
      <c r="K5" s="265">
        <v>46</v>
      </c>
      <c r="L5" s="265">
        <v>73</v>
      </c>
    </row>
    <row r="6" spans="1:14" x14ac:dyDescent="0.25">
      <c r="A6" s="765" t="s">
        <v>198</v>
      </c>
      <c r="B6" s="583">
        <v>21</v>
      </c>
      <c r="C6" s="584">
        <v>2</v>
      </c>
      <c r="D6" s="584">
        <v>0</v>
      </c>
      <c r="E6" s="584">
        <v>2</v>
      </c>
      <c r="F6" s="584">
        <v>4</v>
      </c>
      <c r="G6" s="585">
        <v>2</v>
      </c>
      <c r="H6" s="585">
        <v>1</v>
      </c>
      <c r="I6" s="585">
        <v>3</v>
      </c>
      <c r="J6" s="585">
        <v>3</v>
      </c>
      <c r="K6" s="585">
        <v>2</v>
      </c>
      <c r="L6" s="794">
        <v>2</v>
      </c>
    </row>
    <row r="7" spans="1:14" x14ac:dyDescent="0.25">
      <c r="A7" s="766" t="s">
        <v>199</v>
      </c>
      <c r="B7" s="587">
        <v>120</v>
      </c>
      <c r="C7" s="588">
        <v>12</v>
      </c>
      <c r="D7" s="588">
        <v>4</v>
      </c>
      <c r="E7" s="588">
        <v>11</v>
      </c>
      <c r="F7" s="588">
        <v>8</v>
      </c>
      <c r="G7" s="589">
        <v>13</v>
      </c>
      <c r="H7" s="589">
        <v>14</v>
      </c>
      <c r="I7" s="589">
        <v>14</v>
      </c>
      <c r="J7" s="589">
        <v>12</v>
      </c>
      <c r="K7" s="589">
        <v>16</v>
      </c>
      <c r="L7" s="199">
        <v>16</v>
      </c>
    </row>
    <row r="8" spans="1:14" x14ac:dyDescent="0.25">
      <c r="A8" s="766" t="s">
        <v>200</v>
      </c>
      <c r="B8" s="587">
        <v>109</v>
      </c>
      <c r="C8" s="588">
        <v>13</v>
      </c>
      <c r="D8" s="588">
        <v>10</v>
      </c>
      <c r="E8" s="588">
        <v>8</v>
      </c>
      <c r="F8" s="588">
        <v>11</v>
      </c>
      <c r="G8" s="589">
        <v>13</v>
      </c>
      <c r="H8" s="589">
        <v>10</v>
      </c>
      <c r="I8" s="589">
        <v>18</v>
      </c>
      <c r="J8" s="589">
        <v>7</v>
      </c>
      <c r="K8" s="796">
        <v>9</v>
      </c>
      <c r="L8" s="779">
        <v>10</v>
      </c>
    </row>
    <row r="9" spans="1:14" x14ac:dyDescent="0.25">
      <c r="A9" s="766" t="s">
        <v>201</v>
      </c>
      <c r="B9" s="587">
        <v>78</v>
      </c>
      <c r="C9" s="588">
        <v>5</v>
      </c>
      <c r="D9" s="588">
        <v>8</v>
      </c>
      <c r="E9" s="588">
        <v>11</v>
      </c>
      <c r="F9" s="588">
        <v>4</v>
      </c>
      <c r="G9" s="589">
        <v>13</v>
      </c>
      <c r="H9" s="589">
        <v>7</v>
      </c>
      <c r="I9" s="589">
        <v>10</v>
      </c>
      <c r="J9" s="589">
        <v>8</v>
      </c>
      <c r="K9" s="796">
        <v>4</v>
      </c>
      <c r="L9" s="779">
        <v>8</v>
      </c>
    </row>
    <row r="10" spans="1:14" x14ac:dyDescent="0.25">
      <c r="A10" s="766" t="s">
        <v>202</v>
      </c>
      <c r="B10" s="587">
        <v>78</v>
      </c>
      <c r="C10" s="588">
        <v>10</v>
      </c>
      <c r="D10" s="588">
        <v>1</v>
      </c>
      <c r="E10" s="588">
        <v>13</v>
      </c>
      <c r="F10" s="588">
        <v>5</v>
      </c>
      <c r="G10" s="589">
        <v>13</v>
      </c>
      <c r="H10" s="589">
        <v>9</v>
      </c>
      <c r="I10" s="589">
        <v>5</v>
      </c>
      <c r="J10" s="589">
        <v>8</v>
      </c>
      <c r="K10" s="589">
        <v>4</v>
      </c>
      <c r="L10" s="199">
        <v>10</v>
      </c>
    </row>
    <row r="11" spans="1:14" x14ac:dyDescent="0.25">
      <c r="A11" s="766" t="s">
        <v>203</v>
      </c>
      <c r="B11" s="587">
        <v>33</v>
      </c>
      <c r="C11" s="588">
        <v>1</v>
      </c>
      <c r="D11" s="588">
        <v>1</v>
      </c>
      <c r="E11" s="588">
        <v>5</v>
      </c>
      <c r="F11" s="588">
        <v>6</v>
      </c>
      <c r="G11" s="589">
        <v>4</v>
      </c>
      <c r="H11" s="589">
        <v>2</v>
      </c>
      <c r="I11" s="589">
        <v>2</v>
      </c>
      <c r="J11" s="589">
        <v>4</v>
      </c>
      <c r="K11" s="589">
        <v>5</v>
      </c>
      <c r="L11" s="199">
        <v>3</v>
      </c>
    </row>
    <row r="12" spans="1:14" x14ac:dyDescent="0.25">
      <c r="A12" s="766" t="s">
        <v>204</v>
      </c>
      <c r="B12" s="587">
        <v>32</v>
      </c>
      <c r="C12" s="588">
        <v>4</v>
      </c>
      <c r="D12" s="588">
        <v>2</v>
      </c>
      <c r="E12" s="588">
        <v>0</v>
      </c>
      <c r="F12" s="588">
        <v>2</v>
      </c>
      <c r="G12" s="589">
        <v>8</v>
      </c>
      <c r="H12" s="589">
        <v>2</v>
      </c>
      <c r="I12" s="589">
        <v>3</v>
      </c>
      <c r="J12" s="589">
        <v>5</v>
      </c>
      <c r="K12" s="589">
        <v>1</v>
      </c>
      <c r="L12" s="199">
        <v>5</v>
      </c>
    </row>
    <row r="13" spans="1:14" x14ac:dyDescent="0.25">
      <c r="A13" s="766" t="s">
        <v>205</v>
      </c>
      <c r="B13" s="587">
        <v>7</v>
      </c>
      <c r="C13" s="588">
        <v>1</v>
      </c>
      <c r="D13" s="588">
        <v>1</v>
      </c>
      <c r="E13" s="588">
        <v>1</v>
      </c>
      <c r="F13" s="588">
        <v>0</v>
      </c>
      <c r="G13" s="589">
        <v>0</v>
      </c>
      <c r="H13" s="589">
        <v>0</v>
      </c>
      <c r="I13" s="589">
        <v>1</v>
      </c>
      <c r="J13" s="589">
        <v>1</v>
      </c>
      <c r="K13" s="589">
        <v>2</v>
      </c>
      <c r="L13" s="199">
        <v>0</v>
      </c>
    </row>
    <row r="14" spans="1:14" x14ac:dyDescent="0.25">
      <c r="A14" s="767" t="s">
        <v>117</v>
      </c>
      <c r="B14" s="596">
        <v>26</v>
      </c>
      <c r="C14" s="597">
        <v>1</v>
      </c>
      <c r="D14" s="597">
        <v>0</v>
      </c>
      <c r="E14" s="597">
        <v>0</v>
      </c>
      <c r="F14" s="597">
        <v>1</v>
      </c>
      <c r="G14" s="598">
        <v>0</v>
      </c>
      <c r="H14" s="598">
        <v>1</v>
      </c>
      <c r="I14" s="598">
        <v>1</v>
      </c>
      <c r="J14" s="598">
        <v>0</v>
      </c>
      <c r="K14" s="598">
        <v>3</v>
      </c>
      <c r="L14" s="200">
        <v>19</v>
      </c>
    </row>
    <row r="15" spans="1:14" x14ac:dyDescent="0.25">
      <c r="A15" s="109" t="s">
        <v>206</v>
      </c>
      <c r="B15" s="239">
        <v>12</v>
      </c>
      <c r="C15" s="110">
        <v>12</v>
      </c>
      <c r="D15" s="110">
        <v>13</v>
      </c>
      <c r="E15" s="110">
        <v>13</v>
      </c>
      <c r="F15" s="110">
        <v>12</v>
      </c>
      <c r="G15" s="111">
        <v>13</v>
      </c>
      <c r="H15" s="111">
        <v>11</v>
      </c>
      <c r="I15" s="111">
        <v>10</v>
      </c>
      <c r="J15" s="111">
        <v>13</v>
      </c>
      <c r="K15" s="112">
        <v>11</v>
      </c>
      <c r="L15" s="112">
        <v>12</v>
      </c>
    </row>
  </sheetData>
  <mergeCells count="3">
    <mergeCell ref="A1:L1"/>
    <mergeCell ref="A2:L2"/>
    <mergeCell ref="A3:L3"/>
  </mergeCells>
  <hyperlinks>
    <hyperlink ref="N1" location="INDEX!A1" display="Back to Index" xr:uid="{D596D672-D876-4628-A746-80B71F110F0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CC8-631C-46E9-AE1B-04A490EF0620}">
  <dimension ref="A1:M15"/>
  <sheetViews>
    <sheetView workbookViewId="0">
      <selection activeCell="M1" sqref="M1"/>
    </sheetView>
  </sheetViews>
  <sheetFormatPr defaultRowHeight="15" x14ac:dyDescent="0.25"/>
  <cols>
    <col min="1" max="1" width="21" bestFit="1" customWidth="1"/>
    <col min="4" max="4" width="7.140625" customWidth="1"/>
    <col min="5" max="5" width="7.42578125" customWidth="1"/>
    <col min="6" max="7" width="8" customWidth="1"/>
    <col min="8" max="8" width="7.85546875" customWidth="1"/>
    <col min="9" max="9" width="7.28515625" customWidth="1"/>
    <col min="13" max="13" width="12.7109375" bestFit="1" customWidth="1"/>
  </cols>
  <sheetData>
    <row r="1" spans="1:13" ht="18.75" x14ac:dyDescent="0.25">
      <c r="A1" s="1239" t="s">
        <v>207</v>
      </c>
      <c r="B1" s="1241"/>
      <c r="C1" s="1241"/>
      <c r="D1" s="1241"/>
      <c r="E1" s="1241"/>
      <c r="F1" s="1241"/>
      <c r="G1" s="1241"/>
      <c r="H1" s="1241"/>
      <c r="I1" s="1241"/>
      <c r="J1" s="1241"/>
      <c r="K1" s="1278"/>
      <c r="M1" s="1236" t="s">
        <v>863</v>
      </c>
    </row>
    <row r="2" spans="1:13" ht="18.75" x14ac:dyDescent="0.25">
      <c r="A2" s="1239" t="s">
        <v>1</v>
      </c>
      <c r="B2" s="1241"/>
      <c r="C2" s="1241"/>
      <c r="D2" s="1241"/>
      <c r="E2" s="1241"/>
      <c r="F2" s="1241"/>
      <c r="G2" s="1241"/>
      <c r="H2" s="1241"/>
      <c r="I2" s="1241"/>
      <c r="J2" s="1241"/>
      <c r="K2" s="1278"/>
    </row>
    <row r="3" spans="1:13" ht="18.75" x14ac:dyDescent="0.25">
      <c r="A3" s="1240" t="s">
        <v>208</v>
      </c>
      <c r="B3" s="1240"/>
      <c r="C3" s="1240"/>
      <c r="D3" s="1240"/>
      <c r="E3" s="1240"/>
      <c r="F3" s="1240"/>
      <c r="G3" s="1240"/>
      <c r="H3" s="1240"/>
      <c r="I3" s="1240"/>
      <c r="J3" s="1240"/>
      <c r="K3" s="1279"/>
    </row>
    <row r="4" spans="1:13" ht="51.75" x14ac:dyDescent="0.25">
      <c r="A4" s="115" t="s">
        <v>184</v>
      </c>
      <c r="B4" s="116" t="s">
        <v>4</v>
      </c>
      <c r="C4" s="117" t="s">
        <v>209</v>
      </c>
      <c r="D4" s="184" t="s">
        <v>210</v>
      </c>
      <c r="E4" s="184" t="s">
        <v>211</v>
      </c>
      <c r="F4" s="184" t="s">
        <v>212</v>
      </c>
      <c r="G4" s="184" t="s">
        <v>213</v>
      </c>
      <c r="H4" s="184" t="s">
        <v>214</v>
      </c>
      <c r="I4" s="184" t="s">
        <v>215</v>
      </c>
      <c r="J4" s="128" t="s">
        <v>216</v>
      </c>
      <c r="K4" s="186" t="s">
        <v>217</v>
      </c>
    </row>
    <row r="5" spans="1:13" x14ac:dyDescent="0.25">
      <c r="A5" s="942" t="s">
        <v>15</v>
      </c>
      <c r="B5" s="262">
        <v>73</v>
      </c>
      <c r="C5" s="119">
        <v>2</v>
      </c>
      <c r="D5" s="263">
        <v>16</v>
      </c>
      <c r="E5" s="263">
        <v>10</v>
      </c>
      <c r="F5" s="263">
        <v>8</v>
      </c>
      <c r="G5" s="263">
        <v>10</v>
      </c>
      <c r="H5" s="263">
        <v>3</v>
      </c>
      <c r="I5" s="263">
        <v>5</v>
      </c>
      <c r="J5" s="129">
        <v>0</v>
      </c>
      <c r="K5" s="265">
        <v>19</v>
      </c>
    </row>
    <row r="6" spans="1:13" x14ac:dyDescent="0.25">
      <c r="A6" s="765" t="s">
        <v>185</v>
      </c>
      <c r="B6" s="583">
        <v>3</v>
      </c>
      <c r="C6" s="121">
        <v>1</v>
      </c>
      <c r="D6" s="584">
        <v>1</v>
      </c>
      <c r="E6" s="584">
        <v>0</v>
      </c>
      <c r="F6" s="584">
        <v>0</v>
      </c>
      <c r="G6" s="584">
        <v>0</v>
      </c>
      <c r="H6" s="584">
        <v>0</v>
      </c>
      <c r="I6" s="584">
        <v>0</v>
      </c>
      <c r="J6" s="96">
        <v>0</v>
      </c>
      <c r="K6" s="586">
        <v>1</v>
      </c>
    </row>
    <row r="7" spans="1:13" x14ac:dyDescent="0.25">
      <c r="A7" s="766" t="s">
        <v>186</v>
      </c>
      <c r="B7" s="587">
        <v>12</v>
      </c>
      <c r="C7" s="123">
        <v>0</v>
      </c>
      <c r="D7" s="588">
        <v>8</v>
      </c>
      <c r="E7" s="588">
        <v>2</v>
      </c>
      <c r="F7" s="588">
        <v>0</v>
      </c>
      <c r="G7" s="588">
        <v>0</v>
      </c>
      <c r="H7" s="588">
        <v>0</v>
      </c>
      <c r="I7" s="588">
        <v>0</v>
      </c>
      <c r="J7" s="13">
        <v>0</v>
      </c>
      <c r="K7" s="590">
        <v>2</v>
      </c>
    </row>
    <row r="8" spans="1:13" x14ac:dyDescent="0.25">
      <c r="A8" s="766" t="s">
        <v>187</v>
      </c>
      <c r="B8" s="587">
        <v>2</v>
      </c>
      <c r="C8" s="123">
        <v>0</v>
      </c>
      <c r="D8" s="588">
        <v>0</v>
      </c>
      <c r="E8" s="588">
        <v>1</v>
      </c>
      <c r="F8" s="588">
        <v>1</v>
      </c>
      <c r="G8" s="588">
        <v>0</v>
      </c>
      <c r="H8" s="588">
        <v>0</v>
      </c>
      <c r="I8" s="588">
        <v>0</v>
      </c>
      <c r="J8" s="13">
        <v>0</v>
      </c>
      <c r="K8" s="590">
        <v>0</v>
      </c>
    </row>
    <row r="9" spans="1:13" x14ac:dyDescent="0.25">
      <c r="A9" s="766" t="s">
        <v>188</v>
      </c>
      <c r="B9" s="587">
        <v>10</v>
      </c>
      <c r="C9" s="123">
        <v>0</v>
      </c>
      <c r="D9" s="588">
        <v>1</v>
      </c>
      <c r="E9" s="588">
        <v>4</v>
      </c>
      <c r="F9" s="588">
        <v>3</v>
      </c>
      <c r="G9" s="588">
        <v>0</v>
      </c>
      <c r="H9" s="588">
        <v>0</v>
      </c>
      <c r="I9" s="588">
        <v>0</v>
      </c>
      <c r="J9" s="13">
        <v>0</v>
      </c>
      <c r="K9" s="590">
        <v>2</v>
      </c>
    </row>
    <row r="10" spans="1:13" x14ac:dyDescent="0.25">
      <c r="A10" s="766" t="s">
        <v>189</v>
      </c>
      <c r="B10" s="587">
        <v>3</v>
      </c>
      <c r="C10" s="123">
        <v>0</v>
      </c>
      <c r="D10" s="588">
        <v>0</v>
      </c>
      <c r="E10" s="588">
        <v>0</v>
      </c>
      <c r="F10" s="588">
        <v>1</v>
      </c>
      <c r="G10" s="588">
        <v>2</v>
      </c>
      <c r="H10" s="588">
        <v>0</v>
      </c>
      <c r="I10" s="588">
        <v>0</v>
      </c>
      <c r="J10" s="13">
        <v>0</v>
      </c>
      <c r="K10" s="590">
        <v>0</v>
      </c>
    </row>
    <row r="11" spans="1:13" x14ac:dyDescent="0.25">
      <c r="A11" s="766" t="s">
        <v>190</v>
      </c>
      <c r="B11" s="587">
        <v>7</v>
      </c>
      <c r="C11" s="123">
        <v>0</v>
      </c>
      <c r="D11" s="588">
        <v>0</v>
      </c>
      <c r="E11" s="588">
        <v>0</v>
      </c>
      <c r="F11" s="588">
        <v>2</v>
      </c>
      <c r="G11" s="588">
        <v>2</v>
      </c>
      <c r="H11" s="588">
        <v>1</v>
      </c>
      <c r="I11" s="588">
        <v>1</v>
      </c>
      <c r="J11" s="13">
        <v>0</v>
      </c>
      <c r="K11" s="590">
        <v>1</v>
      </c>
    </row>
    <row r="12" spans="1:13" x14ac:dyDescent="0.25">
      <c r="A12" s="766" t="s">
        <v>191</v>
      </c>
      <c r="B12" s="587">
        <v>7</v>
      </c>
      <c r="C12" s="123">
        <v>0</v>
      </c>
      <c r="D12" s="588">
        <v>0</v>
      </c>
      <c r="E12" s="588">
        <v>0</v>
      </c>
      <c r="F12" s="588">
        <v>1</v>
      </c>
      <c r="G12" s="588">
        <v>0</v>
      </c>
      <c r="H12" s="588">
        <v>2</v>
      </c>
      <c r="I12" s="588">
        <v>4</v>
      </c>
      <c r="J12" s="13">
        <v>0</v>
      </c>
      <c r="K12" s="590">
        <v>0</v>
      </c>
    </row>
    <row r="13" spans="1:13" x14ac:dyDescent="0.25">
      <c r="A13" s="766" t="s">
        <v>192</v>
      </c>
      <c r="B13" s="587">
        <v>1</v>
      </c>
      <c r="C13" s="123">
        <v>0</v>
      </c>
      <c r="D13" s="588">
        <v>0</v>
      </c>
      <c r="E13" s="588">
        <v>1</v>
      </c>
      <c r="F13" s="588">
        <v>0</v>
      </c>
      <c r="G13" s="588">
        <v>0</v>
      </c>
      <c r="H13" s="588">
        <v>0</v>
      </c>
      <c r="I13" s="588">
        <v>0</v>
      </c>
      <c r="J13" s="13">
        <v>0</v>
      </c>
      <c r="K13" s="590">
        <v>0</v>
      </c>
    </row>
    <row r="14" spans="1:13" x14ac:dyDescent="0.25">
      <c r="A14" s="766" t="s">
        <v>193</v>
      </c>
      <c r="B14" s="587">
        <v>1</v>
      </c>
      <c r="C14" s="123">
        <v>0</v>
      </c>
      <c r="D14" s="588">
        <v>0</v>
      </c>
      <c r="E14" s="588">
        <v>0</v>
      </c>
      <c r="F14" s="588">
        <v>0</v>
      </c>
      <c r="G14" s="588">
        <v>0</v>
      </c>
      <c r="H14" s="588">
        <v>0</v>
      </c>
      <c r="I14" s="588">
        <v>0</v>
      </c>
      <c r="J14" s="13">
        <v>0</v>
      </c>
      <c r="K14" s="590">
        <v>1</v>
      </c>
    </row>
    <row r="15" spans="1:13" x14ac:dyDescent="0.25">
      <c r="A15" s="190" t="s">
        <v>117</v>
      </c>
      <c r="B15" s="239">
        <v>27</v>
      </c>
      <c r="C15" s="124">
        <v>1</v>
      </c>
      <c r="D15" s="240">
        <v>6</v>
      </c>
      <c r="E15" s="240">
        <v>2</v>
      </c>
      <c r="F15" s="240">
        <v>0</v>
      </c>
      <c r="G15" s="240">
        <v>6</v>
      </c>
      <c r="H15" s="240">
        <v>0</v>
      </c>
      <c r="I15" s="240">
        <v>0</v>
      </c>
      <c r="J15" s="130">
        <v>0</v>
      </c>
      <c r="K15" s="257">
        <v>12</v>
      </c>
    </row>
  </sheetData>
  <mergeCells count="3">
    <mergeCell ref="A1:K1"/>
    <mergeCell ref="A2:K2"/>
    <mergeCell ref="A3:K3"/>
  </mergeCells>
  <hyperlinks>
    <hyperlink ref="M1" location="INDEX!A1" display="Back to Index" xr:uid="{DF100000-B179-42FB-81EA-A3F6553B44B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DAA1-0813-4E31-926B-5CB5C0BE5075}">
  <dimension ref="A1:M15"/>
  <sheetViews>
    <sheetView workbookViewId="0">
      <selection activeCell="M1" sqref="M1"/>
    </sheetView>
  </sheetViews>
  <sheetFormatPr defaultColWidth="9.28515625" defaultRowHeight="15.75" customHeight="1" x14ac:dyDescent="0.25"/>
  <cols>
    <col min="1" max="1" width="29.7109375" style="125" customWidth="1"/>
    <col min="2" max="2" width="5.7109375" style="122" customWidth="1"/>
    <col min="3" max="3" width="9.7109375" style="126" customWidth="1"/>
    <col min="4" max="10" width="9.7109375" style="127" customWidth="1"/>
    <col min="11" max="11" width="9.7109375" style="126" customWidth="1"/>
    <col min="12" max="12" width="9.28515625" style="122"/>
    <col min="13" max="13" width="12.7109375" style="122" bestFit="1" customWidth="1"/>
    <col min="14" max="16384" width="9.28515625" style="122"/>
  </cols>
  <sheetData>
    <row r="1" spans="1:13" s="113" customFormat="1" ht="18.75" x14ac:dyDescent="0.25">
      <c r="A1" s="1239" t="s">
        <v>218</v>
      </c>
      <c r="B1" s="1241"/>
      <c r="C1" s="1241"/>
      <c r="D1" s="1241"/>
      <c r="E1" s="1241"/>
      <c r="F1" s="1241"/>
      <c r="G1" s="1241"/>
      <c r="H1" s="1241"/>
      <c r="I1" s="1241"/>
      <c r="J1" s="1241"/>
      <c r="K1" s="1241"/>
      <c r="M1" s="1236" t="s">
        <v>863</v>
      </c>
    </row>
    <row r="2" spans="1:13" s="113" customFormat="1" ht="18.75" x14ac:dyDescent="0.25">
      <c r="A2" s="1239" t="s">
        <v>1</v>
      </c>
      <c r="B2" s="1241"/>
      <c r="C2" s="1241"/>
      <c r="D2" s="1241"/>
      <c r="E2" s="1241"/>
      <c r="F2" s="1241"/>
      <c r="G2" s="1241"/>
      <c r="H2" s="1241"/>
      <c r="I2" s="1241"/>
      <c r="J2" s="1241"/>
      <c r="K2" s="1241"/>
    </row>
    <row r="3" spans="1:13" s="114" customFormat="1" ht="18.75" x14ac:dyDescent="0.25">
      <c r="A3" s="1240" t="s">
        <v>219</v>
      </c>
      <c r="B3" s="1240"/>
      <c r="C3" s="1240"/>
      <c r="D3" s="1240"/>
      <c r="E3" s="1240"/>
      <c r="F3" s="1240"/>
      <c r="G3" s="1240"/>
      <c r="H3" s="1240"/>
      <c r="I3" s="1240"/>
      <c r="J3" s="1240"/>
      <c r="K3" s="1240"/>
    </row>
    <row r="4" spans="1:13" s="118" customFormat="1" ht="38.25" x14ac:dyDescent="0.2">
      <c r="A4" s="115" t="s">
        <v>184</v>
      </c>
      <c r="B4" s="116" t="s">
        <v>4</v>
      </c>
      <c r="C4" s="117" t="s">
        <v>209</v>
      </c>
      <c r="D4" s="184" t="s">
        <v>220</v>
      </c>
      <c r="E4" s="184" t="s">
        <v>221</v>
      </c>
      <c r="F4" s="184" t="s">
        <v>222</v>
      </c>
      <c r="G4" s="184" t="s">
        <v>213</v>
      </c>
      <c r="H4" s="184" t="s">
        <v>214</v>
      </c>
      <c r="I4" s="184" t="s">
        <v>215</v>
      </c>
      <c r="J4" s="184" t="s">
        <v>216</v>
      </c>
      <c r="K4" s="186" t="s">
        <v>217</v>
      </c>
    </row>
    <row r="5" spans="1:13" s="120" customFormat="1" ht="12.75" x14ac:dyDescent="0.25">
      <c r="A5" s="942" t="s">
        <v>15</v>
      </c>
      <c r="B5" s="262">
        <f>SUM(C5:K5)</f>
        <v>504</v>
      </c>
      <c r="C5" s="119">
        <f t="shared" ref="C5:K5" si="0">SUM(C6:C15)</f>
        <v>21</v>
      </c>
      <c r="D5" s="263">
        <f t="shared" si="0"/>
        <v>120</v>
      </c>
      <c r="E5" s="263">
        <f t="shared" si="0"/>
        <v>109</v>
      </c>
      <c r="F5" s="263">
        <f t="shared" si="0"/>
        <v>78</v>
      </c>
      <c r="G5" s="263">
        <f t="shared" si="0"/>
        <v>78</v>
      </c>
      <c r="H5" s="263">
        <f t="shared" si="0"/>
        <v>33</v>
      </c>
      <c r="I5" s="263">
        <f t="shared" si="0"/>
        <v>32</v>
      </c>
      <c r="J5" s="263">
        <f t="shared" si="0"/>
        <v>7</v>
      </c>
      <c r="K5" s="265">
        <f t="shared" si="0"/>
        <v>26</v>
      </c>
    </row>
    <row r="6" spans="1:13" ht="12.75" x14ac:dyDescent="0.25">
      <c r="A6" s="765" t="s">
        <v>185</v>
      </c>
      <c r="B6" s="583">
        <f t="shared" ref="B6:B15" si="1">SUM(C6:K6)</f>
        <v>22</v>
      </c>
      <c r="C6" s="121">
        <v>10</v>
      </c>
      <c r="D6" s="584">
        <v>11</v>
      </c>
      <c r="E6" s="584">
        <v>0</v>
      </c>
      <c r="F6" s="584">
        <v>0</v>
      </c>
      <c r="G6" s="584">
        <v>0</v>
      </c>
      <c r="H6" s="584">
        <v>0</v>
      </c>
      <c r="I6" s="584">
        <v>0</v>
      </c>
      <c r="J6" s="584">
        <v>0</v>
      </c>
      <c r="K6" s="586">
        <v>1</v>
      </c>
    </row>
    <row r="7" spans="1:13" ht="12.75" x14ac:dyDescent="0.25">
      <c r="A7" s="766" t="s">
        <v>186</v>
      </c>
      <c r="B7" s="587">
        <f t="shared" si="1"/>
        <v>84</v>
      </c>
      <c r="C7" s="123">
        <v>5</v>
      </c>
      <c r="D7" s="588">
        <v>61</v>
      </c>
      <c r="E7" s="588">
        <v>16</v>
      </c>
      <c r="F7" s="588">
        <v>0</v>
      </c>
      <c r="G7" s="588">
        <v>0</v>
      </c>
      <c r="H7" s="588">
        <v>0</v>
      </c>
      <c r="I7" s="588">
        <v>0</v>
      </c>
      <c r="J7" s="588">
        <v>0</v>
      </c>
      <c r="K7" s="590">
        <v>2</v>
      </c>
    </row>
    <row r="8" spans="1:13" ht="12.75" x14ac:dyDescent="0.25">
      <c r="A8" s="766" t="s">
        <v>187</v>
      </c>
      <c r="B8" s="587">
        <f t="shared" si="1"/>
        <v>96</v>
      </c>
      <c r="C8" s="123">
        <v>3</v>
      </c>
      <c r="D8" s="588">
        <v>22</v>
      </c>
      <c r="E8" s="588">
        <v>51</v>
      </c>
      <c r="F8" s="588">
        <v>17</v>
      </c>
      <c r="G8" s="588">
        <v>1</v>
      </c>
      <c r="H8" s="588">
        <v>0</v>
      </c>
      <c r="I8" s="588">
        <v>0</v>
      </c>
      <c r="J8" s="588">
        <v>0</v>
      </c>
      <c r="K8" s="590">
        <v>2</v>
      </c>
    </row>
    <row r="9" spans="1:13" ht="12.75" x14ac:dyDescent="0.25">
      <c r="A9" s="766" t="s">
        <v>188</v>
      </c>
      <c r="B9" s="587">
        <f t="shared" si="1"/>
        <v>70</v>
      </c>
      <c r="C9" s="123">
        <v>0</v>
      </c>
      <c r="D9" s="588">
        <v>9</v>
      </c>
      <c r="E9" s="588">
        <v>18</v>
      </c>
      <c r="F9" s="588">
        <v>30</v>
      </c>
      <c r="G9" s="588">
        <v>11</v>
      </c>
      <c r="H9" s="588">
        <v>0</v>
      </c>
      <c r="I9" s="588">
        <v>0</v>
      </c>
      <c r="J9" s="588">
        <v>0</v>
      </c>
      <c r="K9" s="590">
        <v>2</v>
      </c>
    </row>
    <row r="10" spans="1:13" ht="12.75" x14ac:dyDescent="0.25">
      <c r="A10" s="766" t="s">
        <v>189</v>
      </c>
      <c r="B10" s="587">
        <f t="shared" si="1"/>
        <v>78</v>
      </c>
      <c r="C10" s="123">
        <v>1</v>
      </c>
      <c r="D10" s="588">
        <v>6</v>
      </c>
      <c r="E10" s="588">
        <v>10</v>
      </c>
      <c r="F10" s="588">
        <v>17</v>
      </c>
      <c r="G10" s="588">
        <v>32</v>
      </c>
      <c r="H10" s="588">
        <v>11</v>
      </c>
      <c r="I10" s="588">
        <v>0</v>
      </c>
      <c r="J10" s="588">
        <v>0</v>
      </c>
      <c r="K10" s="590">
        <v>1</v>
      </c>
    </row>
    <row r="11" spans="1:13" ht="12.75" x14ac:dyDescent="0.25">
      <c r="A11" s="766" t="s">
        <v>190</v>
      </c>
      <c r="B11" s="587">
        <f t="shared" si="1"/>
        <v>62</v>
      </c>
      <c r="C11" s="123">
        <v>1</v>
      </c>
      <c r="D11" s="588">
        <v>4</v>
      </c>
      <c r="E11" s="588">
        <v>7</v>
      </c>
      <c r="F11" s="588">
        <v>8</v>
      </c>
      <c r="G11" s="588">
        <v>18</v>
      </c>
      <c r="H11" s="588">
        <v>11</v>
      </c>
      <c r="I11" s="588">
        <v>9</v>
      </c>
      <c r="J11" s="588">
        <v>0</v>
      </c>
      <c r="K11" s="590">
        <v>4</v>
      </c>
    </row>
    <row r="12" spans="1:13" ht="12.75" x14ac:dyDescent="0.25">
      <c r="A12" s="766" t="s">
        <v>191</v>
      </c>
      <c r="B12" s="587">
        <f t="shared" si="1"/>
        <v>39</v>
      </c>
      <c r="C12" s="123">
        <v>0</v>
      </c>
      <c r="D12" s="588">
        <v>0</v>
      </c>
      <c r="E12" s="588">
        <v>2</v>
      </c>
      <c r="F12" s="588">
        <v>5</v>
      </c>
      <c r="G12" s="588">
        <v>6</v>
      </c>
      <c r="H12" s="588">
        <v>7</v>
      </c>
      <c r="I12" s="588">
        <v>17</v>
      </c>
      <c r="J12" s="588">
        <v>2</v>
      </c>
      <c r="K12" s="590">
        <v>0</v>
      </c>
    </row>
    <row r="13" spans="1:13" ht="12.75" x14ac:dyDescent="0.25">
      <c r="A13" s="766" t="s">
        <v>192</v>
      </c>
      <c r="B13" s="587">
        <f>SUM(C13:K13)</f>
        <v>11</v>
      </c>
      <c r="C13" s="123">
        <v>0</v>
      </c>
      <c r="D13" s="588">
        <v>0</v>
      </c>
      <c r="E13" s="588">
        <v>2</v>
      </c>
      <c r="F13" s="588">
        <v>0</v>
      </c>
      <c r="G13" s="588">
        <v>3</v>
      </c>
      <c r="H13" s="588">
        <v>2</v>
      </c>
      <c r="I13" s="588">
        <v>4</v>
      </c>
      <c r="J13" s="588">
        <v>0</v>
      </c>
      <c r="K13" s="590">
        <v>0</v>
      </c>
    </row>
    <row r="14" spans="1:13" ht="12.75" x14ac:dyDescent="0.25">
      <c r="A14" s="766" t="s">
        <v>193</v>
      </c>
      <c r="B14" s="587">
        <f t="shared" si="1"/>
        <v>12</v>
      </c>
      <c r="C14" s="123">
        <v>0</v>
      </c>
      <c r="D14" s="588">
        <v>0</v>
      </c>
      <c r="E14" s="588">
        <v>0</v>
      </c>
      <c r="F14" s="588">
        <v>1</v>
      </c>
      <c r="G14" s="588">
        <v>1</v>
      </c>
      <c r="H14" s="588">
        <v>2</v>
      </c>
      <c r="I14" s="588">
        <v>2</v>
      </c>
      <c r="J14" s="588">
        <v>5</v>
      </c>
      <c r="K14" s="590">
        <v>1</v>
      </c>
    </row>
    <row r="15" spans="1:13" ht="12.75" x14ac:dyDescent="0.25">
      <c r="A15" s="767" t="s">
        <v>117</v>
      </c>
      <c r="B15" s="596">
        <f t="shared" si="1"/>
        <v>30</v>
      </c>
      <c r="C15" s="234">
        <v>1</v>
      </c>
      <c r="D15" s="597">
        <v>7</v>
      </c>
      <c r="E15" s="597">
        <v>3</v>
      </c>
      <c r="F15" s="597">
        <v>0</v>
      </c>
      <c r="G15" s="597">
        <v>6</v>
      </c>
      <c r="H15" s="597">
        <v>0</v>
      </c>
      <c r="I15" s="597">
        <v>0</v>
      </c>
      <c r="J15" s="597">
        <v>0</v>
      </c>
      <c r="K15" s="599">
        <v>13</v>
      </c>
    </row>
  </sheetData>
  <mergeCells count="3">
    <mergeCell ref="A1:K1"/>
    <mergeCell ref="A2:K2"/>
    <mergeCell ref="A3:K3"/>
  </mergeCells>
  <hyperlinks>
    <hyperlink ref="M1" location="INDEX!A1" display="Back to Index" xr:uid="{733694B7-62FB-45FB-AB38-D6AAFC7426B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DC68-4525-4A49-9187-87201657F78D}">
  <dimension ref="A1:H9"/>
  <sheetViews>
    <sheetView workbookViewId="0">
      <selection activeCell="H1" sqref="H1"/>
    </sheetView>
  </sheetViews>
  <sheetFormatPr defaultColWidth="9.28515625" defaultRowHeight="15.75" customHeight="1" x14ac:dyDescent="0.25"/>
  <cols>
    <col min="1" max="1" width="33.5703125" style="125" customWidth="1"/>
    <col min="2" max="2" width="12.28515625" style="126" customWidth="1"/>
    <col min="3" max="6" width="12.28515625" style="122" customWidth="1"/>
    <col min="7" max="7" width="9.28515625" style="122"/>
    <col min="8" max="8" width="12.7109375" style="122" bestFit="1" customWidth="1"/>
    <col min="9" max="16384" width="9.28515625" style="122"/>
  </cols>
  <sheetData>
    <row r="1" spans="1:8" s="113" customFormat="1" ht="18.75" x14ac:dyDescent="0.25">
      <c r="A1" s="1239" t="s">
        <v>223</v>
      </c>
      <c r="B1" s="1241"/>
      <c r="C1" s="1241"/>
      <c r="D1" s="1241"/>
      <c r="E1" s="1241"/>
      <c r="F1" s="1241"/>
      <c r="H1" s="1236" t="s">
        <v>863</v>
      </c>
    </row>
    <row r="2" spans="1:8" s="113" customFormat="1" ht="18.75" x14ac:dyDescent="0.25">
      <c r="A2" s="1239" t="s">
        <v>1</v>
      </c>
      <c r="B2" s="1241"/>
      <c r="C2" s="1241"/>
      <c r="D2" s="1241"/>
      <c r="E2" s="1241"/>
      <c r="F2" s="1241"/>
    </row>
    <row r="3" spans="1:8" s="114" customFormat="1" ht="18.75" x14ac:dyDescent="0.25">
      <c r="A3" s="1240" t="s">
        <v>224</v>
      </c>
      <c r="B3" s="1240"/>
      <c r="C3" s="1240"/>
      <c r="D3" s="1240"/>
      <c r="E3" s="1240"/>
      <c r="F3" s="1240"/>
    </row>
    <row r="4" spans="1:8" s="118" customFormat="1" ht="12.75" x14ac:dyDescent="0.2">
      <c r="A4" s="1280" t="s">
        <v>225</v>
      </c>
      <c r="B4" s="1282" t="s">
        <v>14</v>
      </c>
      <c r="C4" s="1284" t="s">
        <v>226</v>
      </c>
      <c r="D4" s="1285"/>
      <c r="E4" s="1284" t="s">
        <v>227</v>
      </c>
      <c r="F4" s="1285"/>
    </row>
    <row r="5" spans="1:8" s="118" customFormat="1" ht="13.5" x14ac:dyDescent="0.25">
      <c r="A5" s="1281"/>
      <c r="B5" s="1283"/>
      <c r="C5" s="249" t="s">
        <v>228</v>
      </c>
      <c r="D5" s="250" t="s">
        <v>229</v>
      </c>
      <c r="E5" s="249" t="s">
        <v>230</v>
      </c>
      <c r="F5" s="250" t="s">
        <v>231</v>
      </c>
    </row>
    <row r="6" spans="1:8" ht="12.75" x14ac:dyDescent="0.25">
      <c r="A6" s="131" t="s">
        <v>232</v>
      </c>
      <c r="B6" s="132">
        <v>39</v>
      </c>
      <c r="C6" s="133">
        <v>39</v>
      </c>
      <c r="D6" s="134">
        <v>38</v>
      </c>
      <c r="E6" s="133">
        <v>38</v>
      </c>
      <c r="F6" s="134">
        <v>39</v>
      </c>
    </row>
    <row r="7" spans="1:8" ht="12.75" x14ac:dyDescent="0.25">
      <c r="A7" s="135" t="s">
        <v>197</v>
      </c>
      <c r="B7" s="136">
        <v>12</v>
      </c>
      <c r="C7" s="137">
        <v>13</v>
      </c>
      <c r="D7" s="138">
        <v>11</v>
      </c>
      <c r="E7" s="137">
        <v>11</v>
      </c>
      <c r="F7" s="138">
        <v>12</v>
      </c>
    </row>
    <row r="8" spans="1:8" ht="12.75" x14ac:dyDescent="0.25">
      <c r="A8" s="135" t="s">
        <v>233</v>
      </c>
      <c r="B8" s="139" t="s">
        <v>234</v>
      </c>
      <c r="C8" s="140" t="s">
        <v>235</v>
      </c>
      <c r="D8" s="141" t="s">
        <v>235</v>
      </c>
      <c r="E8" s="140" t="s">
        <v>234</v>
      </c>
      <c r="F8" s="141" t="s">
        <v>235</v>
      </c>
    </row>
    <row r="9" spans="1:8" ht="12.75" x14ac:dyDescent="0.25">
      <c r="A9" s="142" t="s">
        <v>236</v>
      </c>
      <c r="B9" s="143">
        <v>202</v>
      </c>
      <c r="C9" s="144">
        <v>204</v>
      </c>
      <c r="D9" s="145">
        <v>198</v>
      </c>
      <c r="E9" s="144">
        <v>201</v>
      </c>
      <c r="F9" s="145">
        <v>202</v>
      </c>
    </row>
  </sheetData>
  <mergeCells count="7">
    <mergeCell ref="A1:F1"/>
    <mergeCell ref="A2:F2"/>
    <mergeCell ref="A3:F3"/>
    <mergeCell ref="A4:A5"/>
    <mergeCell ref="B4:B5"/>
    <mergeCell ref="C4:D4"/>
    <mergeCell ref="E4:F4"/>
  </mergeCells>
  <hyperlinks>
    <hyperlink ref="H1" location="INDEX!A1" display="Back to Index" xr:uid="{FA0162EB-08A0-477C-B0D0-74345A79CCA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553B-DC85-42DB-B65E-2280AD8A3635}">
  <dimension ref="A1:P19"/>
  <sheetViews>
    <sheetView workbookViewId="0">
      <selection activeCell="O1" sqref="O1"/>
    </sheetView>
  </sheetViews>
  <sheetFormatPr defaultColWidth="9.28515625" defaultRowHeight="15.75" customHeight="1" x14ac:dyDescent="0.25"/>
  <cols>
    <col min="1" max="1" width="8.5703125" style="125" bestFit="1" customWidth="1"/>
    <col min="2" max="2" width="24.7109375" style="125" customWidth="1"/>
    <col min="3" max="3" width="5.7109375" style="107" customWidth="1"/>
    <col min="4" max="12" width="5.5703125" style="126" customWidth="1"/>
    <col min="13" max="13" width="5.7109375" style="122" customWidth="1"/>
    <col min="14" max="14" width="9.28515625" style="122"/>
    <col min="15" max="15" width="12.7109375" style="122" bestFit="1" customWidth="1"/>
    <col min="16" max="16384" width="9.28515625" style="122"/>
  </cols>
  <sheetData>
    <row r="1" spans="1:15" s="113" customFormat="1" ht="18.75" x14ac:dyDescent="0.25">
      <c r="A1" s="1239" t="s">
        <v>237</v>
      </c>
      <c r="B1" s="1239"/>
      <c r="C1" s="1239"/>
      <c r="D1" s="1239"/>
      <c r="E1" s="1239"/>
      <c r="F1" s="1239"/>
      <c r="G1" s="1239"/>
      <c r="H1" s="1239"/>
      <c r="I1" s="1239"/>
      <c r="J1" s="1239"/>
      <c r="K1" s="1239"/>
      <c r="L1" s="1239"/>
      <c r="M1" s="1239"/>
      <c r="O1" s="1236" t="s">
        <v>863</v>
      </c>
    </row>
    <row r="2" spans="1:15" s="113" customFormat="1" ht="18.75" x14ac:dyDescent="0.25">
      <c r="A2" s="1239" t="s">
        <v>1</v>
      </c>
      <c r="B2" s="1239"/>
      <c r="C2" s="1239"/>
      <c r="D2" s="1239"/>
      <c r="E2" s="1239"/>
      <c r="F2" s="1239"/>
      <c r="G2" s="1239"/>
      <c r="H2" s="1239"/>
      <c r="I2" s="1239"/>
      <c r="J2" s="1239"/>
      <c r="K2" s="1239"/>
      <c r="L2" s="1239"/>
      <c r="M2" s="1239"/>
    </row>
    <row r="3" spans="1:15" s="114" customFormat="1" ht="18.75" x14ac:dyDescent="0.25">
      <c r="A3" s="1241" t="s">
        <v>238</v>
      </c>
      <c r="B3" s="1241"/>
      <c r="C3" s="1241"/>
      <c r="D3" s="1241"/>
      <c r="E3" s="1241"/>
      <c r="F3" s="1241"/>
      <c r="G3" s="1241"/>
      <c r="H3" s="1241"/>
      <c r="I3" s="1241"/>
      <c r="J3" s="1241"/>
      <c r="K3" s="1241"/>
      <c r="L3" s="1241"/>
      <c r="M3" s="1241"/>
    </row>
    <row r="4" spans="1:15" s="107" customFormat="1" ht="12.75" x14ac:dyDescent="0.25">
      <c r="A4" s="1289" t="s">
        <v>239</v>
      </c>
      <c r="B4" s="1290"/>
      <c r="C4" s="163" t="s">
        <v>4</v>
      </c>
      <c r="D4" s="172" t="s">
        <v>5</v>
      </c>
      <c r="E4" s="155" t="s">
        <v>6</v>
      </c>
      <c r="F4" s="155" t="s">
        <v>7</v>
      </c>
      <c r="G4" s="155" t="s">
        <v>8</v>
      </c>
      <c r="H4" s="155" t="s">
        <v>9</v>
      </c>
      <c r="I4" s="155" t="s">
        <v>10</v>
      </c>
      <c r="J4" s="155" t="s">
        <v>11</v>
      </c>
      <c r="K4" s="155" t="s">
        <v>12</v>
      </c>
      <c r="L4" s="155" t="s">
        <v>13</v>
      </c>
      <c r="M4" s="156" t="s">
        <v>14</v>
      </c>
    </row>
    <row r="5" spans="1:15" s="108" customFormat="1" ht="12.75" x14ac:dyDescent="0.25">
      <c r="A5" s="1289" t="s">
        <v>15</v>
      </c>
      <c r="B5" s="1291"/>
      <c r="C5" s="181">
        <f t="shared" ref="C5:C10" si="0">SUM(D5:M5)</f>
        <v>504</v>
      </c>
      <c r="D5" s="162">
        <f t="shared" ref="D5:L5" si="1">SUM(D6:D11)</f>
        <v>49</v>
      </c>
      <c r="E5" s="162">
        <f t="shared" si="1"/>
        <v>27</v>
      </c>
      <c r="F5" s="162">
        <f t="shared" si="1"/>
        <v>51</v>
      </c>
      <c r="G5" s="162">
        <f t="shared" si="1"/>
        <v>41</v>
      </c>
      <c r="H5" s="162">
        <f t="shared" si="1"/>
        <v>66</v>
      </c>
      <c r="I5" s="162">
        <f t="shared" si="1"/>
        <v>46</v>
      </c>
      <c r="J5" s="162">
        <f t="shared" si="1"/>
        <v>57</v>
      </c>
      <c r="K5" s="162">
        <f t="shared" si="1"/>
        <v>48</v>
      </c>
      <c r="L5" s="173">
        <f t="shared" si="1"/>
        <v>46</v>
      </c>
      <c r="M5" s="174">
        <f>SUM(M6:M11)</f>
        <v>73</v>
      </c>
    </row>
    <row r="6" spans="1:15" ht="12.75" x14ac:dyDescent="0.25">
      <c r="A6" s="1292" t="s">
        <v>240</v>
      </c>
      <c r="B6" s="148" t="s">
        <v>241</v>
      </c>
      <c r="C6" s="948">
        <f t="shared" si="0"/>
        <v>420</v>
      </c>
      <c r="D6" s="10">
        <v>43</v>
      </c>
      <c r="E6" s="10">
        <v>25</v>
      </c>
      <c r="F6" s="10">
        <v>47</v>
      </c>
      <c r="G6" s="10">
        <v>29</v>
      </c>
      <c r="H6" s="10">
        <v>61</v>
      </c>
      <c r="I6" s="10">
        <v>35</v>
      </c>
      <c r="J6" s="10">
        <v>48</v>
      </c>
      <c r="K6" s="10">
        <v>40</v>
      </c>
      <c r="L6" s="10">
        <v>32</v>
      </c>
      <c r="M6" s="166">
        <v>60</v>
      </c>
    </row>
    <row r="7" spans="1:15" ht="12.75" x14ac:dyDescent="0.25">
      <c r="A7" s="1293"/>
      <c r="B7" s="149" t="s">
        <v>242</v>
      </c>
      <c r="C7" s="179">
        <f t="shared" si="0"/>
        <v>64</v>
      </c>
      <c r="D7" s="10">
        <v>6</v>
      </c>
      <c r="E7" s="10">
        <v>2</v>
      </c>
      <c r="F7" s="10">
        <v>2</v>
      </c>
      <c r="G7" s="10">
        <v>8</v>
      </c>
      <c r="H7" s="10">
        <v>4</v>
      </c>
      <c r="I7" s="10">
        <v>9</v>
      </c>
      <c r="J7" s="10">
        <v>7</v>
      </c>
      <c r="K7" s="10">
        <v>7</v>
      </c>
      <c r="L7" s="10">
        <v>10</v>
      </c>
      <c r="M7" s="169">
        <v>9</v>
      </c>
    </row>
    <row r="8" spans="1:15" ht="25.5" x14ac:dyDescent="0.25">
      <c r="A8" s="1293"/>
      <c r="B8" s="150" t="s">
        <v>243</v>
      </c>
      <c r="C8" s="949">
        <f t="shared" si="0"/>
        <v>5</v>
      </c>
      <c r="D8" s="10">
        <v>0</v>
      </c>
      <c r="E8" s="10">
        <v>0</v>
      </c>
      <c r="F8" s="10">
        <v>0</v>
      </c>
      <c r="G8" s="10">
        <v>2</v>
      </c>
      <c r="H8" s="10">
        <v>0</v>
      </c>
      <c r="I8" s="10">
        <v>2</v>
      </c>
      <c r="J8" s="10">
        <v>0</v>
      </c>
      <c r="K8" s="10">
        <v>0</v>
      </c>
      <c r="L8" s="10">
        <v>1</v>
      </c>
      <c r="M8" s="159">
        <v>0</v>
      </c>
    </row>
    <row r="9" spans="1:15" ht="12.75" x14ac:dyDescent="0.25">
      <c r="A9" s="1294"/>
      <c r="B9" s="151" t="s">
        <v>244</v>
      </c>
      <c r="C9" s="950">
        <f t="shared" si="0"/>
        <v>6</v>
      </c>
      <c r="D9" s="10">
        <v>0</v>
      </c>
      <c r="E9" s="10">
        <v>0</v>
      </c>
      <c r="F9" s="10">
        <v>2</v>
      </c>
      <c r="G9" s="10">
        <v>2</v>
      </c>
      <c r="H9" s="10">
        <v>1</v>
      </c>
      <c r="I9" s="10">
        <v>0</v>
      </c>
      <c r="J9" s="10">
        <v>0</v>
      </c>
      <c r="K9" s="10">
        <v>1</v>
      </c>
      <c r="L9" s="10">
        <v>0</v>
      </c>
      <c r="M9" s="170">
        <v>0</v>
      </c>
    </row>
    <row r="10" spans="1:15" ht="25.5" x14ac:dyDescent="0.2">
      <c r="A10" s="1294"/>
      <c r="B10" s="151" t="s">
        <v>245</v>
      </c>
      <c r="C10" s="952">
        <f t="shared" si="0"/>
        <v>4</v>
      </c>
      <c r="D10" s="11">
        <v>0</v>
      </c>
      <c r="E10" s="11">
        <v>0</v>
      </c>
      <c r="F10" s="11">
        <v>0</v>
      </c>
      <c r="G10" s="11">
        <v>0</v>
      </c>
      <c r="H10" s="11">
        <v>0</v>
      </c>
      <c r="I10" s="11">
        <v>0</v>
      </c>
      <c r="J10" s="11">
        <v>2</v>
      </c>
      <c r="K10" s="11">
        <v>0</v>
      </c>
      <c r="L10" s="11">
        <v>2</v>
      </c>
      <c r="M10" s="171">
        <v>0</v>
      </c>
    </row>
    <row r="11" spans="1:15" ht="12.75" x14ac:dyDescent="0.2">
      <c r="A11" s="1288"/>
      <c r="B11" s="147" t="s">
        <v>117</v>
      </c>
      <c r="C11" s="951">
        <v>5</v>
      </c>
      <c r="D11" s="176">
        <v>0</v>
      </c>
      <c r="E11" s="176">
        <v>0</v>
      </c>
      <c r="F11" s="177">
        <v>0</v>
      </c>
      <c r="G11" s="177">
        <v>0</v>
      </c>
      <c r="H11" s="177">
        <v>0</v>
      </c>
      <c r="I11" s="177">
        <v>0</v>
      </c>
      <c r="J11" s="11">
        <v>0</v>
      </c>
      <c r="K11" s="177">
        <v>0</v>
      </c>
      <c r="L11" s="177">
        <v>1</v>
      </c>
      <c r="M11" s="171">
        <v>4</v>
      </c>
    </row>
    <row r="12" spans="1:15" ht="12.75" x14ac:dyDescent="0.25">
      <c r="A12" s="1286" t="s">
        <v>246</v>
      </c>
      <c r="B12" s="152" t="s">
        <v>247</v>
      </c>
      <c r="C12" s="953">
        <f>SUM(D12:M12)</f>
        <v>69</v>
      </c>
      <c r="D12" s="165">
        <v>9</v>
      </c>
      <c r="E12" s="157">
        <v>2</v>
      </c>
      <c r="F12" s="157">
        <v>11</v>
      </c>
      <c r="G12" s="157">
        <v>4</v>
      </c>
      <c r="H12" s="157">
        <v>7</v>
      </c>
      <c r="I12" s="157">
        <v>6</v>
      </c>
      <c r="J12" s="157">
        <v>5</v>
      </c>
      <c r="K12" s="157">
        <v>11</v>
      </c>
      <c r="L12" s="157">
        <v>3</v>
      </c>
      <c r="M12" s="158">
        <v>11</v>
      </c>
    </row>
    <row r="13" spans="1:15" ht="12.75" x14ac:dyDescent="0.25">
      <c r="A13" s="1287"/>
      <c r="B13" s="153" t="s">
        <v>248</v>
      </c>
      <c r="C13" s="954">
        <f>SUM(D13:M13)</f>
        <v>382</v>
      </c>
      <c r="D13" s="167">
        <v>35</v>
      </c>
      <c r="E13" s="10">
        <v>24</v>
      </c>
      <c r="F13" s="10">
        <v>39</v>
      </c>
      <c r="G13" s="10">
        <v>36</v>
      </c>
      <c r="H13" s="10">
        <v>57</v>
      </c>
      <c r="I13" s="10">
        <v>37</v>
      </c>
      <c r="J13" s="10">
        <v>52</v>
      </c>
      <c r="K13" s="10">
        <v>33</v>
      </c>
      <c r="L13" s="10">
        <v>30</v>
      </c>
      <c r="M13" s="159">
        <v>39</v>
      </c>
    </row>
    <row r="14" spans="1:15" ht="12.75" x14ac:dyDescent="0.25">
      <c r="A14" s="1288"/>
      <c r="B14" s="154" t="s">
        <v>117</v>
      </c>
      <c r="C14" s="178">
        <f>SUM(D14:M14)</f>
        <v>53</v>
      </c>
      <c r="D14" s="175">
        <v>5</v>
      </c>
      <c r="E14" s="10">
        <v>1</v>
      </c>
      <c r="F14" s="10">
        <v>1</v>
      </c>
      <c r="G14" s="10">
        <v>1</v>
      </c>
      <c r="H14" s="10">
        <v>2</v>
      </c>
      <c r="I14" s="10">
        <v>3</v>
      </c>
      <c r="J14" s="10">
        <v>0</v>
      </c>
      <c r="K14" s="10">
        <v>4</v>
      </c>
      <c r="L14" s="10">
        <v>13</v>
      </c>
      <c r="M14" s="159">
        <v>23</v>
      </c>
    </row>
    <row r="15" spans="1:15" ht="12.75" x14ac:dyDescent="0.25">
      <c r="A15" s="1286" t="s">
        <v>249</v>
      </c>
      <c r="B15" s="148" t="s">
        <v>250</v>
      </c>
      <c r="C15" s="180">
        <f>SUM(D15:M15)</f>
        <v>473</v>
      </c>
      <c r="D15" s="164">
        <v>44</v>
      </c>
      <c r="E15" s="157">
        <v>25</v>
      </c>
      <c r="F15" s="157">
        <v>51</v>
      </c>
      <c r="G15" s="157">
        <v>38</v>
      </c>
      <c r="H15" s="157">
        <v>64</v>
      </c>
      <c r="I15" s="157">
        <v>43</v>
      </c>
      <c r="J15" s="157">
        <v>54</v>
      </c>
      <c r="K15" s="157">
        <v>45</v>
      </c>
      <c r="L15" s="157">
        <v>41</v>
      </c>
      <c r="M15" s="158">
        <v>68</v>
      </c>
    </row>
    <row r="16" spans="1:15" ht="12.75" x14ac:dyDescent="0.25">
      <c r="A16" s="1288"/>
      <c r="B16" s="154" t="s">
        <v>251</v>
      </c>
      <c r="C16" s="955">
        <f>SUM(D16:M16)</f>
        <v>31</v>
      </c>
      <c r="D16" s="168">
        <v>5</v>
      </c>
      <c r="E16" s="160">
        <v>2</v>
      </c>
      <c r="F16" s="160">
        <v>0</v>
      </c>
      <c r="G16" s="160">
        <v>3</v>
      </c>
      <c r="H16" s="160">
        <v>2</v>
      </c>
      <c r="I16" s="160">
        <v>3</v>
      </c>
      <c r="J16" s="160">
        <v>3</v>
      </c>
      <c r="K16" s="160">
        <v>3</v>
      </c>
      <c r="L16" s="160">
        <v>5</v>
      </c>
      <c r="M16" s="161">
        <v>5</v>
      </c>
    </row>
    <row r="17" spans="3:16" ht="12.75" x14ac:dyDescent="0.25">
      <c r="C17" s="146"/>
      <c r="D17" s="146"/>
      <c r="E17" s="146"/>
      <c r="F17" s="146"/>
      <c r="G17" s="146"/>
      <c r="H17" s="146"/>
      <c r="I17" s="146"/>
      <c r="J17" s="146"/>
      <c r="K17" s="146"/>
      <c r="L17" s="146"/>
    </row>
    <row r="19" spans="3:16" ht="15.75" customHeight="1" x14ac:dyDescent="0.25">
      <c r="P19" s="1546"/>
    </row>
  </sheetData>
  <mergeCells count="8">
    <mergeCell ref="A1:M1"/>
    <mergeCell ref="A2:M2"/>
    <mergeCell ref="A3:M3"/>
    <mergeCell ref="A12:A14"/>
    <mergeCell ref="A15:A16"/>
    <mergeCell ref="A4:B4"/>
    <mergeCell ref="A5:B5"/>
    <mergeCell ref="A6:A11"/>
  </mergeCells>
  <hyperlinks>
    <hyperlink ref="O1" location="INDEX!A1" display="Back to Index" xr:uid="{30261705-ECA7-4A60-9D28-969345D146E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F2D9-4B35-4EAF-8D4D-CEB6D92363A8}">
  <dimension ref="A1:L16"/>
  <sheetViews>
    <sheetView workbookViewId="0">
      <selection activeCell="L1" sqref="L1"/>
    </sheetView>
  </sheetViews>
  <sheetFormatPr defaultRowHeight="15" x14ac:dyDescent="0.25"/>
  <cols>
    <col min="1" max="1" width="21" bestFit="1" customWidth="1"/>
    <col min="12" max="12" width="12.7109375" bestFit="1" customWidth="1"/>
  </cols>
  <sheetData>
    <row r="1" spans="1:12" ht="18.75" x14ac:dyDescent="0.25">
      <c r="A1" s="1239" t="s">
        <v>252</v>
      </c>
      <c r="B1" s="1241"/>
      <c r="C1" s="1241"/>
      <c r="D1" s="1241"/>
      <c r="E1" s="1241"/>
      <c r="F1" s="1241"/>
      <c r="G1" s="1241"/>
      <c r="H1" s="1241"/>
      <c r="I1" s="1241"/>
      <c r="J1" s="1241"/>
      <c r="K1" s="683"/>
      <c r="L1" s="1236" t="s">
        <v>863</v>
      </c>
    </row>
    <row r="2" spans="1:12" ht="18.75" x14ac:dyDescent="0.25">
      <c r="A2" s="1276" t="s">
        <v>1</v>
      </c>
      <c r="B2" s="1277"/>
      <c r="C2" s="1277"/>
      <c r="D2" s="1277"/>
      <c r="E2" s="1277"/>
      <c r="F2" s="1277"/>
      <c r="G2" s="1277"/>
      <c r="H2" s="1277"/>
      <c r="I2" s="1277"/>
      <c r="J2" s="1277"/>
      <c r="K2" s="683"/>
    </row>
    <row r="3" spans="1:12" ht="18.75" x14ac:dyDescent="0.25">
      <c r="A3" s="1240" t="s">
        <v>253</v>
      </c>
      <c r="B3" s="1240"/>
      <c r="C3" s="1240"/>
      <c r="D3" s="1240"/>
      <c r="E3" s="1240"/>
      <c r="F3" s="1240"/>
      <c r="G3" s="1240"/>
      <c r="H3" s="1241"/>
      <c r="I3" s="1240"/>
      <c r="J3" s="1240"/>
      <c r="K3" s="683"/>
    </row>
    <row r="4" spans="1:12" x14ac:dyDescent="0.25">
      <c r="A4" s="1295" t="s">
        <v>184</v>
      </c>
      <c r="B4" s="1282" t="s">
        <v>4</v>
      </c>
      <c r="C4" s="1284" t="s">
        <v>240</v>
      </c>
      <c r="D4" s="1299"/>
      <c r="E4" s="1299"/>
      <c r="F4" s="1299"/>
      <c r="G4" s="1299"/>
      <c r="H4" s="1285"/>
      <c r="I4" s="1284" t="s">
        <v>249</v>
      </c>
      <c r="J4" s="1298"/>
      <c r="K4" s="683"/>
    </row>
    <row r="5" spans="1:12" ht="64.5" x14ac:dyDescent="0.25">
      <c r="A5" s="1296"/>
      <c r="B5" s="1297"/>
      <c r="C5" s="183" t="s">
        <v>241</v>
      </c>
      <c r="D5" s="184" t="s">
        <v>254</v>
      </c>
      <c r="E5" s="184" t="s">
        <v>255</v>
      </c>
      <c r="F5" s="185" t="s">
        <v>244</v>
      </c>
      <c r="G5" s="185" t="s">
        <v>256</v>
      </c>
      <c r="H5" s="195" t="s">
        <v>257</v>
      </c>
      <c r="I5" s="183" t="s">
        <v>250</v>
      </c>
      <c r="J5" s="186" t="s">
        <v>251</v>
      </c>
      <c r="K5" s="683"/>
    </row>
    <row r="6" spans="1:12" x14ac:dyDescent="0.25">
      <c r="A6" s="942" t="s">
        <v>15</v>
      </c>
      <c r="B6" s="262">
        <f t="shared" ref="B6:J6" si="0">SUM(B7:B16)</f>
        <v>73</v>
      </c>
      <c r="C6" s="251">
        <f t="shared" si="0"/>
        <v>60</v>
      </c>
      <c r="D6" s="263">
        <f t="shared" si="0"/>
        <v>9</v>
      </c>
      <c r="E6" s="263">
        <f t="shared" si="0"/>
        <v>0</v>
      </c>
      <c r="F6" s="263">
        <f t="shared" si="0"/>
        <v>0</v>
      </c>
      <c r="G6" s="265">
        <f t="shared" si="0"/>
        <v>0</v>
      </c>
      <c r="H6" s="187">
        <f t="shared" si="0"/>
        <v>4</v>
      </c>
      <c r="I6" s="251">
        <f t="shared" si="0"/>
        <v>68</v>
      </c>
      <c r="J6" s="265">
        <f t="shared" si="0"/>
        <v>5</v>
      </c>
      <c r="K6" s="188"/>
    </row>
    <row r="7" spans="1:12" x14ac:dyDescent="0.25">
      <c r="A7" s="765" t="s">
        <v>185</v>
      </c>
      <c r="B7" s="583">
        <v>3</v>
      </c>
      <c r="C7" s="253">
        <v>3</v>
      </c>
      <c r="D7" s="584">
        <v>0</v>
      </c>
      <c r="E7" s="584">
        <v>0</v>
      </c>
      <c r="F7" s="585">
        <v>0</v>
      </c>
      <c r="G7" s="585">
        <v>0</v>
      </c>
      <c r="H7" s="191">
        <v>0</v>
      </c>
      <c r="I7" s="253">
        <v>2</v>
      </c>
      <c r="J7" s="196">
        <v>1</v>
      </c>
      <c r="K7" s="188"/>
    </row>
    <row r="8" spans="1:12" x14ac:dyDescent="0.25">
      <c r="A8" s="766" t="s">
        <v>186</v>
      </c>
      <c r="B8" s="587">
        <v>12</v>
      </c>
      <c r="C8" s="254">
        <v>10</v>
      </c>
      <c r="D8" s="588">
        <v>2</v>
      </c>
      <c r="E8" s="588">
        <v>0</v>
      </c>
      <c r="F8" s="589">
        <v>0</v>
      </c>
      <c r="G8" s="589">
        <v>0</v>
      </c>
      <c r="H8" s="192">
        <v>0</v>
      </c>
      <c r="I8" s="254">
        <v>12</v>
      </c>
      <c r="J8" s="197">
        <v>0</v>
      </c>
      <c r="K8" s="188"/>
    </row>
    <row r="9" spans="1:12" x14ac:dyDescent="0.25">
      <c r="A9" s="766" t="s">
        <v>187</v>
      </c>
      <c r="B9" s="587">
        <v>2</v>
      </c>
      <c r="C9" s="254">
        <v>2</v>
      </c>
      <c r="D9" s="588">
        <v>0</v>
      </c>
      <c r="E9" s="588">
        <v>0</v>
      </c>
      <c r="F9" s="589">
        <v>0</v>
      </c>
      <c r="G9" s="589">
        <v>0</v>
      </c>
      <c r="H9" s="192">
        <v>0</v>
      </c>
      <c r="I9" s="254">
        <v>2</v>
      </c>
      <c r="J9" s="590">
        <v>0</v>
      </c>
      <c r="K9" s="188"/>
    </row>
    <row r="10" spans="1:12" x14ac:dyDescent="0.25">
      <c r="A10" s="766" t="s">
        <v>188</v>
      </c>
      <c r="B10" s="587">
        <v>10</v>
      </c>
      <c r="C10" s="254">
        <v>8</v>
      </c>
      <c r="D10" s="588">
        <v>2</v>
      </c>
      <c r="E10" s="588">
        <v>0</v>
      </c>
      <c r="F10" s="589">
        <v>0</v>
      </c>
      <c r="G10" s="589">
        <v>0</v>
      </c>
      <c r="H10" s="192">
        <v>0</v>
      </c>
      <c r="I10" s="254">
        <v>9</v>
      </c>
      <c r="J10" s="590">
        <v>1</v>
      </c>
      <c r="K10" s="188"/>
    </row>
    <row r="11" spans="1:12" x14ac:dyDescent="0.25">
      <c r="A11" s="766" t="s">
        <v>189</v>
      </c>
      <c r="B11" s="587">
        <v>3</v>
      </c>
      <c r="C11" s="254">
        <v>3</v>
      </c>
      <c r="D11" s="588">
        <v>0</v>
      </c>
      <c r="E11" s="588">
        <v>0</v>
      </c>
      <c r="F11" s="589">
        <v>0</v>
      </c>
      <c r="G11" s="589">
        <v>0</v>
      </c>
      <c r="H11" s="192">
        <v>0</v>
      </c>
      <c r="I11" s="254">
        <v>2</v>
      </c>
      <c r="J11" s="590">
        <v>1</v>
      </c>
      <c r="K11" s="188"/>
    </row>
    <row r="12" spans="1:12" x14ac:dyDescent="0.25">
      <c r="A12" s="766" t="s">
        <v>190</v>
      </c>
      <c r="B12" s="587">
        <v>7</v>
      </c>
      <c r="C12" s="254">
        <v>7</v>
      </c>
      <c r="D12" s="588">
        <v>0</v>
      </c>
      <c r="E12" s="588">
        <v>0</v>
      </c>
      <c r="F12" s="589">
        <v>0</v>
      </c>
      <c r="G12" s="193">
        <v>0</v>
      </c>
      <c r="H12" s="189">
        <v>0</v>
      </c>
      <c r="I12" s="254">
        <v>6</v>
      </c>
      <c r="J12" s="590">
        <v>1</v>
      </c>
      <c r="K12" s="188"/>
    </row>
    <row r="13" spans="1:12" x14ac:dyDescent="0.25">
      <c r="A13" s="766" t="s">
        <v>191</v>
      </c>
      <c r="B13" s="587">
        <v>7</v>
      </c>
      <c r="C13" s="254">
        <v>7</v>
      </c>
      <c r="D13" s="588">
        <v>0</v>
      </c>
      <c r="E13" s="588">
        <v>0</v>
      </c>
      <c r="F13" s="589">
        <v>0</v>
      </c>
      <c r="G13" s="589">
        <v>0</v>
      </c>
      <c r="H13" s="192">
        <v>0</v>
      </c>
      <c r="I13" s="254">
        <v>7</v>
      </c>
      <c r="J13" s="590">
        <v>0</v>
      </c>
      <c r="K13" s="188"/>
    </row>
    <row r="14" spans="1:12" x14ac:dyDescent="0.25">
      <c r="A14" s="766" t="s">
        <v>192</v>
      </c>
      <c r="B14" s="587">
        <v>1</v>
      </c>
      <c r="C14" s="254">
        <v>0</v>
      </c>
      <c r="D14" s="588">
        <v>1</v>
      </c>
      <c r="E14" s="588">
        <v>0</v>
      </c>
      <c r="F14" s="589">
        <v>0</v>
      </c>
      <c r="G14" s="193">
        <v>0</v>
      </c>
      <c r="H14" s="189">
        <v>0</v>
      </c>
      <c r="I14" s="254">
        <v>1</v>
      </c>
      <c r="J14" s="590">
        <v>0</v>
      </c>
      <c r="K14" s="188"/>
    </row>
    <row r="15" spans="1:12" x14ac:dyDescent="0.25">
      <c r="A15" s="766" t="s">
        <v>193</v>
      </c>
      <c r="B15" s="587">
        <v>1</v>
      </c>
      <c r="C15" s="254">
        <v>0</v>
      </c>
      <c r="D15" s="588">
        <v>1</v>
      </c>
      <c r="E15" s="588">
        <v>0</v>
      </c>
      <c r="F15" s="589">
        <v>0</v>
      </c>
      <c r="G15" s="589">
        <v>0</v>
      </c>
      <c r="H15" s="192">
        <v>0</v>
      </c>
      <c r="I15" s="254">
        <v>1</v>
      </c>
      <c r="J15" s="590">
        <v>0</v>
      </c>
      <c r="K15" s="188"/>
    </row>
    <row r="16" spans="1:12" x14ac:dyDescent="0.25">
      <c r="A16" s="190" t="s">
        <v>117</v>
      </c>
      <c r="B16" s="239">
        <v>27</v>
      </c>
      <c r="C16" s="256">
        <v>20</v>
      </c>
      <c r="D16" s="240">
        <v>3</v>
      </c>
      <c r="E16" s="240">
        <v>0</v>
      </c>
      <c r="F16" s="241">
        <v>0</v>
      </c>
      <c r="G16" s="241">
        <v>0</v>
      </c>
      <c r="H16" s="194">
        <v>4</v>
      </c>
      <c r="I16" s="256">
        <v>26</v>
      </c>
      <c r="J16" s="257">
        <v>1</v>
      </c>
      <c r="K16" s="188"/>
    </row>
  </sheetData>
  <mergeCells count="7">
    <mergeCell ref="A1:J1"/>
    <mergeCell ref="A2:J2"/>
    <mergeCell ref="A3:J3"/>
    <mergeCell ref="A4:A5"/>
    <mergeCell ref="B4:B5"/>
    <mergeCell ref="I4:J4"/>
    <mergeCell ref="C4:H4"/>
  </mergeCells>
  <hyperlinks>
    <hyperlink ref="L1" location="INDEX!A1" display="Back to Index" xr:uid="{2A0301C6-BA2D-41C5-A671-2B2C054691C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D407-A222-4871-9B21-4368BCF2F058}">
  <dimension ref="A1:L16"/>
  <sheetViews>
    <sheetView workbookViewId="0">
      <selection activeCell="L1" sqref="L1"/>
    </sheetView>
  </sheetViews>
  <sheetFormatPr defaultColWidth="9.140625" defaultRowHeight="15.4" customHeight="1" x14ac:dyDescent="0.2"/>
  <cols>
    <col min="1" max="1" width="29.7109375" style="182" customWidth="1"/>
    <col min="2" max="2" width="5.7109375" style="182" customWidth="1"/>
    <col min="3" max="3" width="6.42578125" style="182" customWidth="1"/>
    <col min="4" max="4" width="10.140625" style="182" customWidth="1"/>
    <col min="5" max="5" width="12.85546875" style="182" customWidth="1"/>
    <col min="6" max="6" width="6.5703125" style="182" customWidth="1"/>
    <col min="7" max="7" width="19.42578125" style="182" customWidth="1"/>
    <col min="8" max="8" width="10.140625" style="182" customWidth="1"/>
    <col min="9" max="10" width="6.5703125" style="182" customWidth="1"/>
    <col min="11" max="11" width="9.140625" style="182"/>
    <col min="12" max="12" width="12.7109375" style="182" bestFit="1" customWidth="1"/>
    <col min="13" max="16384" width="9.140625" style="182"/>
  </cols>
  <sheetData>
    <row r="1" spans="1:12" ht="18.75" x14ac:dyDescent="0.25">
      <c r="A1" s="1239" t="s">
        <v>258</v>
      </c>
      <c r="B1" s="1239"/>
      <c r="C1" s="1239"/>
      <c r="D1" s="1239"/>
      <c r="E1" s="1239"/>
      <c r="F1" s="1239"/>
      <c r="G1" s="1239"/>
      <c r="H1" s="1239"/>
      <c r="I1" s="1239"/>
      <c r="J1" s="1239"/>
      <c r="K1" s="762"/>
      <c r="L1" s="1236" t="s">
        <v>863</v>
      </c>
    </row>
    <row r="2" spans="1:12" ht="18.75" customHeight="1" x14ac:dyDescent="0.2">
      <c r="A2" s="1276" t="s">
        <v>1</v>
      </c>
      <c r="B2" s="1276"/>
      <c r="C2" s="1276"/>
      <c r="D2" s="1276"/>
      <c r="E2" s="1276"/>
      <c r="F2" s="1276"/>
      <c r="G2" s="1276"/>
      <c r="H2" s="1276"/>
      <c r="I2" s="1276"/>
      <c r="J2" s="1276"/>
      <c r="K2" s="762"/>
    </row>
    <row r="3" spans="1:12" ht="18.75" x14ac:dyDescent="0.2">
      <c r="A3" s="1240" t="s">
        <v>259</v>
      </c>
      <c r="B3" s="1240"/>
      <c r="C3" s="1240"/>
      <c r="D3" s="1240"/>
      <c r="E3" s="1240"/>
      <c r="F3" s="1240"/>
      <c r="G3" s="1240"/>
      <c r="H3" s="1240"/>
      <c r="I3" s="1240"/>
      <c r="J3" s="1240"/>
      <c r="K3" s="762"/>
    </row>
    <row r="4" spans="1:12" ht="12.75" x14ac:dyDescent="0.2">
      <c r="A4" s="1300" t="s">
        <v>184</v>
      </c>
      <c r="B4" s="1282" t="s">
        <v>4</v>
      </c>
      <c r="C4" s="1284" t="s">
        <v>240</v>
      </c>
      <c r="D4" s="1299"/>
      <c r="E4" s="1299"/>
      <c r="F4" s="1299"/>
      <c r="G4" s="1299"/>
      <c r="H4" s="1285"/>
      <c r="I4" s="1284" t="s">
        <v>249</v>
      </c>
      <c r="J4" s="1285"/>
      <c r="K4" s="762"/>
    </row>
    <row r="5" spans="1:12" ht="38.25" x14ac:dyDescent="0.2">
      <c r="A5" s="1301"/>
      <c r="B5" s="1283"/>
      <c r="C5" s="183" t="s">
        <v>241</v>
      </c>
      <c r="D5" s="184" t="s">
        <v>254</v>
      </c>
      <c r="E5" s="184" t="s">
        <v>255</v>
      </c>
      <c r="F5" s="185" t="s">
        <v>244</v>
      </c>
      <c r="G5" s="186" t="s">
        <v>256</v>
      </c>
      <c r="H5" s="186" t="s">
        <v>257</v>
      </c>
      <c r="I5" s="183" t="s">
        <v>250</v>
      </c>
      <c r="J5" s="186" t="s">
        <v>251</v>
      </c>
      <c r="K5" s="762"/>
    </row>
    <row r="6" spans="1:12" ht="12.75" x14ac:dyDescent="0.2">
      <c r="A6" s="942" t="s">
        <v>15</v>
      </c>
      <c r="B6" s="262">
        <f>SUM(C6:H6)</f>
        <v>504</v>
      </c>
      <c r="C6" s="251">
        <f>SUM(C7:C16)</f>
        <v>420</v>
      </c>
      <c r="D6" s="263">
        <f t="shared" ref="D6:J6" si="0">SUM(D7:D16)</f>
        <v>64</v>
      </c>
      <c r="E6" s="263">
        <f t="shared" si="0"/>
        <v>5</v>
      </c>
      <c r="F6" s="263">
        <f t="shared" si="0"/>
        <v>6</v>
      </c>
      <c r="G6" s="265">
        <f t="shared" si="0"/>
        <v>4</v>
      </c>
      <c r="H6" s="265">
        <f t="shared" si="0"/>
        <v>5</v>
      </c>
      <c r="I6" s="251">
        <f>SUM(I7:I16)</f>
        <v>473</v>
      </c>
      <c r="J6" s="265">
        <f t="shared" si="0"/>
        <v>31</v>
      </c>
      <c r="K6" s="188"/>
    </row>
    <row r="7" spans="1:12" ht="12.75" x14ac:dyDescent="0.2">
      <c r="A7" s="765" t="s">
        <v>185</v>
      </c>
      <c r="B7" s="583">
        <f>SUM(C7:H7)</f>
        <v>22</v>
      </c>
      <c r="C7" s="253">
        <v>21</v>
      </c>
      <c r="D7" s="584">
        <v>1</v>
      </c>
      <c r="E7" s="584">
        <v>0</v>
      </c>
      <c r="F7" s="585">
        <v>0</v>
      </c>
      <c r="G7" s="585">
        <v>0</v>
      </c>
      <c r="H7" s="198">
        <v>0</v>
      </c>
      <c r="I7" s="253">
        <v>18</v>
      </c>
      <c r="J7" s="586">
        <v>4</v>
      </c>
      <c r="K7" s="188"/>
    </row>
    <row r="8" spans="1:12" ht="12.75" x14ac:dyDescent="0.2">
      <c r="A8" s="766" t="s">
        <v>186</v>
      </c>
      <c r="B8" s="587">
        <f t="shared" ref="B8:B15" si="1">SUM(C8:H8)</f>
        <v>84</v>
      </c>
      <c r="C8" s="254">
        <v>68</v>
      </c>
      <c r="D8" s="588">
        <v>13</v>
      </c>
      <c r="E8" s="588">
        <v>3</v>
      </c>
      <c r="F8" s="589">
        <v>0</v>
      </c>
      <c r="G8" s="589">
        <v>0</v>
      </c>
      <c r="H8" s="199">
        <v>0</v>
      </c>
      <c r="I8" s="254">
        <v>77</v>
      </c>
      <c r="J8" s="590">
        <v>7</v>
      </c>
      <c r="K8" s="188"/>
    </row>
    <row r="9" spans="1:12" ht="12.75" x14ac:dyDescent="0.2">
      <c r="A9" s="766" t="s">
        <v>187</v>
      </c>
      <c r="B9" s="587">
        <f t="shared" si="1"/>
        <v>96</v>
      </c>
      <c r="C9" s="254">
        <v>80</v>
      </c>
      <c r="D9" s="588">
        <v>13</v>
      </c>
      <c r="E9" s="588">
        <v>0</v>
      </c>
      <c r="F9" s="589">
        <v>1</v>
      </c>
      <c r="G9" s="589">
        <v>2</v>
      </c>
      <c r="H9" s="199">
        <v>0</v>
      </c>
      <c r="I9" s="254">
        <v>92</v>
      </c>
      <c r="J9" s="590">
        <v>4</v>
      </c>
      <c r="K9" s="188"/>
    </row>
    <row r="10" spans="1:12" ht="12.75" x14ac:dyDescent="0.2">
      <c r="A10" s="766" t="s">
        <v>188</v>
      </c>
      <c r="B10" s="587">
        <f t="shared" si="1"/>
        <v>70</v>
      </c>
      <c r="C10" s="254">
        <v>61</v>
      </c>
      <c r="D10" s="588">
        <v>8</v>
      </c>
      <c r="E10" s="588">
        <v>0</v>
      </c>
      <c r="F10" s="589">
        <v>0</v>
      </c>
      <c r="G10" s="589">
        <v>1</v>
      </c>
      <c r="H10" s="199">
        <v>0</v>
      </c>
      <c r="I10" s="254">
        <v>66</v>
      </c>
      <c r="J10" s="590">
        <v>4</v>
      </c>
      <c r="K10" s="188"/>
    </row>
    <row r="11" spans="1:12" ht="12.75" x14ac:dyDescent="0.2">
      <c r="A11" s="766" t="s">
        <v>189</v>
      </c>
      <c r="B11" s="587">
        <f t="shared" si="1"/>
        <v>78</v>
      </c>
      <c r="C11" s="254">
        <v>64</v>
      </c>
      <c r="D11" s="588">
        <v>8</v>
      </c>
      <c r="E11" s="588">
        <v>2</v>
      </c>
      <c r="F11" s="589">
        <v>4</v>
      </c>
      <c r="G11" s="589">
        <v>0</v>
      </c>
      <c r="H11" s="199">
        <v>0</v>
      </c>
      <c r="I11" s="254">
        <v>72</v>
      </c>
      <c r="J11" s="590">
        <v>6</v>
      </c>
      <c r="K11" s="188"/>
    </row>
    <row r="12" spans="1:12" ht="12.75" x14ac:dyDescent="0.2">
      <c r="A12" s="766" t="s">
        <v>190</v>
      </c>
      <c r="B12" s="587">
        <f t="shared" si="1"/>
        <v>62</v>
      </c>
      <c r="C12" s="254">
        <v>52</v>
      </c>
      <c r="D12" s="588">
        <v>8</v>
      </c>
      <c r="E12" s="588">
        <v>0</v>
      </c>
      <c r="F12" s="589">
        <v>1</v>
      </c>
      <c r="G12" s="589">
        <v>1</v>
      </c>
      <c r="H12" s="199">
        <v>0</v>
      </c>
      <c r="I12" s="254">
        <v>58</v>
      </c>
      <c r="J12" s="590">
        <v>4</v>
      </c>
      <c r="K12" s="188"/>
    </row>
    <row r="13" spans="1:12" ht="12.75" x14ac:dyDescent="0.2">
      <c r="A13" s="766" t="s">
        <v>191</v>
      </c>
      <c r="B13" s="587">
        <f t="shared" si="1"/>
        <v>39</v>
      </c>
      <c r="C13" s="254">
        <v>35</v>
      </c>
      <c r="D13" s="588">
        <v>4</v>
      </c>
      <c r="E13" s="588">
        <v>0</v>
      </c>
      <c r="F13" s="589">
        <v>0</v>
      </c>
      <c r="G13" s="589">
        <v>0</v>
      </c>
      <c r="H13" s="199">
        <v>0</v>
      </c>
      <c r="I13" s="254">
        <v>38</v>
      </c>
      <c r="J13" s="590">
        <v>1</v>
      </c>
      <c r="K13" s="188"/>
    </row>
    <row r="14" spans="1:12" ht="12.75" x14ac:dyDescent="0.2">
      <c r="A14" s="766" t="s">
        <v>192</v>
      </c>
      <c r="B14" s="587">
        <f t="shared" si="1"/>
        <v>11</v>
      </c>
      <c r="C14" s="254">
        <v>9</v>
      </c>
      <c r="D14" s="588">
        <v>1</v>
      </c>
      <c r="E14" s="588">
        <v>0</v>
      </c>
      <c r="F14" s="589">
        <v>0</v>
      </c>
      <c r="G14" s="589">
        <v>0</v>
      </c>
      <c r="H14" s="199">
        <v>1</v>
      </c>
      <c r="I14" s="254">
        <v>11</v>
      </c>
      <c r="J14" s="590">
        <v>0</v>
      </c>
      <c r="K14" s="188"/>
    </row>
    <row r="15" spans="1:12" ht="12.75" x14ac:dyDescent="0.2">
      <c r="A15" s="766" t="s">
        <v>193</v>
      </c>
      <c r="B15" s="587">
        <f t="shared" si="1"/>
        <v>12</v>
      </c>
      <c r="C15" s="254">
        <v>8</v>
      </c>
      <c r="D15" s="588">
        <v>4</v>
      </c>
      <c r="E15" s="588">
        <v>0</v>
      </c>
      <c r="F15" s="589">
        <v>0</v>
      </c>
      <c r="G15" s="589">
        <v>0</v>
      </c>
      <c r="H15" s="199">
        <v>0</v>
      </c>
      <c r="I15" s="254">
        <v>12</v>
      </c>
      <c r="J15" s="590">
        <v>0</v>
      </c>
      <c r="K15" s="188"/>
    </row>
    <row r="16" spans="1:12" ht="12.75" x14ac:dyDescent="0.2">
      <c r="A16" s="190" t="s">
        <v>117</v>
      </c>
      <c r="B16" s="239">
        <f>SUM(C16:H16)</f>
        <v>30</v>
      </c>
      <c r="C16" s="256">
        <v>22</v>
      </c>
      <c r="D16" s="240">
        <v>4</v>
      </c>
      <c r="E16" s="240">
        <v>0</v>
      </c>
      <c r="F16" s="241">
        <v>0</v>
      </c>
      <c r="G16" s="241">
        <v>0</v>
      </c>
      <c r="H16" s="200">
        <v>4</v>
      </c>
      <c r="I16" s="256">
        <v>29</v>
      </c>
      <c r="J16" s="257">
        <v>1</v>
      </c>
      <c r="K16" s="188"/>
    </row>
  </sheetData>
  <mergeCells count="7">
    <mergeCell ref="A1:J1"/>
    <mergeCell ref="A2:J2"/>
    <mergeCell ref="A3:J3"/>
    <mergeCell ref="A4:A5"/>
    <mergeCell ref="B4:B5"/>
    <mergeCell ref="C4:H4"/>
    <mergeCell ref="I4:J4"/>
  </mergeCells>
  <hyperlinks>
    <hyperlink ref="L1" location="INDEX!A1" display="Back to Index" xr:uid="{8607A68E-E0AB-44B6-ACCC-123420EA721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D0B9-510E-44AF-8C68-CE30878D0D7B}">
  <dimension ref="A1:N28"/>
  <sheetViews>
    <sheetView workbookViewId="0">
      <selection activeCell="N1" sqref="N1"/>
    </sheetView>
  </sheetViews>
  <sheetFormatPr defaultRowHeight="15" x14ac:dyDescent="0.25"/>
  <cols>
    <col min="1" max="1" width="85.42578125" customWidth="1"/>
    <col min="2" max="2" width="55" bestFit="1" customWidth="1"/>
    <col min="14" max="14" width="12.7109375" bestFit="1" customWidth="1"/>
  </cols>
  <sheetData>
    <row r="1" spans="1:14" ht="18.75" x14ac:dyDescent="0.25">
      <c r="A1" s="1264" t="s">
        <v>260</v>
      </c>
      <c r="B1" s="1264"/>
      <c r="C1" s="1264"/>
      <c r="D1" s="1264"/>
      <c r="E1" s="1264"/>
      <c r="F1" s="1264"/>
      <c r="G1" s="1264"/>
      <c r="H1" s="1264"/>
      <c r="I1" s="1264"/>
      <c r="J1" s="1264"/>
      <c r="K1" s="1264"/>
      <c r="L1" s="1264"/>
      <c r="M1" s="1264"/>
      <c r="N1" s="1236" t="s">
        <v>863</v>
      </c>
    </row>
    <row r="2" spans="1:14" ht="18.75" x14ac:dyDescent="0.25">
      <c r="A2" s="1264" t="s">
        <v>1</v>
      </c>
      <c r="B2" s="1264"/>
      <c r="C2" s="1264"/>
      <c r="D2" s="1264"/>
      <c r="E2" s="1264"/>
      <c r="F2" s="1264"/>
      <c r="G2" s="1264"/>
      <c r="H2" s="1264"/>
      <c r="I2" s="1264"/>
      <c r="J2" s="1264"/>
      <c r="K2" s="1264"/>
      <c r="L2" s="1264"/>
      <c r="M2" s="1264"/>
    </row>
    <row r="3" spans="1:14" ht="18.75" x14ac:dyDescent="0.25">
      <c r="A3" s="1306" t="s">
        <v>848</v>
      </c>
      <c r="B3" s="1306"/>
      <c r="C3" s="1306"/>
      <c r="D3" s="1306"/>
      <c r="E3" s="1306"/>
      <c r="F3" s="1306"/>
      <c r="G3" s="1306"/>
      <c r="H3" s="1306"/>
      <c r="I3" s="1306"/>
      <c r="J3" s="1306"/>
      <c r="K3" s="1306"/>
      <c r="L3" s="1306"/>
      <c r="M3" s="1306"/>
    </row>
    <row r="4" spans="1:14" x14ac:dyDescent="0.25">
      <c r="A4" s="1302" t="s">
        <v>239</v>
      </c>
      <c r="B4" s="1303"/>
      <c r="C4" s="939" t="s">
        <v>4</v>
      </c>
      <c r="D4" s="392" t="s">
        <v>5</v>
      </c>
      <c r="E4" s="392" t="s">
        <v>6</v>
      </c>
      <c r="F4" s="392" t="s">
        <v>7</v>
      </c>
      <c r="G4" s="392" t="s">
        <v>8</v>
      </c>
      <c r="H4" s="393" t="s">
        <v>9</v>
      </c>
      <c r="I4" s="393" t="s">
        <v>10</v>
      </c>
      <c r="J4" s="393" t="s">
        <v>11</v>
      </c>
      <c r="K4" s="393" t="s">
        <v>12</v>
      </c>
      <c r="L4" s="536" t="s">
        <v>13</v>
      </c>
      <c r="M4" s="536" t="s">
        <v>14</v>
      </c>
    </row>
    <row r="5" spans="1:14" x14ac:dyDescent="0.25">
      <c r="A5" s="1304" t="s">
        <v>15</v>
      </c>
      <c r="B5" s="693" t="s">
        <v>4</v>
      </c>
      <c r="C5" s="694">
        <v>504</v>
      </c>
      <c r="D5" s="201">
        <v>49</v>
      </c>
      <c r="E5" s="201">
        <v>27</v>
      </c>
      <c r="F5" s="201">
        <v>51</v>
      </c>
      <c r="G5" s="201">
        <v>41</v>
      </c>
      <c r="H5" s="202">
        <v>66</v>
      </c>
      <c r="I5" s="202">
        <v>46</v>
      </c>
      <c r="J5" s="202">
        <v>57</v>
      </c>
      <c r="K5" s="202">
        <v>48</v>
      </c>
      <c r="L5" s="1090">
        <v>46</v>
      </c>
      <c r="M5" s="1082">
        <v>73</v>
      </c>
    </row>
    <row r="6" spans="1:14" x14ac:dyDescent="0.25">
      <c r="A6" s="1305"/>
      <c r="B6" s="203" t="s">
        <v>261</v>
      </c>
      <c r="C6" s="819">
        <v>1.2</v>
      </c>
      <c r="D6" s="204">
        <v>0.65217000000000003</v>
      </c>
      <c r="E6" s="204">
        <v>0.92</v>
      </c>
      <c r="F6" s="204">
        <v>1</v>
      </c>
      <c r="G6" s="204">
        <v>1.7</v>
      </c>
      <c r="H6" s="205">
        <v>1.3</v>
      </c>
      <c r="I6" s="205">
        <v>1</v>
      </c>
      <c r="J6" s="205">
        <v>1.4</v>
      </c>
      <c r="K6" s="205">
        <v>1.8</v>
      </c>
      <c r="L6" s="1091">
        <v>1.6</v>
      </c>
      <c r="M6" s="1083">
        <v>0.7</v>
      </c>
    </row>
    <row r="7" spans="1:14" x14ac:dyDescent="0.25">
      <c r="A7" s="1305"/>
      <c r="B7" s="347" t="s">
        <v>262</v>
      </c>
      <c r="C7" s="820">
        <v>17</v>
      </c>
      <c r="D7" s="206">
        <v>7.8</v>
      </c>
      <c r="E7" s="206">
        <v>81.099999999999994</v>
      </c>
      <c r="F7" s="206">
        <v>12.8</v>
      </c>
      <c r="G7" s="206">
        <v>8.1999999999999993</v>
      </c>
      <c r="H7" s="207">
        <v>13.6</v>
      </c>
      <c r="I7" s="207">
        <v>9.4</v>
      </c>
      <c r="J7" s="207">
        <v>20.3</v>
      </c>
      <c r="K7" s="207">
        <v>16.8</v>
      </c>
      <c r="L7" s="1092">
        <v>9.4</v>
      </c>
      <c r="M7" s="1084">
        <v>15.6</v>
      </c>
    </row>
    <row r="8" spans="1:14" x14ac:dyDescent="0.25">
      <c r="A8" s="1305"/>
      <c r="B8" s="347" t="s">
        <v>263</v>
      </c>
      <c r="C8" s="820">
        <v>10.5</v>
      </c>
      <c r="D8" s="206">
        <v>9.5</v>
      </c>
      <c r="E8" s="206">
        <v>6.2</v>
      </c>
      <c r="F8" s="206">
        <v>5.4</v>
      </c>
      <c r="G8" s="206">
        <v>6.1</v>
      </c>
      <c r="H8" s="207">
        <v>8</v>
      </c>
      <c r="I8" s="207">
        <v>31</v>
      </c>
      <c r="J8" s="207">
        <v>5.8</v>
      </c>
      <c r="K8" s="207">
        <v>14.2</v>
      </c>
      <c r="L8" s="1092">
        <v>10.8</v>
      </c>
      <c r="M8" s="1084">
        <v>5.8</v>
      </c>
    </row>
    <row r="9" spans="1:14" x14ac:dyDescent="0.25">
      <c r="A9" s="1260" t="s">
        <v>264</v>
      </c>
      <c r="B9" s="208" t="s">
        <v>4</v>
      </c>
      <c r="C9" s="209">
        <v>91</v>
      </c>
      <c r="D9" s="824">
        <v>6</v>
      </c>
      <c r="E9" s="824">
        <v>5</v>
      </c>
      <c r="F9" s="824">
        <v>5</v>
      </c>
      <c r="G9" s="824">
        <v>6</v>
      </c>
      <c r="H9" s="825">
        <v>15</v>
      </c>
      <c r="I9" s="825">
        <v>10</v>
      </c>
      <c r="J9" s="825">
        <v>16</v>
      </c>
      <c r="K9" s="825">
        <v>10</v>
      </c>
      <c r="L9" s="1093">
        <v>11</v>
      </c>
      <c r="M9" s="1085">
        <v>7</v>
      </c>
    </row>
    <row r="10" spans="1:14" ht="27.75" customHeight="1" x14ac:dyDescent="0.25">
      <c r="A10" s="1261"/>
      <c r="B10" s="210" t="s">
        <v>265</v>
      </c>
      <c r="C10" s="821">
        <v>6.5</v>
      </c>
      <c r="D10" s="211">
        <v>6</v>
      </c>
      <c r="E10" s="211">
        <v>5.75</v>
      </c>
      <c r="F10" s="211">
        <v>9.6</v>
      </c>
      <c r="G10" s="211">
        <v>11.166600000000001</v>
      </c>
      <c r="H10" s="212">
        <v>6.1</v>
      </c>
      <c r="I10" s="212">
        <v>4.4000000000000004</v>
      </c>
      <c r="J10" s="212">
        <v>4.8</v>
      </c>
      <c r="K10" s="212">
        <v>9.4</v>
      </c>
      <c r="L10" s="1094">
        <v>7.3</v>
      </c>
      <c r="M10" s="1086">
        <v>3.6</v>
      </c>
    </row>
    <row r="11" spans="1:14" x14ac:dyDescent="0.25">
      <c r="A11" s="1261"/>
      <c r="B11" s="347" t="s">
        <v>266</v>
      </c>
      <c r="C11" s="820">
        <v>1.3</v>
      </c>
      <c r="D11" s="206">
        <v>1.5</v>
      </c>
      <c r="E11" s="206">
        <v>0.7</v>
      </c>
      <c r="F11" s="206">
        <v>4</v>
      </c>
      <c r="G11" s="206">
        <v>0.7</v>
      </c>
      <c r="H11" s="207">
        <v>0.3</v>
      </c>
      <c r="I11" s="207">
        <v>1.5</v>
      </c>
      <c r="J11" s="207">
        <v>1.7</v>
      </c>
      <c r="K11" s="207">
        <v>1.9</v>
      </c>
      <c r="L11" s="1092">
        <v>1.7</v>
      </c>
      <c r="M11" s="1084">
        <v>0</v>
      </c>
    </row>
    <row r="12" spans="1:14" x14ac:dyDescent="0.25">
      <c r="A12" s="1261"/>
      <c r="B12" s="213" t="s">
        <v>267</v>
      </c>
      <c r="C12" s="822">
        <v>20.9</v>
      </c>
      <c r="D12" s="214">
        <v>40</v>
      </c>
      <c r="E12" s="214">
        <v>13.3</v>
      </c>
      <c r="F12" s="214">
        <v>41.7</v>
      </c>
      <c r="G12" s="214">
        <v>6</v>
      </c>
      <c r="H12" s="215">
        <v>1.3</v>
      </c>
      <c r="I12" s="215">
        <v>32.4</v>
      </c>
      <c r="J12" s="215">
        <v>35.299999999999997</v>
      </c>
      <c r="K12" s="215">
        <v>19.7</v>
      </c>
      <c r="L12" s="1095">
        <v>35.700000000000003</v>
      </c>
      <c r="M12" s="1087">
        <v>0</v>
      </c>
    </row>
    <row r="13" spans="1:14" x14ac:dyDescent="0.25">
      <c r="A13" s="1261"/>
      <c r="B13" s="347" t="s">
        <v>268</v>
      </c>
      <c r="C13" s="820">
        <v>11.1</v>
      </c>
      <c r="D13" s="206">
        <v>14.7</v>
      </c>
      <c r="E13" s="206">
        <v>2.7</v>
      </c>
      <c r="F13" s="206">
        <v>2.5</v>
      </c>
      <c r="G13" s="206">
        <v>2</v>
      </c>
      <c r="H13" s="207">
        <v>6</v>
      </c>
      <c r="I13" s="207">
        <v>6</v>
      </c>
      <c r="J13" s="207">
        <v>7.7</v>
      </c>
      <c r="K13" s="207">
        <v>11.4</v>
      </c>
      <c r="L13" s="1092">
        <v>28.3</v>
      </c>
      <c r="M13" s="1084">
        <v>45.3</v>
      </c>
    </row>
    <row r="14" spans="1:14" x14ac:dyDescent="0.25">
      <c r="A14" s="1262"/>
      <c r="B14" s="350" t="s">
        <v>269</v>
      </c>
      <c r="C14" s="823">
        <v>7.1</v>
      </c>
      <c r="D14" s="216">
        <v>8.1999999999999993</v>
      </c>
      <c r="E14" s="216">
        <v>6.7</v>
      </c>
      <c r="F14" s="216">
        <v>4.4000000000000004</v>
      </c>
      <c r="G14" s="216">
        <v>10</v>
      </c>
      <c r="H14" s="217">
        <v>5.2</v>
      </c>
      <c r="I14" s="217">
        <v>8.4</v>
      </c>
      <c r="J14" s="217">
        <v>6.3</v>
      </c>
      <c r="K14" s="217">
        <v>8.1</v>
      </c>
      <c r="L14" s="1096">
        <v>6.8</v>
      </c>
      <c r="M14" s="1088">
        <v>8.1999999999999993</v>
      </c>
    </row>
    <row r="15" spans="1:14" x14ac:dyDescent="0.25">
      <c r="A15" s="1260" t="s">
        <v>270</v>
      </c>
      <c r="B15" s="208" t="s">
        <v>4</v>
      </c>
      <c r="C15" s="209">
        <v>61</v>
      </c>
      <c r="D15" s="824">
        <v>2</v>
      </c>
      <c r="E15" s="824">
        <v>3</v>
      </c>
      <c r="F15" s="824">
        <v>8</v>
      </c>
      <c r="G15" s="824">
        <v>7</v>
      </c>
      <c r="H15" s="825">
        <v>11</v>
      </c>
      <c r="I15" s="825">
        <v>10</v>
      </c>
      <c r="J15" s="825">
        <v>5</v>
      </c>
      <c r="K15" s="825">
        <v>6</v>
      </c>
      <c r="L15" s="1093">
        <v>5</v>
      </c>
      <c r="M15" s="1085">
        <v>4</v>
      </c>
    </row>
    <row r="16" spans="1:14" x14ac:dyDescent="0.25">
      <c r="A16" s="1261"/>
      <c r="B16" s="203" t="s">
        <v>268</v>
      </c>
      <c r="C16" s="819">
        <v>20.3</v>
      </c>
      <c r="D16" s="204">
        <v>0</v>
      </c>
      <c r="E16" s="204">
        <v>1</v>
      </c>
      <c r="F16" s="204">
        <v>15.2</v>
      </c>
      <c r="G16" s="204">
        <v>23</v>
      </c>
      <c r="H16" s="205">
        <v>40</v>
      </c>
      <c r="I16" s="205">
        <v>15.7</v>
      </c>
      <c r="J16" s="205">
        <v>33.5</v>
      </c>
      <c r="K16" s="205">
        <v>2.5</v>
      </c>
      <c r="L16" s="1091">
        <v>19</v>
      </c>
      <c r="M16" s="1083">
        <v>8.6999999999999993</v>
      </c>
    </row>
    <row r="17" spans="1:13" x14ac:dyDescent="0.25">
      <c r="A17" s="1262"/>
      <c r="B17" s="350" t="s">
        <v>269</v>
      </c>
      <c r="C17" s="823">
        <v>9.1999999999999993</v>
      </c>
      <c r="D17" s="216">
        <v>2</v>
      </c>
      <c r="E17" s="216">
        <v>2.2999999999999998</v>
      </c>
      <c r="F17" s="216">
        <v>9.3000000000000007</v>
      </c>
      <c r="G17" s="216">
        <v>3.4</v>
      </c>
      <c r="H17" s="217">
        <v>11.2</v>
      </c>
      <c r="I17" s="217">
        <v>3.1</v>
      </c>
      <c r="J17" s="217">
        <v>9.5</v>
      </c>
      <c r="K17" s="217">
        <v>3.3</v>
      </c>
      <c r="L17" s="1096">
        <v>22.4</v>
      </c>
      <c r="M17" s="1088">
        <v>29</v>
      </c>
    </row>
    <row r="18" spans="1:13" x14ac:dyDescent="0.25">
      <c r="A18" s="1260" t="s">
        <v>271</v>
      </c>
      <c r="B18" s="218" t="s">
        <v>4</v>
      </c>
      <c r="C18" s="209">
        <v>279</v>
      </c>
      <c r="D18" s="824">
        <v>38</v>
      </c>
      <c r="E18" s="824">
        <v>18</v>
      </c>
      <c r="F18" s="824">
        <v>34</v>
      </c>
      <c r="G18" s="824">
        <v>26</v>
      </c>
      <c r="H18" s="825">
        <v>39</v>
      </c>
      <c r="I18" s="825">
        <v>24</v>
      </c>
      <c r="J18" s="825">
        <v>30</v>
      </c>
      <c r="K18" s="825">
        <v>32</v>
      </c>
      <c r="L18" s="1093">
        <v>21</v>
      </c>
      <c r="M18" s="1085">
        <v>17</v>
      </c>
    </row>
    <row r="19" spans="1:13" x14ac:dyDescent="0.25">
      <c r="A19" s="1261"/>
      <c r="B19" s="203" t="s">
        <v>262</v>
      </c>
      <c r="C19" s="819">
        <v>12.3</v>
      </c>
      <c r="D19" s="204">
        <v>6</v>
      </c>
      <c r="E19" s="204">
        <v>2.7</v>
      </c>
      <c r="F19" s="204">
        <v>12.5</v>
      </c>
      <c r="G19" s="204">
        <v>3.4</v>
      </c>
      <c r="H19" s="205">
        <v>18.2</v>
      </c>
      <c r="I19" s="205">
        <v>8.1</v>
      </c>
      <c r="J19" s="205">
        <v>24.7</v>
      </c>
      <c r="K19" s="205">
        <v>21</v>
      </c>
      <c r="L19" s="1091">
        <v>2.8</v>
      </c>
      <c r="M19" s="1083">
        <v>9.3000000000000007</v>
      </c>
    </row>
    <row r="20" spans="1:13" x14ac:dyDescent="0.25">
      <c r="A20" s="1262"/>
      <c r="B20" s="350" t="s">
        <v>269</v>
      </c>
      <c r="C20" s="823">
        <v>8</v>
      </c>
      <c r="D20" s="216">
        <v>8.6</v>
      </c>
      <c r="E20" s="216">
        <v>6.8</v>
      </c>
      <c r="F20" s="216">
        <v>4.2</v>
      </c>
      <c r="G20" s="216">
        <v>6.4</v>
      </c>
      <c r="H20" s="217">
        <v>9.6999999999999993</v>
      </c>
      <c r="I20" s="217">
        <v>5.5</v>
      </c>
      <c r="J20" s="217">
        <v>5.4</v>
      </c>
      <c r="K20" s="217">
        <v>18.5</v>
      </c>
      <c r="L20" s="1096">
        <v>9.9</v>
      </c>
      <c r="M20" s="1088">
        <v>4.5999999999999996</v>
      </c>
    </row>
    <row r="21" spans="1:13" x14ac:dyDescent="0.25">
      <c r="A21" s="1260" t="s">
        <v>272</v>
      </c>
      <c r="B21" s="218" t="s">
        <v>4</v>
      </c>
      <c r="C21" s="209">
        <v>7</v>
      </c>
      <c r="D21" s="824">
        <v>0</v>
      </c>
      <c r="E21" s="824">
        <v>0</v>
      </c>
      <c r="F21" s="824">
        <v>2</v>
      </c>
      <c r="G21" s="824">
        <v>0</v>
      </c>
      <c r="H21" s="825">
        <v>1</v>
      </c>
      <c r="I21" s="825">
        <v>0</v>
      </c>
      <c r="J21" s="825">
        <v>2</v>
      </c>
      <c r="K21" s="825">
        <v>0</v>
      </c>
      <c r="L21" s="1093">
        <v>1</v>
      </c>
      <c r="M21" s="1085">
        <v>1</v>
      </c>
    </row>
    <row r="22" spans="1:13" x14ac:dyDescent="0.25">
      <c r="A22" s="1261"/>
      <c r="B22" s="203" t="s">
        <v>273</v>
      </c>
      <c r="C22" s="819">
        <v>41</v>
      </c>
      <c r="D22" s="204">
        <v>0</v>
      </c>
      <c r="E22" s="204">
        <v>0</v>
      </c>
      <c r="F22" s="204">
        <v>41</v>
      </c>
      <c r="G22" s="204">
        <v>0</v>
      </c>
      <c r="H22" s="205">
        <v>0</v>
      </c>
      <c r="I22" s="205">
        <v>0</v>
      </c>
      <c r="J22" s="205">
        <v>0</v>
      </c>
      <c r="K22" s="205">
        <v>0</v>
      </c>
      <c r="L22" s="1091">
        <v>0</v>
      </c>
      <c r="M22" s="1083">
        <v>0</v>
      </c>
    </row>
    <row r="23" spans="1:13" x14ac:dyDescent="0.25">
      <c r="A23" s="1262"/>
      <c r="B23" s="350" t="s">
        <v>274</v>
      </c>
      <c r="C23" s="823">
        <v>8.5</v>
      </c>
      <c r="D23" s="216">
        <v>0</v>
      </c>
      <c r="E23" s="216">
        <v>0</v>
      </c>
      <c r="F23" s="216">
        <v>15</v>
      </c>
      <c r="G23" s="216">
        <v>0</v>
      </c>
      <c r="H23" s="217">
        <v>3</v>
      </c>
      <c r="I23" s="217">
        <v>0</v>
      </c>
      <c r="J23" s="217">
        <v>1</v>
      </c>
      <c r="K23" s="217">
        <v>0</v>
      </c>
      <c r="L23" s="1096">
        <v>0</v>
      </c>
      <c r="M23" s="1088">
        <v>0</v>
      </c>
    </row>
    <row r="24" spans="1:13" ht="27" customHeight="1" x14ac:dyDescent="0.25">
      <c r="A24" s="760" t="s">
        <v>275</v>
      </c>
      <c r="B24" s="933" t="s">
        <v>4</v>
      </c>
      <c r="C24" s="355">
        <v>66</v>
      </c>
      <c r="D24" s="1059">
        <v>3</v>
      </c>
      <c r="E24" s="1059">
        <v>1</v>
      </c>
      <c r="F24" s="1059">
        <v>2</v>
      </c>
      <c r="G24" s="1059">
        <v>2</v>
      </c>
      <c r="H24" s="1060">
        <v>0</v>
      </c>
      <c r="I24" s="1060">
        <v>2</v>
      </c>
      <c r="J24" s="1060">
        <v>4</v>
      </c>
      <c r="K24" s="1060">
        <v>0</v>
      </c>
      <c r="L24" s="1097">
        <v>8</v>
      </c>
      <c r="M24" s="1089">
        <v>44</v>
      </c>
    </row>
    <row r="25" spans="1:13" x14ac:dyDescent="0.25">
      <c r="A25" s="1522" t="s">
        <v>849</v>
      </c>
      <c r="B25" s="1522"/>
      <c r="C25" s="1522"/>
      <c r="D25" s="1522"/>
      <c r="E25" s="1522"/>
      <c r="F25" s="1522"/>
      <c r="G25" s="1522"/>
      <c r="H25" s="1522"/>
      <c r="I25" s="1522"/>
      <c r="J25" s="1522"/>
      <c r="K25" s="1522"/>
      <c r="L25" s="1522"/>
      <c r="M25" s="1523"/>
    </row>
    <row r="26" spans="1:13" x14ac:dyDescent="0.25">
      <c r="A26" s="1522" t="s">
        <v>850</v>
      </c>
      <c r="B26" s="1522"/>
      <c r="C26" s="1522"/>
      <c r="D26" s="1522"/>
      <c r="E26" s="1522"/>
      <c r="F26" s="1522"/>
      <c r="G26" s="1522"/>
      <c r="H26" s="1522"/>
      <c r="I26" s="1522"/>
      <c r="J26" s="1522"/>
      <c r="K26" s="1522"/>
      <c r="L26" s="1522"/>
      <c r="M26" s="1523"/>
    </row>
    <row r="27" spans="1:13" x14ac:dyDescent="0.25">
      <c r="A27" s="1522" t="s">
        <v>851</v>
      </c>
      <c r="B27" s="1522"/>
      <c r="C27" s="1522"/>
      <c r="D27" s="1522"/>
      <c r="E27" s="1522"/>
      <c r="F27" s="1522"/>
      <c r="G27" s="1522"/>
      <c r="H27" s="1522"/>
      <c r="I27" s="1522"/>
      <c r="J27" s="1522"/>
      <c r="K27" s="1522"/>
      <c r="L27" s="1522"/>
      <c r="M27" s="1523"/>
    </row>
    <row r="28" spans="1:13" ht="24.75" customHeight="1" x14ac:dyDescent="0.25">
      <c r="A28" s="1524" t="s">
        <v>276</v>
      </c>
      <c r="B28" s="1524"/>
      <c r="C28" s="1524"/>
      <c r="D28" s="1524"/>
      <c r="E28" s="1524"/>
      <c r="F28" s="1524"/>
      <c r="G28" s="1524"/>
      <c r="H28" s="1524"/>
      <c r="I28" s="1524"/>
      <c r="J28" s="1524"/>
      <c r="K28" s="1524"/>
      <c r="L28" s="1524"/>
      <c r="M28" s="1523"/>
    </row>
  </sheetData>
  <mergeCells count="13">
    <mergeCell ref="A28:L28"/>
    <mergeCell ref="A15:A17"/>
    <mergeCell ref="A18:A20"/>
    <mergeCell ref="A21:A23"/>
    <mergeCell ref="A25:L25"/>
    <mergeCell ref="A26:L26"/>
    <mergeCell ref="A27:L27"/>
    <mergeCell ref="A9:A14"/>
    <mergeCell ref="A4:B4"/>
    <mergeCell ref="A5:A8"/>
    <mergeCell ref="A1:M1"/>
    <mergeCell ref="A2:M2"/>
    <mergeCell ref="A3:M3"/>
  </mergeCells>
  <hyperlinks>
    <hyperlink ref="N1" location="INDEX!A1" display="Back to Index" xr:uid="{8195F9EC-35D0-4878-9C97-98E8D8AC795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C8A6-4A11-43B8-88D8-AB103AA5A019}">
  <dimension ref="A1:N75"/>
  <sheetViews>
    <sheetView workbookViewId="0">
      <selection activeCell="N1" sqref="N1"/>
    </sheetView>
  </sheetViews>
  <sheetFormatPr defaultColWidth="9.28515625" defaultRowHeight="12.75" x14ac:dyDescent="0.25"/>
  <cols>
    <col min="1" max="1" width="29.7109375" style="6" customWidth="1"/>
    <col min="2" max="2" width="5.7109375" style="7" customWidth="1"/>
    <col min="3" max="11" width="5.5703125" style="8" customWidth="1"/>
    <col min="12" max="12" width="7.140625" style="9" customWidth="1"/>
    <col min="13" max="13" width="9.28515625" style="9"/>
    <col min="14" max="14" width="12.7109375" style="9" bestFit="1" customWidth="1"/>
    <col min="15" max="16384" width="9.28515625" style="9"/>
  </cols>
  <sheetData>
    <row r="1" spans="1:14" s="1" customFormat="1" ht="18.75" customHeight="1" x14ac:dyDescent="0.25">
      <c r="A1" s="1239" t="s">
        <v>0</v>
      </c>
      <c r="B1" s="1239"/>
      <c r="C1" s="1239"/>
      <c r="D1" s="1239"/>
      <c r="E1" s="1239"/>
      <c r="F1" s="1239"/>
      <c r="G1" s="1239"/>
      <c r="H1" s="1239"/>
      <c r="I1" s="1239"/>
      <c r="J1" s="1239"/>
      <c r="K1" s="1239"/>
      <c r="L1" s="1239"/>
      <c r="N1" s="1236" t="s">
        <v>863</v>
      </c>
    </row>
    <row r="2" spans="1:14" s="1" customFormat="1" ht="18.75" customHeight="1" x14ac:dyDescent="0.25">
      <c r="A2" s="1239" t="s">
        <v>1</v>
      </c>
      <c r="B2" s="1239"/>
      <c r="C2" s="1239"/>
      <c r="D2" s="1239"/>
      <c r="E2" s="1239"/>
      <c r="F2" s="1239"/>
      <c r="G2" s="1239"/>
      <c r="H2" s="1239"/>
      <c r="I2" s="1239"/>
      <c r="J2" s="1239"/>
      <c r="K2" s="1239"/>
      <c r="L2" s="1239"/>
    </row>
    <row r="3" spans="1:14" s="2" customFormat="1" ht="18.75" customHeight="1" x14ac:dyDescent="0.25">
      <c r="A3" s="1240" t="s">
        <v>2</v>
      </c>
      <c r="B3" s="1240"/>
      <c r="C3" s="1240"/>
      <c r="D3" s="1240"/>
      <c r="E3" s="1240"/>
      <c r="F3" s="1240"/>
      <c r="G3" s="1240"/>
      <c r="H3" s="1240"/>
      <c r="I3" s="1240"/>
      <c r="J3" s="1240"/>
      <c r="K3" s="1240"/>
      <c r="L3" s="1240"/>
    </row>
    <row r="4" spans="1:14" s="3" customFormat="1" ht="15.75" customHeight="1" x14ac:dyDescent="0.25">
      <c r="A4" s="942" t="s">
        <v>3</v>
      </c>
      <c r="B4" s="768" t="s">
        <v>4</v>
      </c>
      <c r="C4" s="104" t="s">
        <v>5</v>
      </c>
      <c r="D4" s="104" t="s">
        <v>6</v>
      </c>
      <c r="E4" s="104" t="s">
        <v>7</v>
      </c>
      <c r="F4" s="104" t="s">
        <v>8</v>
      </c>
      <c r="G4" s="104" t="s">
        <v>9</v>
      </c>
      <c r="H4" s="105" t="s">
        <v>10</v>
      </c>
      <c r="I4" s="105" t="s">
        <v>11</v>
      </c>
      <c r="J4" s="105" t="s">
        <v>12</v>
      </c>
      <c r="K4" s="106" t="s">
        <v>13</v>
      </c>
      <c r="L4" s="106" t="s">
        <v>14</v>
      </c>
    </row>
    <row r="5" spans="1:14" s="4" customFormat="1" ht="15.75" customHeight="1" x14ac:dyDescent="0.25">
      <c r="A5" s="942" t="s">
        <v>15</v>
      </c>
      <c r="B5" s="17">
        <f>SUM(B6,B18,B33,B54,B70)</f>
        <v>504</v>
      </c>
      <c r="C5" s="17">
        <f t="shared" ref="C5:L5" si="0">SUM(C6,C18,C33,C54,C70)</f>
        <v>49</v>
      </c>
      <c r="D5" s="17">
        <f t="shared" si="0"/>
        <v>27</v>
      </c>
      <c r="E5" s="17">
        <f t="shared" si="0"/>
        <v>51</v>
      </c>
      <c r="F5" s="17">
        <f t="shared" si="0"/>
        <v>41</v>
      </c>
      <c r="G5" s="17">
        <f t="shared" si="0"/>
        <v>66</v>
      </c>
      <c r="H5" s="17">
        <f t="shared" si="0"/>
        <v>46</v>
      </c>
      <c r="I5" s="17">
        <f t="shared" si="0"/>
        <v>57</v>
      </c>
      <c r="J5" s="17">
        <f t="shared" si="0"/>
        <v>48</v>
      </c>
      <c r="K5" s="17">
        <f t="shared" si="0"/>
        <v>46</v>
      </c>
      <c r="L5" s="17">
        <f t="shared" si="0"/>
        <v>73</v>
      </c>
    </row>
    <row r="6" spans="1:14" s="4" customFormat="1" ht="15.75" customHeight="1" x14ac:dyDescent="0.25">
      <c r="A6" s="1035" t="s">
        <v>16</v>
      </c>
      <c r="B6" s="1036">
        <f>SUM(B7,B14)</f>
        <v>34</v>
      </c>
      <c r="C6" s="235">
        <f t="shared" ref="C6:K6" si="1">SUM(C7,C14)</f>
        <v>6</v>
      </c>
      <c r="D6" s="1037">
        <f t="shared" si="1"/>
        <v>2</v>
      </c>
      <c r="E6" s="1038">
        <f t="shared" si="1"/>
        <v>8</v>
      </c>
      <c r="F6" s="1037">
        <f t="shared" si="1"/>
        <v>4</v>
      </c>
      <c r="G6" s="1038">
        <f t="shared" si="1"/>
        <v>4</v>
      </c>
      <c r="H6" s="1039">
        <f t="shared" si="1"/>
        <v>3</v>
      </c>
      <c r="I6" s="1039">
        <f t="shared" si="1"/>
        <v>5</v>
      </c>
      <c r="J6" s="1037">
        <f t="shared" si="1"/>
        <v>1</v>
      </c>
      <c r="K6" s="1038">
        <f t="shared" si="1"/>
        <v>1</v>
      </c>
      <c r="L6" s="808">
        <v>0</v>
      </c>
    </row>
    <row r="7" spans="1:14" s="5" customFormat="1" ht="15.75" customHeight="1" x14ac:dyDescent="0.25">
      <c r="A7" s="1034" t="s">
        <v>17</v>
      </c>
      <c r="B7" s="815">
        <f t="shared" ref="B7:B17" si="2">SUM(C7:L7)</f>
        <v>9</v>
      </c>
      <c r="C7" s="584">
        <f t="shared" ref="C7:H7" si="3">SUM(C8:C13)</f>
        <v>2</v>
      </c>
      <c r="D7" s="584">
        <f t="shared" si="3"/>
        <v>1</v>
      </c>
      <c r="E7" s="584">
        <f t="shared" si="3"/>
        <v>1</v>
      </c>
      <c r="F7" s="584">
        <f t="shared" si="3"/>
        <v>0</v>
      </c>
      <c r="G7" s="584">
        <f t="shared" si="3"/>
        <v>1</v>
      </c>
      <c r="H7" s="585">
        <f t="shared" si="3"/>
        <v>0</v>
      </c>
      <c r="I7" s="585">
        <f>SUM(I8:I13)</f>
        <v>4</v>
      </c>
      <c r="J7" s="585">
        <f>SUM(J8:J13)</f>
        <v>0</v>
      </c>
      <c r="K7" s="585">
        <f>SUM(K8:K13)</f>
        <v>0</v>
      </c>
      <c r="L7" s="802">
        <f>SUM(L8:L13)</f>
        <v>0</v>
      </c>
    </row>
    <row r="8" spans="1:14" s="5" customFormat="1" ht="15.75" customHeight="1" x14ac:dyDescent="0.25">
      <c r="A8" s="812" t="s">
        <v>18</v>
      </c>
      <c r="B8" s="811">
        <f t="shared" si="2"/>
        <v>1</v>
      </c>
      <c r="C8" s="588">
        <v>0</v>
      </c>
      <c r="D8" s="588">
        <v>0</v>
      </c>
      <c r="E8" s="588">
        <v>0</v>
      </c>
      <c r="F8" s="588">
        <v>0</v>
      </c>
      <c r="G8" s="589">
        <v>0</v>
      </c>
      <c r="H8" s="589">
        <v>0</v>
      </c>
      <c r="I8" s="589">
        <v>1</v>
      </c>
      <c r="J8" s="589">
        <v>0</v>
      </c>
      <c r="K8" s="796">
        <v>0</v>
      </c>
      <c r="L8" s="797">
        <v>0</v>
      </c>
    </row>
    <row r="9" spans="1:14" s="5" customFormat="1" ht="15.75" customHeight="1" x14ac:dyDescent="0.25">
      <c r="A9" s="812" t="s">
        <v>19</v>
      </c>
      <c r="B9" s="811">
        <f t="shared" si="2"/>
        <v>1</v>
      </c>
      <c r="C9" s="588">
        <v>0</v>
      </c>
      <c r="D9" s="588">
        <v>0</v>
      </c>
      <c r="E9" s="588">
        <v>0</v>
      </c>
      <c r="F9" s="588">
        <v>0</v>
      </c>
      <c r="G9" s="589">
        <v>0</v>
      </c>
      <c r="H9" s="589">
        <v>0</v>
      </c>
      <c r="I9" s="589">
        <v>1</v>
      </c>
      <c r="J9" s="589">
        <v>0</v>
      </c>
      <c r="K9" s="796">
        <v>0</v>
      </c>
      <c r="L9" s="798">
        <v>0</v>
      </c>
    </row>
    <row r="10" spans="1:14" s="5" customFormat="1" ht="15.75" customHeight="1" x14ac:dyDescent="0.25">
      <c r="A10" s="812" t="s">
        <v>20</v>
      </c>
      <c r="B10" s="811">
        <f t="shared" si="2"/>
        <v>5</v>
      </c>
      <c r="C10" s="588">
        <v>1</v>
      </c>
      <c r="D10" s="588">
        <v>1</v>
      </c>
      <c r="E10" s="588">
        <v>0</v>
      </c>
      <c r="F10" s="588">
        <v>0</v>
      </c>
      <c r="G10" s="589">
        <v>1</v>
      </c>
      <c r="H10" s="589">
        <v>0</v>
      </c>
      <c r="I10" s="589">
        <v>2</v>
      </c>
      <c r="J10" s="589">
        <v>0</v>
      </c>
      <c r="K10" s="589">
        <v>0</v>
      </c>
      <c r="L10" s="800">
        <v>0</v>
      </c>
    </row>
    <row r="11" spans="1:14" s="5" customFormat="1" ht="15.75" customHeight="1" x14ac:dyDescent="0.25">
      <c r="A11" s="812" t="s">
        <v>21</v>
      </c>
      <c r="B11" s="811">
        <f t="shared" si="2"/>
        <v>2</v>
      </c>
      <c r="C11" s="588">
        <v>1</v>
      </c>
      <c r="D11" s="588">
        <v>0</v>
      </c>
      <c r="E11" s="588">
        <v>1</v>
      </c>
      <c r="F11" s="588">
        <v>0</v>
      </c>
      <c r="G11" s="589">
        <v>0</v>
      </c>
      <c r="H11" s="589">
        <v>0</v>
      </c>
      <c r="I11" s="589">
        <v>0</v>
      </c>
      <c r="J11" s="589">
        <v>0</v>
      </c>
      <c r="K11" s="589">
        <v>0</v>
      </c>
      <c r="L11" s="799">
        <v>0</v>
      </c>
    </row>
    <row r="12" spans="1:14" s="5" customFormat="1" ht="15.75" customHeight="1" x14ac:dyDescent="0.25">
      <c r="A12" s="812" t="s">
        <v>22</v>
      </c>
      <c r="B12" s="811">
        <f t="shared" si="2"/>
        <v>0</v>
      </c>
      <c r="C12" s="588">
        <v>0</v>
      </c>
      <c r="D12" s="588">
        <v>0</v>
      </c>
      <c r="E12" s="588">
        <v>0</v>
      </c>
      <c r="F12" s="588">
        <v>0</v>
      </c>
      <c r="G12" s="589">
        <v>0</v>
      </c>
      <c r="H12" s="589">
        <v>0</v>
      </c>
      <c r="I12" s="589">
        <v>0</v>
      </c>
      <c r="J12" s="589">
        <v>0</v>
      </c>
      <c r="K12" s="589">
        <v>0</v>
      </c>
      <c r="L12" s="199">
        <v>0</v>
      </c>
    </row>
    <row r="13" spans="1:14" s="5" customFormat="1" ht="15.75" customHeight="1" x14ac:dyDescent="0.25">
      <c r="A13" s="812" t="s">
        <v>23</v>
      </c>
      <c r="B13" s="811">
        <f t="shared" si="2"/>
        <v>0</v>
      </c>
      <c r="C13" s="588">
        <v>0</v>
      </c>
      <c r="D13" s="588">
        <v>0</v>
      </c>
      <c r="E13" s="588">
        <v>0</v>
      </c>
      <c r="F13" s="588">
        <v>0</v>
      </c>
      <c r="G13" s="589">
        <v>0</v>
      </c>
      <c r="H13" s="589">
        <v>0</v>
      </c>
      <c r="I13" s="589">
        <v>0</v>
      </c>
      <c r="J13" s="589">
        <v>0</v>
      </c>
      <c r="K13" s="589">
        <v>0</v>
      </c>
      <c r="L13" s="199">
        <v>0</v>
      </c>
    </row>
    <row r="14" spans="1:14" s="5" customFormat="1" ht="15.75" customHeight="1" x14ac:dyDescent="0.25">
      <c r="A14" s="810" t="s">
        <v>24</v>
      </c>
      <c r="B14" s="811">
        <f t="shared" si="2"/>
        <v>25</v>
      </c>
      <c r="C14" s="588">
        <f t="shared" ref="C14:H14" si="4">SUM(C15:C17)</f>
        <v>4</v>
      </c>
      <c r="D14" s="588">
        <f t="shared" si="4"/>
        <v>1</v>
      </c>
      <c r="E14" s="588">
        <f t="shared" si="4"/>
        <v>7</v>
      </c>
      <c r="F14" s="588">
        <f t="shared" si="4"/>
        <v>4</v>
      </c>
      <c r="G14" s="588">
        <f t="shared" si="4"/>
        <v>3</v>
      </c>
      <c r="H14" s="589">
        <f t="shared" si="4"/>
        <v>3</v>
      </c>
      <c r="I14" s="589">
        <f>SUM(I15:I17)</f>
        <v>1</v>
      </c>
      <c r="J14" s="589">
        <f>SUM(J15:J17)</f>
        <v>1</v>
      </c>
      <c r="K14" s="589">
        <f>SUM(K15:K17)</f>
        <v>1</v>
      </c>
      <c r="L14" s="199">
        <f>SUM(L15:L17)</f>
        <v>0</v>
      </c>
    </row>
    <row r="15" spans="1:14" s="5" customFormat="1" ht="15.75" customHeight="1" x14ac:dyDescent="0.25">
      <c r="A15" s="812" t="s">
        <v>25</v>
      </c>
      <c r="B15" s="811">
        <f t="shared" si="2"/>
        <v>2</v>
      </c>
      <c r="C15" s="588">
        <v>0</v>
      </c>
      <c r="D15" s="588">
        <v>0</v>
      </c>
      <c r="E15" s="588">
        <v>1</v>
      </c>
      <c r="F15" s="588">
        <v>0</v>
      </c>
      <c r="G15" s="589">
        <v>0</v>
      </c>
      <c r="H15" s="589">
        <v>0</v>
      </c>
      <c r="I15" s="589">
        <v>0</v>
      </c>
      <c r="J15" s="589">
        <v>1</v>
      </c>
      <c r="K15" s="589">
        <v>0</v>
      </c>
      <c r="L15" s="199">
        <v>0</v>
      </c>
    </row>
    <row r="16" spans="1:14" s="5" customFormat="1" ht="15.75" customHeight="1" x14ac:dyDescent="0.25">
      <c r="A16" s="812" t="s">
        <v>26</v>
      </c>
      <c r="B16" s="811">
        <f t="shared" si="2"/>
        <v>14</v>
      </c>
      <c r="C16" s="588">
        <v>2</v>
      </c>
      <c r="D16" s="588">
        <v>1</v>
      </c>
      <c r="E16" s="588">
        <v>5</v>
      </c>
      <c r="F16" s="588">
        <v>2</v>
      </c>
      <c r="G16" s="589">
        <v>1</v>
      </c>
      <c r="H16" s="589">
        <v>2</v>
      </c>
      <c r="I16" s="589">
        <v>1</v>
      </c>
      <c r="J16" s="589">
        <v>0</v>
      </c>
      <c r="K16" s="589">
        <v>0</v>
      </c>
      <c r="L16" s="199">
        <v>0</v>
      </c>
    </row>
    <row r="17" spans="1:12" s="5" customFormat="1" ht="15.75" customHeight="1" x14ac:dyDescent="0.25">
      <c r="A17" s="813" t="s">
        <v>27</v>
      </c>
      <c r="B17" s="814">
        <f t="shared" si="2"/>
        <v>9</v>
      </c>
      <c r="C17" s="597">
        <v>2</v>
      </c>
      <c r="D17" s="597">
        <v>0</v>
      </c>
      <c r="E17" s="597">
        <v>1</v>
      </c>
      <c r="F17" s="597">
        <v>2</v>
      </c>
      <c r="G17" s="598">
        <v>2</v>
      </c>
      <c r="H17" s="598">
        <v>1</v>
      </c>
      <c r="I17" s="598">
        <v>0</v>
      </c>
      <c r="J17" s="598">
        <v>0</v>
      </c>
      <c r="K17" s="598">
        <v>1</v>
      </c>
      <c r="L17" s="200">
        <v>0</v>
      </c>
    </row>
    <row r="18" spans="1:12" s="4" customFormat="1" ht="15.75" customHeight="1" x14ac:dyDescent="0.25">
      <c r="A18" s="1035" t="s">
        <v>28</v>
      </c>
      <c r="B18" s="1036">
        <f>SUM(B19,B25)</f>
        <v>91</v>
      </c>
      <c r="C18" s="311">
        <f t="shared" ref="C18:K18" si="5">SUM(C19,C25)</f>
        <v>6</v>
      </c>
      <c r="D18" s="1041">
        <f t="shared" si="5"/>
        <v>4</v>
      </c>
      <c r="E18" s="1041">
        <f t="shared" si="5"/>
        <v>8</v>
      </c>
      <c r="F18" s="1042">
        <f t="shared" si="5"/>
        <v>5</v>
      </c>
      <c r="G18" s="1041">
        <f t="shared" si="5"/>
        <v>13</v>
      </c>
      <c r="H18" s="1042">
        <f t="shared" si="5"/>
        <v>11</v>
      </c>
      <c r="I18" s="1043">
        <f t="shared" si="5"/>
        <v>12</v>
      </c>
      <c r="J18" s="1043">
        <f t="shared" si="5"/>
        <v>9</v>
      </c>
      <c r="K18" s="1043">
        <f t="shared" si="5"/>
        <v>11</v>
      </c>
      <c r="L18" s="1044">
        <f>SUM(L19,L25)</f>
        <v>12</v>
      </c>
    </row>
    <row r="19" spans="1:12" s="5" customFormat="1" ht="15.75" customHeight="1" x14ac:dyDescent="0.25">
      <c r="A19" s="1034" t="s">
        <v>29</v>
      </c>
      <c r="B19" s="815">
        <f t="shared" ref="B19:B26" si="6">SUM(C19:L19)</f>
        <v>58</v>
      </c>
      <c r="C19" s="96">
        <f t="shared" ref="C19:H19" si="7">SUM(C20:C24)</f>
        <v>2</v>
      </c>
      <c r="D19" s="96">
        <f t="shared" si="7"/>
        <v>3</v>
      </c>
      <c r="E19" s="96">
        <f t="shared" si="7"/>
        <v>5</v>
      </c>
      <c r="F19" s="96">
        <f t="shared" si="7"/>
        <v>3</v>
      </c>
      <c r="G19" s="96">
        <f t="shared" si="7"/>
        <v>6</v>
      </c>
      <c r="H19" s="97">
        <f t="shared" si="7"/>
        <v>8</v>
      </c>
      <c r="I19" s="97">
        <f>SUM(I20:I24)</f>
        <v>8</v>
      </c>
      <c r="J19" s="97">
        <f>SUM(J20:J24)</f>
        <v>8</v>
      </c>
      <c r="K19" s="97">
        <f>SUM(K20:K24)</f>
        <v>6</v>
      </c>
      <c r="L19" s="1040">
        <v>9</v>
      </c>
    </row>
    <row r="20" spans="1:12" s="5" customFormat="1" ht="15.75" customHeight="1" x14ac:dyDescent="0.25">
      <c r="A20" s="812" t="s">
        <v>30</v>
      </c>
      <c r="B20" s="811">
        <f t="shared" si="6"/>
        <v>14</v>
      </c>
      <c r="C20" s="588">
        <v>0</v>
      </c>
      <c r="D20" s="588">
        <v>1</v>
      </c>
      <c r="E20" s="588">
        <v>0</v>
      </c>
      <c r="F20" s="588">
        <v>1</v>
      </c>
      <c r="G20" s="589">
        <v>0</v>
      </c>
      <c r="H20" s="589">
        <v>2</v>
      </c>
      <c r="I20" s="589">
        <v>2</v>
      </c>
      <c r="J20" s="589">
        <v>3</v>
      </c>
      <c r="K20" s="589">
        <v>0</v>
      </c>
      <c r="L20" s="199">
        <v>5</v>
      </c>
    </row>
    <row r="21" spans="1:12" s="5" customFormat="1" ht="15.75" customHeight="1" x14ac:dyDescent="0.25">
      <c r="A21" s="812" t="s">
        <v>31</v>
      </c>
      <c r="B21" s="811">
        <f t="shared" si="6"/>
        <v>10</v>
      </c>
      <c r="C21" s="588">
        <v>0</v>
      </c>
      <c r="D21" s="588">
        <v>1</v>
      </c>
      <c r="E21" s="588">
        <v>3</v>
      </c>
      <c r="F21" s="588">
        <v>0</v>
      </c>
      <c r="G21" s="589">
        <v>1</v>
      </c>
      <c r="H21" s="589">
        <v>1</v>
      </c>
      <c r="I21" s="589">
        <v>2</v>
      </c>
      <c r="J21" s="589">
        <v>0</v>
      </c>
      <c r="K21" s="589">
        <v>1</v>
      </c>
      <c r="L21" s="199">
        <v>1</v>
      </c>
    </row>
    <row r="22" spans="1:12" s="5" customFormat="1" ht="15.75" customHeight="1" x14ac:dyDescent="0.25">
      <c r="A22" s="812" t="s">
        <v>32</v>
      </c>
      <c r="B22" s="811">
        <f t="shared" si="6"/>
        <v>11</v>
      </c>
      <c r="C22" s="588">
        <v>1</v>
      </c>
      <c r="D22" s="588">
        <v>1</v>
      </c>
      <c r="E22" s="588">
        <v>0</v>
      </c>
      <c r="F22" s="588">
        <v>0</v>
      </c>
      <c r="G22" s="589">
        <v>2</v>
      </c>
      <c r="H22" s="589">
        <v>2</v>
      </c>
      <c r="I22" s="589">
        <v>1</v>
      </c>
      <c r="J22" s="589">
        <v>1</v>
      </c>
      <c r="K22" s="589">
        <v>2</v>
      </c>
      <c r="L22" s="800">
        <v>1</v>
      </c>
    </row>
    <row r="23" spans="1:12" s="5" customFormat="1" ht="15.75" customHeight="1" x14ac:dyDescent="0.25">
      <c r="A23" s="812" t="s">
        <v>33</v>
      </c>
      <c r="B23" s="811">
        <f t="shared" si="6"/>
        <v>16</v>
      </c>
      <c r="C23" s="588">
        <v>1</v>
      </c>
      <c r="D23" s="588">
        <v>0</v>
      </c>
      <c r="E23" s="588">
        <v>1</v>
      </c>
      <c r="F23" s="588">
        <v>1</v>
      </c>
      <c r="G23" s="589">
        <v>2</v>
      </c>
      <c r="H23" s="589">
        <v>2</v>
      </c>
      <c r="I23" s="589">
        <v>2</v>
      </c>
      <c r="J23" s="589">
        <v>2</v>
      </c>
      <c r="K23" s="589">
        <v>3</v>
      </c>
      <c r="L23" s="802">
        <v>2</v>
      </c>
    </row>
    <row r="24" spans="1:12" s="5" customFormat="1" ht="15.75" customHeight="1" x14ac:dyDescent="0.25">
      <c r="A24" s="812" t="s">
        <v>34</v>
      </c>
      <c r="B24" s="811">
        <f t="shared" si="6"/>
        <v>7</v>
      </c>
      <c r="C24" s="588">
        <v>0</v>
      </c>
      <c r="D24" s="588">
        <v>0</v>
      </c>
      <c r="E24" s="588">
        <v>1</v>
      </c>
      <c r="F24" s="588">
        <v>1</v>
      </c>
      <c r="G24" s="589">
        <v>1</v>
      </c>
      <c r="H24" s="589">
        <v>1</v>
      </c>
      <c r="I24" s="589">
        <v>1</v>
      </c>
      <c r="J24" s="589">
        <v>2</v>
      </c>
      <c r="K24" s="589">
        <v>0</v>
      </c>
      <c r="L24" s="800">
        <v>0</v>
      </c>
    </row>
    <row r="25" spans="1:12" s="5" customFormat="1" ht="15.75" customHeight="1" x14ac:dyDescent="0.25">
      <c r="A25" s="810" t="s">
        <v>35</v>
      </c>
      <c r="B25" s="811">
        <f t="shared" si="6"/>
        <v>33</v>
      </c>
      <c r="C25" s="588">
        <f t="shared" ref="C25:H25" si="8">SUM(C26:C32)</f>
        <v>4</v>
      </c>
      <c r="D25" s="588">
        <f t="shared" si="8"/>
        <v>1</v>
      </c>
      <c r="E25" s="588">
        <f t="shared" si="8"/>
        <v>3</v>
      </c>
      <c r="F25" s="588">
        <f t="shared" si="8"/>
        <v>2</v>
      </c>
      <c r="G25" s="588">
        <f t="shared" si="8"/>
        <v>7</v>
      </c>
      <c r="H25" s="589">
        <f t="shared" si="8"/>
        <v>3</v>
      </c>
      <c r="I25" s="589">
        <f>SUM(I26:I32)</f>
        <v>4</v>
      </c>
      <c r="J25" s="589">
        <f>SUM(J26:J32)</f>
        <v>1</v>
      </c>
      <c r="K25" s="589">
        <f>SUM(K26:K32)</f>
        <v>5</v>
      </c>
      <c r="L25" s="799">
        <v>3</v>
      </c>
    </row>
    <row r="26" spans="1:12" s="5" customFormat="1" ht="15.75" customHeight="1" x14ac:dyDescent="0.25">
      <c r="A26" s="812" t="s">
        <v>36</v>
      </c>
      <c r="B26" s="811">
        <f t="shared" si="6"/>
        <v>5</v>
      </c>
      <c r="C26" s="588">
        <v>0</v>
      </c>
      <c r="D26" s="588">
        <v>1</v>
      </c>
      <c r="E26" s="588">
        <v>0</v>
      </c>
      <c r="F26" s="588">
        <v>0</v>
      </c>
      <c r="G26" s="589">
        <v>2</v>
      </c>
      <c r="H26" s="589">
        <v>1</v>
      </c>
      <c r="I26" s="589">
        <v>0</v>
      </c>
      <c r="J26" s="589">
        <v>0</v>
      </c>
      <c r="K26" s="796">
        <v>0</v>
      </c>
      <c r="L26" s="779">
        <v>1</v>
      </c>
    </row>
    <row r="27" spans="1:12" s="5" customFormat="1" ht="15.75" customHeight="1" x14ac:dyDescent="0.25">
      <c r="A27" s="812" t="s">
        <v>37</v>
      </c>
      <c r="B27" s="811">
        <f>SUM(C27:K27)</f>
        <v>9</v>
      </c>
      <c r="C27" s="588">
        <v>2</v>
      </c>
      <c r="D27" s="588">
        <v>0</v>
      </c>
      <c r="E27" s="588">
        <v>1</v>
      </c>
      <c r="F27" s="588">
        <v>0</v>
      </c>
      <c r="G27" s="589">
        <v>2</v>
      </c>
      <c r="H27" s="589">
        <v>0</v>
      </c>
      <c r="I27" s="589">
        <v>3</v>
      </c>
      <c r="J27" s="589">
        <v>0</v>
      </c>
      <c r="K27" s="589">
        <v>1</v>
      </c>
      <c r="L27" s="199">
        <v>0</v>
      </c>
    </row>
    <row r="28" spans="1:12" s="5" customFormat="1" ht="15.75" customHeight="1" x14ac:dyDescent="0.25">
      <c r="A28" s="812" t="s">
        <v>38</v>
      </c>
      <c r="B28" s="811">
        <f t="shared" ref="B28:B32" si="9">SUM(C28:L28)</f>
        <v>4</v>
      </c>
      <c r="C28" s="588">
        <v>1</v>
      </c>
      <c r="D28" s="588">
        <v>0</v>
      </c>
      <c r="E28" s="588">
        <v>1</v>
      </c>
      <c r="F28" s="588">
        <v>1</v>
      </c>
      <c r="G28" s="589">
        <v>0</v>
      </c>
      <c r="H28" s="589">
        <v>0</v>
      </c>
      <c r="I28" s="589">
        <v>0</v>
      </c>
      <c r="J28" s="589">
        <v>0</v>
      </c>
      <c r="K28" s="589">
        <v>0</v>
      </c>
      <c r="L28" s="199">
        <v>1</v>
      </c>
    </row>
    <row r="29" spans="1:12" s="5" customFormat="1" ht="15.75" customHeight="1" x14ac:dyDescent="0.25">
      <c r="A29" s="812" t="s">
        <v>39</v>
      </c>
      <c r="B29" s="811">
        <f t="shared" si="9"/>
        <v>10</v>
      </c>
      <c r="C29" s="588">
        <v>1</v>
      </c>
      <c r="D29" s="588">
        <v>0</v>
      </c>
      <c r="E29" s="588">
        <v>1</v>
      </c>
      <c r="F29" s="588">
        <v>0</v>
      </c>
      <c r="G29" s="589">
        <v>2</v>
      </c>
      <c r="H29" s="589">
        <v>1</v>
      </c>
      <c r="I29" s="589">
        <v>1</v>
      </c>
      <c r="J29" s="589">
        <v>1</v>
      </c>
      <c r="K29" s="589">
        <v>2</v>
      </c>
      <c r="L29" s="199">
        <v>1</v>
      </c>
    </row>
    <row r="30" spans="1:12" s="5" customFormat="1" ht="15.75" customHeight="1" x14ac:dyDescent="0.25">
      <c r="A30" s="812" t="s">
        <v>40</v>
      </c>
      <c r="B30" s="811">
        <f t="shared" si="9"/>
        <v>2</v>
      </c>
      <c r="C30" s="588">
        <v>0</v>
      </c>
      <c r="D30" s="588">
        <v>0</v>
      </c>
      <c r="E30" s="588">
        <v>0</v>
      </c>
      <c r="F30" s="588">
        <v>1</v>
      </c>
      <c r="G30" s="589">
        <v>0</v>
      </c>
      <c r="H30" s="589">
        <v>0</v>
      </c>
      <c r="I30" s="589">
        <v>0</v>
      </c>
      <c r="J30" s="589">
        <v>0</v>
      </c>
      <c r="K30" s="589">
        <v>1</v>
      </c>
      <c r="L30" s="199">
        <v>0</v>
      </c>
    </row>
    <row r="31" spans="1:12" s="5" customFormat="1" ht="15.75" customHeight="1" x14ac:dyDescent="0.25">
      <c r="A31" s="812" t="s">
        <v>41</v>
      </c>
      <c r="B31" s="811">
        <f t="shared" si="9"/>
        <v>3</v>
      </c>
      <c r="C31" s="588">
        <v>0</v>
      </c>
      <c r="D31" s="588">
        <v>0</v>
      </c>
      <c r="E31" s="588">
        <v>0</v>
      </c>
      <c r="F31" s="588">
        <v>0</v>
      </c>
      <c r="G31" s="589">
        <v>1</v>
      </c>
      <c r="H31" s="589">
        <v>1</v>
      </c>
      <c r="I31" s="589">
        <v>0</v>
      </c>
      <c r="J31" s="589">
        <v>0</v>
      </c>
      <c r="K31" s="589">
        <v>1</v>
      </c>
      <c r="L31" s="800">
        <v>0</v>
      </c>
    </row>
    <row r="32" spans="1:12" s="5" customFormat="1" ht="15.75" customHeight="1" x14ac:dyDescent="0.25">
      <c r="A32" s="813" t="s">
        <v>42</v>
      </c>
      <c r="B32" s="814">
        <f t="shared" si="9"/>
        <v>0</v>
      </c>
      <c r="C32" s="597">
        <v>0</v>
      </c>
      <c r="D32" s="597">
        <v>0</v>
      </c>
      <c r="E32" s="597">
        <v>0</v>
      </c>
      <c r="F32" s="597">
        <v>0</v>
      </c>
      <c r="G32" s="598">
        <v>0</v>
      </c>
      <c r="H32" s="598">
        <v>0</v>
      </c>
      <c r="I32" s="598">
        <v>0</v>
      </c>
      <c r="J32" s="598">
        <v>0</v>
      </c>
      <c r="K32" s="598">
        <v>0</v>
      </c>
      <c r="L32" s="803">
        <v>0</v>
      </c>
    </row>
    <row r="33" spans="1:12" s="4" customFormat="1" ht="15.75" customHeight="1" x14ac:dyDescent="0.25">
      <c r="A33" s="1035" t="s">
        <v>43</v>
      </c>
      <c r="B33" s="1049">
        <f>SUM(B34,B44,B49)</f>
        <v>248</v>
      </c>
      <c r="C33" s="1050">
        <f>SUM(C34,C44,C49)</f>
        <v>22</v>
      </c>
      <c r="D33" s="1050">
        <f t="shared" ref="D33:L33" si="10">SUM(D34,D44,D49)</f>
        <v>15</v>
      </c>
      <c r="E33" s="1050">
        <f t="shared" si="10"/>
        <v>17</v>
      </c>
      <c r="F33" s="1050">
        <f t="shared" si="10"/>
        <v>19</v>
      </c>
      <c r="G33" s="1050">
        <f t="shared" si="10"/>
        <v>30</v>
      </c>
      <c r="H33" s="1050">
        <f t="shared" si="10"/>
        <v>24</v>
      </c>
      <c r="I33" s="1050">
        <f t="shared" si="10"/>
        <v>26</v>
      </c>
      <c r="J33" s="1050">
        <f t="shared" si="10"/>
        <v>27</v>
      </c>
      <c r="K33" s="1050">
        <f t="shared" si="10"/>
        <v>24</v>
      </c>
      <c r="L33" s="236">
        <f t="shared" si="10"/>
        <v>44</v>
      </c>
    </row>
    <row r="34" spans="1:12" s="5" customFormat="1" ht="15.75" customHeight="1" x14ac:dyDescent="0.25">
      <c r="A34" s="1034" t="s">
        <v>44</v>
      </c>
      <c r="B34" s="809">
        <f>SUM(B35:B43)</f>
        <v>105</v>
      </c>
      <c r="C34" s="1045">
        <f>SUM(C35:C43)</f>
        <v>10</v>
      </c>
      <c r="D34" s="795">
        <f t="shared" ref="D34:J34" si="11">SUM(D35:D43)</f>
        <v>5</v>
      </c>
      <c r="E34" s="1046">
        <f t="shared" si="11"/>
        <v>10</v>
      </c>
      <c r="F34" s="1046">
        <f t="shared" si="11"/>
        <v>3</v>
      </c>
      <c r="G34" s="795">
        <f t="shared" si="11"/>
        <v>13</v>
      </c>
      <c r="H34" s="1047">
        <f t="shared" si="11"/>
        <v>8</v>
      </c>
      <c r="I34" s="1046">
        <f t="shared" si="11"/>
        <v>15</v>
      </c>
      <c r="J34" s="795">
        <f t="shared" si="11"/>
        <v>7</v>
      </c>
      <c r="K34" s="1046">
        <f>SUM(K35:K43)</f>
        <v>10</v>
      </c>
      <c r="L34" s="1048">
        <f>SUM(L35:L43)</f>
        <v>24</v>
      </c>
    </row>
    <row r="35" spans="1:12" s="5" customFormat="1" ht="15.75" customHeight="1" x14ac:dyDescent="0.25">
      <c r="A35" s="812" t="s">
        <v>45</v>
      </c>
      <c r="B35" s="811">
        <f t="shared" ref="B35:B75" si="12">SUM(C35:L35)</f>
        <v>3</v>
      </c>
      <c r="C35" s="588">
        <v>0</v>
      </c>
      <c r="D35" s="588">
        <v>0</v>
      </c>
      <c r="E35" s="588">
        <v>0</v>
      </c>
      <c r="F35" s="588">
        <v>0</v>
      </c>
      <c r="G35" s="589">
        <v>0</v>
      </c>
      <c r="H35" s="589">
        <v>2</v>
      </c>
      <c r="I35" s="589">
        <v>0</v>
      </c>
      <c r="J35" s="589">
        <v>0</v>
      </c>
      <c r="K35" s="796">
        <v>0</v>
      </c>
      <c r="L35" s="798">
        <v>1</v>
      </c>
    </row>
    <row r="36" spans="1:12" s="5" customFormat="1" ht="15.75" customHeight="1" x14ac:dyDescent="0.25">
      <c r="A36" s="812" t="s">
        <v>46</v>
      </c>
      <c r="B36" s="811">
        <f t="shared" si="12"/>
        <v>2</v>
      </c>
      <c r="C36" s="588">
        <v>0</v>
      </c>
      <c r="D36" s="588">
        <v>0</v>
      </c>
      <c r="E36" s="588">
        <v>0</v>
      </c>
      <c r="F36" s="588">
        <v>0</v>
      </c>
      <c r="G36" s="589">
        <v>0</v>
      </c>
      <c r="H36" s="589">
        <v>0</v>
      </c>
      <c r="I36" s="589">
        <v>0</v>
      </c>
      <c r="J36" s="589">
        <v>0</v>
      </c>
      <c r="K36" s="589">
        <v>0</v>
      </c>
      <c r="L36" s="199">
        <v>2</v>
      </c>
    </row>
    <row r="37" spans="1:12" s="5" customFormat="1" ht="15.75" customHeight="1" x14ac:dyDescent="0.25">
      <c r="A37" s="812" t="s">
        <v>47</v>
      </c>
      <c r="B37" s="811">
        <f t="shared" si="12"/>
        <v>25</v>
      </c>
      <c r="C37" s="588">
        <v>2</v>
      </c>
      <c r="D37" s="588">
        <v>2</v>
      </c>
      <c r="E37" s="588">
        <v>4</v>
      </c>
      <c r="F37" s="588">
        <v>1</v>
      </c>
      <c r="G37" s="589">
        <v>0</v>
      </c>
      <c r="H37" s="589">
        <v>3</v>
      </c>
      <c r="I37" s="589">
        <v>4</v>
      </c>
      <c r="J37" s="589">
        <v>0</v>
      </c>
      <c r="K37" s="589">
        <v>2</v>
      </c>
      <c r="L37" s="199">
        <v>7</v>
      </c>
    </row>
    <row r="38" spans="1:12" s="5" customFormat="1" ht="15.75" customHeight="1" x14ac:dyDescent="0.25">
      <c r="A38" s="812" t="s">
        <v>48</v>
      </c>
      <c r="B38" s="811">
        <f t="shared" si="12"/>
        <v>27</v>
      </c>
      <c r="C38" s="588">
        <v>1</v>
      </c>
      <c r="D38" s="588">
        <v>0</v>
      </c>
      <c r="E38" s="588">
        <v>2</v>
      </c>
      <c r="F38" s="588">
        <v>1</v>
      </c>
      <c r="G38" s="589">
        <v>7</v>
      </c>
      <c r="H38" s="589">
        <v>1</v>
      </c>
      <c r="I38" s="589">
        <v>5</v>
      </c>
      <c r="J38" s="589">
        <v>3</v>
      </c>
      <c r="K38" s="589">
        <v>0</v>
      </c>
      <c r="L38" s="199">
        <v>7</v>
      </c>
    </row>
    <row r="39" spans="1:12" s="5" customFormat="1" ht="15.75" customHeight="1" x14ac:dyDescent="0.25">
      <c r="A39" s="812" t="s">
        <v>49</v>
      </c>
      <c r="B39" s="811">
        <f t="shared" si="12"/>
        <v>8</v>
      </c>
      <c r="C39" s="588">
        <v>0</v>
      </c>
      <c r="D39" s="588">
        <v>1</v>
      </c>
      <c r="E39" s="588">
        <v>0</v>
      </c>
      <c r="F39" s="588">
        <v>0</v>
      </c>
      <c r="G39" s="589">
        <v>2</v>
      </c>
      <c r="H39" s="589">
        <v>1</v>
      </c>
      <c r="I39" s="589">
        <v>2</v>
      </c>
      <c r="J39" s="589">
        <v>1</v>
      </c>
      <c r="K39" s="589">
        <v>0</v>
      </c>
      <c r="L39" s="199">
        <v>1</v>
      </c>
    </row>
    <row r="40" spans="1:12" s="5" customFormat="1" ht="15.75" customHeight="1" x14ac:dyDescent="0.25">
      <c r="A40" s="812" t="s">
        <v>50</v>
      </c>
      <c r="B40" s="811">
        <f t="shared" si="12"/>
        <v>14</v>
      </c>
      <c r="C40" s="588">
        <v>3</v>
      </c>
      <c r="D40" s="588">
        <v>0</v>
      </c>
      <c r="E40" s="588">
        <v>2</v>
      </c>
      <c r="F40" s="588">
        <v>0</v>
      </c>
      <c r="G40" s="589">
        <v>1</v>
      </c>
      <c r="H40" s="589">
        <v>0</v>
      </c>
      <c r="I40" s="589">
        <v>1</v>
      </c>
      <c r="J40" s="589">
        <v>1</v>
      </c>
      <c r="K40" s="589">
        <v>3</v>
      </c>
      <c r="L40" s="199">
        <v>3</v>
      </c>
    </row>
    <row r="41" spans="1:12" s="5" customFormat="1" ht="15.75" customHeight="1" x14ac:dyDescent="0.25">
      <c r="A41" s="812" t="s">
        <v>51</v>
      </c>
      <c r="B41" s="811">
        <f t="shared" si="12"/>
        <v>10</v>
      </c>
      <c r="C41" s="588">
        <v>1</v>
      </c>
      <c r="D41" s="588">
        <v>0</v>
      </c>
      <c r="E41" s="588">
        <v>1</v>
      </c>
      <c r="F41" s="588">
        <v>1</v>
      </c>
      <c r="G41" s="589">
        <v>1</v>
      </c>
      <c r="H41" s="589">
        <v>0</v>
      </c>
      <c r="I41" s="589">
        <v>3</v>
      </c>
      <c r="J41" s="589">
        <v>0</v>
      </c>
      <c r="K41" s="589">
        <v>3</v>
      </c>
      <c r="L41" s="199">
        <v>0</v>
      </c>
    </row>
    <row r="42" spans="1:12" s="5" customFormat="1" ht="15.75" customHeight="1" x14ac:dyDescent="0.25">
      <c r="A42" s="812" t="s">
        <v>52</v>
      </c>
      <c r="B42" s="811">
        <f t="shared" si="12"/>
        <v>11</v>
      </c>
      <c r="C42" s="588">
        <v>0</v>
      </c>
      <c r="D42" s="588">
        <v>1</v>
      </c>
      <c r="E42" s="588">
        <v>1</v>
      </c>
      <c r="F42" s="588">
        <v>0</v>
      </c>
      <c r="G42" s="589">
        <v>2</v>
      </c>
      <c r="H42" s="589">
        <v>1</v>
      </c>
      <c r="I42" s="589">
        <v>0</v>
      </c>
      <c r="J42" s="589">
        <v>2</v>
      </c>
      <c r="K42" s="796">
        <v>1</v>
      </c>
      <c r="L42" s="779">
        <v>3</v>
      </c>
    </row>
    <row r="43" spans="1:12" s="5" customFormat="1" ht="15.75" customHeight="1" x14ac:dyDescent="0.25">
      <c r="A43" s="812" t="s">
        <v>53</v>
      </c>
      <c r="B43" s="811">
        <f t="shared" si="12"/>
        <v>5</v>
      </c>
      <c r="C43" s="588">
        <v>3</v>
      </c>
      <c r="D43" s="588">
        <v>1</v>
      </c>
      <c r="E43" s="588">
        <v>0</v>
      </c>
      <c r="F43" s="588">
        <v>0</v>
      </c>
      <c r="G43" s="589">
        <v>0</v>
      </c>
      <c r="H43" s="589">
        <v>0</v>
      </c>
      <c r="I43" s="589">
        <v>0</v>
      </c>
      <c r="J43" s="589">
        <v>0</v>
      </c>
      <c r="K43" s="589">
        <v>1</v>
      </c>
      <c r="L43" s="199">
        <v>0</v>
      </c>
    </row>
    <row r="44" spans="1:12" s="5" customFormat="1" ht="15.75" customHeight="1" x14ac:dyDescent="0.25">
      <c r="A44" s="810" t="s">
        <v>54</v>
      </c>
      <c r="B44" s="811">
        <f t="shared" si="12"/>
        <v>42</v>
      </c>
      <c r="C44" s="588">
        <f t="shared" ref="C44:H44" si="13">SUM(C45:C48)</f>
        <v>5</v>
      </c>
      <c r="D44" s="588">
        <f t="shared" si="13"/>
        <v>3</v>
      </c>
      <c r="E44" s="588">
        <f t="shared" si="13"/>
        <v>0</v>
      </c>
      <c r="F44" s="588">
        <f t="shared" si="13"/>
        <v>5</v>
      </c>
      <c r="G44" s="588">
        <f t="shared" si="13"/>
        <v>4</v>
      </c>
      <c r="H44" s="589">
        <f t="shared" si="13"/>
        <v>1</v>
      </c>
      <c r="I44" s="589">
        <f>SUM(I45:I48)</f>
        <v>6</v>
      </c>
      <c r="J44" s="589">
        <f>SUM(J45:J48)</f>
        <v>9</v>
      </c>
      <c r="K44" s="589">
        <f>SUM(K45:K48)</f>
        <v>3</v>
      </c>
      <c r="L44" s="199">
        <f>SUM(L45:L48)</f>
        <v>6</v>
      </c>
    </row>
    <row r="45" spans="1:12" s="5" customFormat="1" ht="15.75" customHeight="1" x14ac:dyDescent="0.25">
      <c r="A45" s="812" t="s">
        <v>55</v>
      </c>
      <c r="B45" s="811">
        <f t="shared" si="12"/>
        <v>14</v>
      </c>
      <c r="C45" s="588">
        <v>2</v>
      </c>
      <c r="D45" s="588">
        <v>0</v>
      </c>
      <c r="E45" s="588">
        <v>0</v>
      </c>
      <c r="F45" s="588">
        <v>0</v>
      </c>
      <c r="G45" s="589">
        <v>0</v>
      </c>
      <c r="H45" s="589">
        <v>0</v>
      </c>
      <c r="I45" s="589">
        <v>1</v>
      </c>
      <c r="J45" s="589">
        <v>6</v>
      </c>
      <c r="K45" s="589">
        <v>2</v>
      </c>
      <c r="L45" s="199">
        <v>3</v>
      </c>
    </row>
    <row r="46" spans="1:12" s="5" customFormat="1" ht="15.75" customHeight="1" x14ac:dyDescent="0.25">
      <c r="A46" s="812" t="s">
        <v>56</v>
      </c>
      <c r="B46" s="811">
        <f t="shared" si="12"/>
        <v>7</v>
      </c>
      <c r="C46" s="588">
        <v>1</v>
      </c>
      <c r="D46" s="588">
        <v>1</v>
      </c>
      <c r="E46" s="588">
        <v>0</v>
      </c>
      <c r="F46" s="588">
        <v>2</v>
      </c>
      <c r="G46" s="589">
        <v>0</v>
      </c>
      <c r="H46" s="589">
        <v>0</v>
      </c>
      <c r="I46" s="589">
        <v>2</v>
      </c>
      <c r="J46" s="589">
        <v>0</v>
      </c>
      <c r="K46" s="589">
        <v>0</v>
      </c>
      <c r="L46" s="199">
        <v>1</v>
      </c>
    </row>
    <row r="47" spans="1:12" s="5" customFormat="1" ht="15.75" customHeight="1" x14ac:dyDescent="0.25">
      <c r="A47" s="812" t="s">
        <v>57</v>
      </c>
      <c r="B47" s="811">
        <f t="shared" si="12"/>
        <v>13</v>
      </c>
      <c r="C47" s="588">
        <v>1</v>
      </c>
      <c r="D47" s="588">
        <v>2</v>
      </c>
      <c r="E47" s="588">
        <v>0</v>
      </c>
      <c r="F47" s="588">
        <v>2</v>
      </c>
      <c r="G47" s="589">
        <v>1</v>
      </c>
      <c r="H47" s="589">
        <v>1</v>
      </c>
      <c r="I47" s="589">
        <v>2</v>
      </c>
      <c r="J47" s="589">
        <v>2</v>
      </c>
      <c r="K47" s="589">
        <v>1</v>
      </c>
      <c r="L47" s="199">
        <v>1</v>
      </c>
    </row>
    <row r="48" spans="1:12" s="5" customFormat="1" ht="15.75" customHeight="1" x14ac:dyDescent="0.25">
      <c r="A48" s="812" t="s">
        <v>58</v>
      </c>
      <c r="B48" s="811">
        <f t="shared" si="12"/>
        <v>8</v>
      </c>
      <c r="C48" s="588">
        <v>1</v>
      </c>
      <c r="D48" s="588">
        <v>0</v>
      </c>
      <c r="E48" s="588">
        <v>0</v>
      </c>
      <c r="F48" s="588">
        <v>1</v>
      </c>
      <c r="G48" s="589">
        <v>3</v>
      </c>
      <c r="H48" s="589">
        <v>0</v>
      </c>
      <c r="I48" s="589">
        <v>1</v>
      </c>
      <c r="J48" s="589">
        <v>1</v>
      </c>
      <c r="K48" s="589">
        <v>0</v>
      </c>
      <c r="L48" s="199">
        <v>1</v>
      </c>
    </row>
    <row r="49" spans="1:12" s="5" customFormat="1" ht="15.75" customHeight="1" x14ac:dyDescent="0.25">
      <c r="A49" s="810" t="s">
        <v>59</v>
      </c>
      <c r="B49" s="811">
        <f t="shared" si="12"/>
        <v>101</v>
      </c>
      <c r="C49" s="588">
        <f t="shared" ref="C49:H49" si="14">SUM(C50:C53)</f>
        <v>7</v>
      </c>
      <c r="D49" s="588">
        <f t="shared" si="14"/>
        <v>7</v>
      </c>
      <c r="E49" s="588">
        <f t="shared" si="14"/>
        <v>7</v>
      </c>
      <c r="F49" s="588">
        <f t="shared" si="14"/>
        <v>11</v>
      </c>
      <c r="G49" s="588">
        <f t="shared" si="14"/>
        <v>13</v>
      </c>
      <c r="H49" s="589">
        <f t="shared" si="14"/>
        <v>15</v>
      </c>
      <c r="I49" s="589">
        <f>SUM(I50:I53)</f>
        <v>5</v>
      </c>
      <c r="J49" s="589">
        <f>SUM(J50:J53)</f>
        <v>11</v>
      </c>
      <c r="K49" s="589">
        <f>SUM(K50:K53)</f>
        <v>11</v>
      </c>
      <c r="L49" s="199">
        <v>14</v>
      </c>
    </row>
    <row r="50" spans="1:12" s="5" customFormat="1" ht="15.75" customHeight="1" x14ac:dyDescent="0.25">
      <c r="A50" s="812" t="s">
        <v>60</v>
      </c>
      <c r="B50" s="811">
        <f t="shared" si="12"/>
        <v>11</v>
      </c>
      <c r="C50" s="588">
        <v>0</v>
      </c>
      <c r="D50" s="588">
        <v>0</v>
      </c>
      <c r="E50" s="588">
        <v>1</v>
      </c>
      <c r="F50" s="588">
        <v>1</v>
      </c>
      <c r="G50" s="589">
        <v>1</v>
      </c>
      <c r="H50" s="589">
        <v>2</v>
      </c>
      <c r="I50" s="589">
        <v>0</v>
      </c>
      <c r="J50" s="589">
        <v>2</v>
      </c>
      <c r="K50" s="589">
        <v>3</v>
      </c>
      <c r="L50" s="199">
        <v>1</v>
      </c>
    </row>
    <row r="51" spans="1:12" s="5" customFormat="1" ht="15.75" customHeight="1" x14ac:dyDescent="0.25">
      <c r="A51" s="812" t="s">
        <v>61</v>
      </c>
      <c r="B51" s="811">
        <f t="shared" si="12"/>
        <v>26</v>
      </c>
      <c r="C51" s="588">
        <v>2</v>
      </c>
      <c r="D51" s="588">
        <v>1</v>
      </c>
      <c r="E51" s="588">
        <v>1</v>
      </c>
      <c r="F51" s="588">
        <v>6</v>
      </c>
      <c r="G51" s="589">
        <v>4</v>
      </c>
      <c r="H51" s="589">
        <v>4</v>
      </c>
      <c r="I51" s="589">
        <v>1</v>
      </c>
      <c r="J51" s="589">
        <v>1</v>
      </c>
      <c r="K51" s="796">
        <v>2</v>
      </c>
      <c r="L51" s="779">
        <v>4</v>
      </c>
    </row>
    <row r="52" spans="1:12" s="5" customFormat="1" ht="15.75" customHeight="1" x14ac:dyDescent="0.25">
      <c r="A52" s="812" t="s">
        <v>62</v>
      </c>
      <c r="B52" s="811">
        <f t="shared" si="12"/>
        <v>5</v>
      </c>
      <c r="C52" s="588">
        <v>0</v>
      </c>
      <c r="D52" s="588">
        <v>0</v>
      </c>
      <c r="E52" s="588">
        <v>0</v>
      </c>
      <c r="F52" s="588">
        <v>0</v>
      </c>
      <c r="G52" s="589">
        <v>0</v>
      </c>
      <c r="H52" s="589">
        <v>2</v>
      </c>
      <c r="I52" s="589">
        <v>1</v>
      </c>
      <c r="J52" s="589">
        <v>0</v>
      </c>
      <c r="K52" s="589">
        <v>1</v>
      </c>
      <c r="L52" s="199">
        <v>1</v>
      </c>
    </row>
    <row r="53" spans="1:12" s="5" customFormat="1" ht="15.75" customHeight="1" x14ac:dyDescent="0.25">
      <c r="A53" s="813" t="s">
        <v>63</v>
      </c>
      <c r="B53" s="814">
        <f t="shared" si="12"/>
        <v>59</v>
      </c>
      <c r="C53" s="597">
        <v>5</v>
      </c>
      <c r="D53" s="597">
        <v>6</v>
      </c>
      <c r="E53" s="597">
        <v>5</v>
      </c>
      <c r="F53" s="597">
        <v>4</v>
      </c>
      <c r="G53" s="598">
        <v>8</v>
      </c>
      <c r="H53" s="598">
        <v>7</v>
      </c>
      <c r="I53" s="598">
        <v>3</v>
      </c>
      <c r="J53" s="598">
        <v>8</v>
      </c>
      <c r="K53" s="598">
        <v>5</v>
      </c>
      <c r="L53" s="200">
        <v>8</v>
      </c>
    </row>
    <row r="54" spans="1:12" s="4" customFormat="1" ht="15.75" customHeight="1" x14ac:dyDescent="0.25">
      <c r="A54" s="1035" t="s">
        <v>64</v>
      </c>
      <c r="B54" s="1049">
        <f>SUM(B55,B64)</f>
        <v>106</v>
      </c>
      <c r="C54" s="1051">
        <f t="shared" ref="C54:L54" si="15">SUM(C55,C64)</f>
        <v>9</v>
      </c>
      <c r="D54" s="1037">
        <f t="shared" si="15"/>
        <v>6</v>
      </c>
      <c r="E54" s="1037">
        <f t="shared" si="15"/>
        <v>14</v>
      </c>
      <c r="F54" s="1037">
        <f t="shared" si="15"/>
        <v>9</v>
      </c>
      <c r="G54" s="1038">
        <f t="shared" si="15"/>
        <v>17</v>
      </c>
      <c r="H54" s="1037">
        <f t="shared" si="15"/>
        <v>6</v>
      </c>
      <c r="I54" s="1052">
        <f t="shared" si="15"/>
        <v>13</v>
      </c>
      <c r="J54" s="1038">
        <f t="shared" si="15"/>
        <v>9</v>
      </c>
      <c r="K54" s="1037">
        <f t="shared" si="15"/>
        <v>10</v>
      </c>
      <c r="L54" s="808">
        <f t="shared" si="15"/>
        <v>13</v>
      </c>
    </row>
    <row r="55" spans="1:12" s="5" customFormat="1" ht="15.75" customHeight="1" x14ac:dyDescent="0.25">
      <c r="A55" s="1034" t="s">
        <v>65</v>
      </c>
      <c r="B55" s="815">
        <f t="shared" si="12"/>
        <v>50</v>
      </c>
      <c r="C55" s="584">
        <f t="shared" ref="C55:H55" si="16">SUM(C56:C63)</f>
        <v>5</v>
      </c>
      <c r="D55" s="584">
        <f t="shared" si="16"/>
        <v>1</v>
      </c>
      <c r="E55" s="584">
        <f t="shared" si="16"/>
        <v>7</v>
      </c>
      <c r="F55" s="584">
        <f t="shared" si="16"/>
        <v>7</v>
      </c>
      <c r="G55" s="584">
        <f t="shared" si="16"/>
        <v>8</v>
      </c>
      <c r="H55" s="585">
        <f t="shared" si="16"/>
        <v>4</v>
      </c>
      <c r="I55" s="585">
        <f>SUM(I56:I63)</f>
        <v>6</v>
      </c>
      <c r="J55" s="585">
        <f>SUM(J56:J63)</f>
        <v>1</v>
      </c>
      <c r="K55" s="585">
        <f>SUM(K56:K63)</f>
        <v>5</v>
      </c>
      <c r="L55" s="802">
        <v>6</v>
      </c>
    </row>
    <row r="56" spans="1:12" s="5" customFormat="1" ht="15.75" customHeight="1" x14ac:dyDescent="0.25">
      <c r="A56" s="812" t="s">
        <v>66</v>
      </c>
      <c r="B56" s="811">
        <f t="shared" si="12"/>
        <v>16</v>
      </c>
      <c r="C56" s="588">
        <v>2</v>
      </c>
      <c r="D56" s="588">
        <v>0</v>
      </c>
      <c r="E56" s="588">
        <v>3</v>
      </c>
      <c r="F56" s="588">
        <v>0</v>
      </c>
      <c r="G56" s="589">
        <v>2</v>
      </c>
      <c r="H56" s="589">
        <v>1</v>
      </c>
      <c r="I56" s="589">
        <v>3</v>
      </c>
      <c r="J56" s="589">
        <v>0</v>
      </c>
      <c r="K56" s="589">
        <v>3</v>
      </c>
      <c r="L56" s="199">
        <v>2</v>
      </c>
    </row>
    <row r="57" spans="1:12" s="5" customFormat="1" ht="15.75" customHeight="1" x14ac:dyDescent="0.25">
      <c r="A57" s="812" t="s">
        <v>67</v>
      </c>
      <c r="B57" s="811">
        <f t="shared" si="12"/>
        <v>10</v>
      </c>
      <c r="C57" s="588">
        <v>1</v>
      </c>
      <c r="D57" s="588">
        <v>0</v>
      </c>
      <c r="E57" s="588">
        <v>0</v>
      </c>
      <c r="F57" s="588">
        <v>2</v>
      </c>
      <c r="G57" s="589">
        <v>2</v>
      </c>
      <c r="H57" s="589">
        <v>1</v>
      </c>
      <c r="I57" s="589">
        <v>2</v>
      </c>
      <c r="J57" s="589">
        <v>0</v>
      </c>
      <c r="K57" s="589">
        <v>0</v>
      </c>
      <c r="L57" s="199">
        <v>2</v>
      </c>
    </row>
    <row r="58" spans="1:12" s="5" customFormat="1" ht="15.75" customHeight="1" x14ac:dyDescent="0.25">
      <c r="A58" s="812" t="s">
        <v>68</v>
      </c>
      <c r="B58" s="811">
        <f t="shared" si="12"/>
        <v>1</v>
      </c>
      <c r="C58" s="588">
        <v>0</v>
      </c>
      <c r="D58" s="588">
        <v>0</v>
      </c>
      <c r="E58" s="588">
        <v>0</v>
      </c>
      <c r="F58" s="588">
        <v>1</v>
      </c>
      <c r="G58" s="589">
        <v>0</v>
      </c>
      <c r="H58" s="589">
        <v>0</v>
      </c>
      <c r="I58" s="589">
        <v>0</v>
      </c>
      <c r="J58" s="589">
        <v>0</v>
      </c>
      <c r="K58" s="589">
        <v>0</v>
      </c>
      <c r="L58" s="199">
        <v>0</v>
      </c>
    </row>
    <row r="59" spans="1:12" s="5" customFormat="1" ht="15.75" customHeight="1" x14ac:dyDescent="0.25">
      <c r="A59" s="812" t="s">
        <v>69</v>
      </c>
      <c r="B59" s="811">
        <f t="shared" si="12"/>
        <v>2</v>
      </c>
      <c r="C59" s="588">
        <v>0</v>
      </c>
      <c r="D59" s="588">
        <v>0</v>
      </c>
      <c r="E59" s="588">
        <v>1</v>
      </c>
      <c r="F59" s="588">
        <v>0</v>
      </c>
      <c r="G59" s="589">
        <v>0</v>
      </c>
      <c r="H59" s="589">
        <v>1</v>
      </c>
      <c r="I59" s="589">
        <v>0</v>
      </c>
      <c r="J59" s="589">
        <v>0</v>
      </c>
      <c r="K59" s="589">
        <v>0</v>
      </c>
      <c r="L59" s="199">
        <v>0</v>
      </c>
    </row>
    <row r="60" spans="1:12" s="5" customFormat="1" ht="15.75" customHeight="1" x14ac:dyDescent="0.25">
      <c r="A60" s="812" t="s">
        <v>70</v>
      </c>
      <c r="B60" s="811">
        <f t="shared" si="12"/>
        <v>7</v>
      </c>
      <c r="C60" s="588">
        <v>1</v>
      </c>
      <c r="D60" s="588">
        <v>0</v>
      </c>
      <c r="E60" s="588">
        <v>2</v>
      </c>
      <c r="F60" s="588">
        <v>1</v>
      </c>
      <c r="G60" s="589">
        <v>0</v>
      </c>
      <c r="H60" s="589">
        <v>1</v>
      </c>
      <c r="I60" s="589">
        <v>0</v>
      </c>
      <c r="J60" s="589">
        <v>0</v>
      </c>
      <c r="K60" s="589">
        <v>1</v>
      </c>
      <c r="L60" s="199">
        <v>1</v>
      </c>
    </row>
    <row r="61" spans="1:12" s="5" customFormat="1" ht="15.75" customHeight="1" x14ac:dyDescent="0.25">
      <c r="A61" s="812" t="s">
        <v>71</v>
      </c>
      <c r="B61" s="811">
        <f t="shared" si="12"/>
        <v>6</v>
      </c>
      <c r="C61" s="588">
        <v>0</v>
      </c>
      <c r="D61" s="588">
        <v>0</v>
      </c>
      <c r="E61" s="588">
        <v>0</v>
      </c>
      <c r="F61" s="588">
        <v>3</v>
      </c>
      <c r="G61" s="589">
        <v>2</v>
      </c>
      <c r="H61" s="589">
        <v>0</v>
      </c>
      <c r="I61" s="589">
        <v>0</v>
      </c>
      <c r="J61" s="589">
        <v>0</v>
      </c>
      <c r="K61" s="589">
        <v>0</v>
      </c>
      <c r="L61" s="199">
        <v>1</v>
      </c>
    </row>
    <row r="62" spans="1:12" s="5" customFormat="1" ht="15.75" customHeight="1" x14ac:dyDescent="0.25">
      <c r="A62" s="812" t="s">
        <v>72</v>
      </c>
      <c r="B62" s="811">
        <f t="shared" si="12"/>
        <v>8</v>
      </c>
      <c r="C62" s="588">
        <v>1</v>
      </c>
      <c r="D62" s="588">
        <v>1</v>
      </c>
      <c r="E62" s="588">
        <v>1</v>
      </c>
      <c r="F62" s="588">
        <v>0</v>
      </c>
      <c r="G62" s="589">
        <v>2</v>
      </c>
      <c r="H62" s="589">
        <v>0</v>
      </c>
      <c r="I62" s="589">
        <v>1</v>
      </c>
      <c r="J62" s="589">
        <v>1</v>
      </c>
      <c r="K62" s="589">
        <v>1</v>
      </c>
      <c r="L62" s="199">
        <v>0</v>
      </c>
    </row>
    <row r="63" spans="1:12" s="5" customFormat="1" ht="15.75" customHeight="1" x14ac:dyDescent="0.25">
      <c r="A63" s="812" t="s">
        <v>73</v>
      </c>
      <c r="B63" s="811">
        <f t="shared" si="12"/>
        <v>0</v>
      </c>
      <c r="C63" s="588">
        <v>0</v>
      </c>
      <c r="D63" s="588">
        <v>0</v>
      </c>
      <c r="E63" s="588">
        <v>0</v>
      </c>
      <c r="F63" s="588">
        <v>0</v>
      </c>
      <c r="G63" s="589">
        <v>0</v>
      </c>
      <c r="H63" s="589">
        <v>0</v>
      </c>
      <c r="I63" s="589">
        <v>0</v>
      </c>
      <c r="J63" s="589">
        <v>0</v>
      </c>
      <c r="K63" s="589">
        <v>0</v>
      </c>
      <c r="L63" s="199">
        <v>0</v>
      </c>
    </row>
    <row r="64" spans="1:12" s="5" customFormat="1" ht="15.75" customHeight="1" x14ac:dyDescent="0.25">
      <c r="A64" s="810" t="s">
        <v>74</v>
      </c>
      <c r="B64" s="811">
        <f t="shared" si="12"/>
        <v>56</v>
      </c>
      <c r="C64" s="588">
        <f t="shared" ref="C64:H64" si="17">SUM(C65:C69)</f>
        <v>4</v>
      </c>
      <c r="D64" s="588">
        <f t="shared" si="17"/>
        <v>5</v>
      </c>
      <c r="E64" s="588">
        <f t="shared" si="17"/>
        <v>7</v>
      </c>
      <c r="F64" s="588">
        <f t="shared" si="17"/>
        <v>2</v>
      </c>
      <c r="G64" s="588">
        <f t="shared" si="17"/>
        <v>9</v>
      </c>
      <c r="H64" s="589">
        <f t="shared" si="17"/>
        <v>2</v>
      </c>
      <c r="I64" s="589">
        <f>SUM(I65:I69)</f>
        <v>7</v>
      </c>
      <c r="J64" s="589">
        <f>SUM(J65:J69)</f>
        <v>8</v>
      </c>
      <c r="K64" s="796">
        <f>SUM(K65:K69)</f>
        <v>5</v>
      </c>
      <c r="L64" s="779">
        <v>7</v>
      </c>
    </row>
    <row r="65" spans="1:12" s="5" customFormat="1" ht="15.75" customHeight="1" x14ac:dyDescent="0.25">
      <c r="A65" s="812" t="s">
        <v>75</v>
      </c>
      <c r="B65" s="811">
        <f t="shared" si="12"/>
        <v>3</v>
      </c>
      <c r="C65" s="588">
        <v>0</v>
      </c>
      <c r="D65" s="588">
        <v>0</v>
      </c>
      <c r="E65" s="588">
        <v>2</v>
      </c>
      <c r="F65" s="588">
        <v>0</v>
      </c>
      <c r="G65" s="589">
        <v>1</v>
      </c>
      <c r="H65" s="589">
        <v>0</v>
      </c>
      <c r="I65" s="589">
        <v>0</v>
      </c>
      <c r="J65" s="589">
        <v>0</v>
      </c>
      <c r="K65" s="589">
        <v>0</v>
      </c>
      <c r="L65" s="199">
        <v>0</v>
      </c>
    </row>
    <row r="66" spans="1:12" s="5" customFormat="1" ht="15.75" customHeight="1" x14ac:dyDescent="0.25">
      <c r="A66" s="812" t="s">
        <v>76</v>
      </c>
      <c r="B66" s="811">
        <f t="shared" si="12"/>
        <v>40</v>
      </c>
      <c r="C66" s="588">
        <v>2</v>
      </c>
      <c r="D66" s="588">
        <v>5</v>
      </c>
      <c r="E66" s="588">
        <v>5</v>
      </c>
      <c r="F66" s="588">
        <v>2</v>
      </c>
      <c r="G66" s="589">
        <v>6</v>
      </c>
      <c r="H66" s="589">
        <v>2</v>
      </c>
      <c r="I66" s="589">
        <v>5</v>
      </c>
      <c r="J66" s="589">
        <v>6</v>
      </c>
      <c r="K66" s="589">
        <v>2</v>
      </c>
      <c r="L66" s="199">
        <v>5</v>
      </c>
    </row>
    <row r="67" spans="1:12" s="5" customFormat="1" ht="15.75" customHeight="1" x14ac:dyDescent="0.25">
      <c r="A67" s="812" t="s">
        <v>77</v>
      </c>
      <c r="B67" s="811">
        <f t="shared" si="12"/>
        <v>3</v>
      </c>
      <c r="C67" s="588">
        <v>0</v>
      </c>
      <c r="D67" s="588">
        <v>0</v>
      </c>
      <c r="E67" s="588">
        <v>0</v>
      </c>
      <c r="F67" s="588">
        <v>0</v>
      </c>
      <c r="G67" s="589">
        <v>0</v>
      </c>
      <c r="H67" s="589">
        <v>0</v>
      </c>
      <c r="I67" s="589">
        <v>1</v>
      </c>
      <c r="J67" s="589">
        <v>0</v>
      </c>
      <c r="K67" s="796">
        <v>2</v>
      </c>
      <c r="L67" s="779">
        <v>0</v>
      </c>
    </row>
    <row r="68" spans="1:12" s="5" customFormat="1" ht="15.75" customHeight="1" x14ac:dyDescent="0.25">
      <c r="A68" s="812" t="s">
        <v>78</v>
      </c>
      <c r="B68" s="811">
        <f t="shared" si="12"/>
        <v>2</v>
      </c>
      <c r="C68" s="588">
        <v>0</v>
      </c>
      <c r="D68" s="588">
        <v>0</v>
      </c>
      <c r="E68" s="588">
        <v>0</v>
      </c>
      <c r="F68" s="588">
        <v>0</v>
      </c>
      <c r="G68" s="589">
        <v>1</v>
      </c>
      <c r="H68" s="589">
        <v>0</v>
      </c>
      <c r="I68" s="589">
        <v>0</v>
      </c>
      <c r="J68" s="589">
        <v>0</v>
      </c>
      <c r="K68" s="589">
        <v>0</v>
      </c>
      <c r="L68" s="199">
        <v>1</v>
      </c>
    </row>
    <row r="69" spans="1:12" s="5" customFormat="1" ht="15.75" customHeight="1" x14ac:dyDescent="0.25">
      <c r="A69" s="813" t="s">
        <v>79</v>
      </c>
      <c r="B69" s="814">
        <f t="shared" si="12"/>
        <v>8</v>
      </c>
      <c r="C69" s="597">
        <v>2</v>
      </c>
      <c r="D69" s="597">
        <v>0</v>
      </c>
      <c r="E69" s="597">
        <v>0</v>
      </c>
      <c r="F69" s="597">
        <v>0</v>
      </c>
      <c r="G69" s="598">
        <v>1</v>
      </c>
      <c r="H69" s="598">
        <v>0</v>
      </c>
      <c r="I69" s="598">
        <v>1</v>
      </c>
      <c r="J69" s="598">
        <v>2</v>
      </c>
      <c r="K69" s="598">
        <v>1</v>
      </c>
      <c r="L69" s="200">
        <v>1</v>
      </c>
    </row>
    <row r="70" spans="1:12" s="4" customFormat="1" ht="27" customHeight="1" x14ac:dyDescent="0.2">
      <c r="A70" s="1055" t="s">
        <v>80</v>
      </c>
      <c r="B70" s="1056">
        <f>SUM(B71:B75)</f>
        <v>25</v>
      </c>
      <c r="C70" s="1057">
        <f t="shared" ref="C70:H70" si="18">SUM(C71:C75)</f>
        <v>6</v>
      </c>
      <c r="D70" s="1057">
        <f t="shared" si="18"/>
        <v>0</v>
      </c>
      <c r="E70" s="1057">
        <f t="shared" si="18"/>
        <v>4</v>
      </c>
      <c r="F70" s="1057">
        <f t="shared" si="18"/>
        <v>4</v>
      </c>
      <c r="G70" s="1057">
        <f t="shared" si="18"/>
        <v>2</v>
      </c>
      <c r="H70" s="320">
        <f t="shared" si="18"/>
        <v>2</v>
      </c>
      <c r="I70" s="320">
        <f>SUM(I71:I75)</f>
        <v>1</v>
      </c>
      <c r="J70" s="320">
        <f>SUM(J71:J75)</f>
        <v>2</v>
      </c>
      <c r="K70" s="320">
        <f>SUM(K71:K75)</f>
        <v>0</v>
      </c>
      <c r="L70" s="1058">
        <v>4</v>
      </c>
    </row>
    <row r="71" spans="1:12" s="5" customFormat="1" ht="15.75" customHeight="1" x14ac:dyDescent="0.25">
      <c r="A71" s="926" t="s">
        <v>81</v>
      </c>
      <c r="B71" s="815">
        <f t="shared" si="12"/>
        <v>0</v>
      </c>
      <c r="C71" s="584">
        <v>0</v>
      </c>
      <c r="D71" s="584">
        <v>0</v>
      </c>
      <c r="E71" s="584">
        <v>0</v>
      </c>
      <c r="F71" s="584">
        <v>0</v>
      </c>
      <c r="G71" s="585">
        <v>0</v>
      </c>
      <c r="H71" s="585">
        <v>0</v>
      </c>
      <c r="I71" s="585">
        <v>0</v>
      </c>
      <c r="J71" s="585">
        <v>0</v>
      </c>
      <c r="K71" s="1053">
        <v>0</v>
      </c>
      <c r="L71" s="1054">
        <v>0</v>
      </c>
    </row>
    <row r="72" spans="1:12" s="5" customFormat="1" ht="15.75" customHeight="1" x14ac:dyDescent="0.25">
      <c r="A72" s="816" t="s">
        <v>82</v>
      </c>
      <c r="B72" s="811">
        <f t="shared" si="12"/>
        <v>0</v>
      </c>
      <c r="C72" s="588">
        <v>0</v>
      </c>
      <c r="D72" s="588">
        <v>0</v>
      </c>
      <c r="E72" s="588">
        <v>0</v>
      </c>
      <c r="F72" s="588">
        <v>0</v>
      </c>
      <c r="G72" s="589">
        <v>0</v>
      </c>
      <c r="H72" s="589">
        <v>0</v>
      </c>
      <c r="I72" s="589">
        <v>0</v>
      </c>
      <c r="J72" s="589">
        <v>0</v>
      </c>
      <c r="K72" s="589">
        <v>0</v>
      </c>
      <c r="L72" s="199">
        <v>0</v>
      </c>
    </row>
    <row r="73" spans="1:12" s="5" customFormat="1" ht="15.75" customHeight="1" x14ac:dyDescent="0.25">
      <c r="A73" s="816" t="s">
        <v>83</v>
      </c>
      <c r="B73" s="811">
        <f t="shared" si="12"/>
        <v>0</v>
      </c>
      <c r="C73" s="588">
        <v>0</v>
      </c>
      <c r="D73" s="588">
        <v>0</v>
      </c>
      <c r="E73" s="588">
        <v>0</v>
      </c>
      <c r="F73" s="588">
        <v>0</v>
      </c>
      <c r="G73" s="589">
        <v>0</v>
      </c>
      <c r="H73" s="589">
        <v>0</v>
      </c>
      <c r="I73" s="589">
        <v>0</v>
      </c>
      <c r="J73" s="589">
        <v>0</v>
      </c>
      <c r="K73" s="589">
        <v>0</v>
      </c>
      <c r="L73" s="199">
        <v>0</v>
      </c>
    </row>
    <row r="74" spans="1:12" s="5" customFormat="1" ht="15.75" customHeight="1" x14ac:dyDescent="0.25">
      <c r="A74" s="816" t="s">
        <v>84</v>
      </c>
      <c r="B74" s="12">
        <f t="shared" si="12"/>
        <v>24</v>
      </c>
      <c r="C74" s="588">
        <v>5</v>
      </c>
      <c r="D74" s="588">
        <v>0</v>
      </c>
      <c r="E74" s="588">
        <v>4</v>
      </c>
      <c r="F74" s="588">
        <v>4</v>
      </c>
      <c r="G74" s="589">
        <v>2</v>
      </c>
      <c r="H74" s="589">
        <v>2</v>
      </c>
      <c r="I74" s="589">
        <v>1</v>
      </c>
      <c r="J74" s="589">
        <v>2</v>
      </c>
      <c r="K74" s="589">
        <v>0</v>
      </c>
      <c r="L74" s="199">
        <v>4</v>
      </c>
    </row>
    <row r="75" spans="1:12" s="5" customFormat="1" ht="15.75" customHeight="1" x14ac:dyDescent="0.25">
      <c r="A75" s="817" t="s">
        <v>85</v>
      </c>
      <c r="B75" s="244">
        <f t="shared" si="12"/>
        <v>1</v>
      </c>
      <c r="C75" s="597">
        <v>1</v>
      </c>
      <c r="D75" s="597">
        <v>0</v>
      </c>
      <c r="E75" s="597">
        <v>0</v>
      </c>
      <c r="F75" s="597">
        <v>0</v>
      </c>
      <c r="G75" s="598">
        <v>0</v>
      </c>
      <c r="H75" s="598">
        <v>0</v>
      </c>
      <c r="I75" s="598">
        <v>0</v>
      </c>
      <c r="J75" s="598">
        <v>0</v>
      </c>
      <c r="K75" s="598">
        <v>0</v>
      </c>
      <c r="L75" s="200">
        <v>0</v>
      </c>
    </row>
  </sheetData>
  <mergeCells count="3">
    <mergeCell ref="A1:L1"/>
    <mergeCell ref="A2:L2"/>
    <mergeCell ref="A3:L3"/>
  </mergeCells>
  <hyperlinks>
    <hyperlink ref="N1" location="INDEX!A1" display="Back to Index" xr:uid="{C7D70CAB-D5F7-4C61-93D2-AD8AD831C8A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A26D-2659-440D-B91F-18A7217A4E36}">
  <dimension ref="A1:P34"/>
  <sheetViews>
    <sheetView workbookViewId="0">
      <selection activeCell="P1" sqref="P1"/>
    </sheetView>
  </sheetViews>
  <sheetFormatPr defaultRowHeight="15" x14ac:dyDescent="0.25"/>
  <cols>
    <col min="1" max="1" width="29.5703125" bestFit="1" customWidth="1"/>
    <col min="2" max="2" width="51.85546875" bestFit="1" customWidth="1"/>
    <col min="3" max="3" width="18.5703125" bestFit="1" customWidth="1"/>
    <col min="16" max="16" width="12.7109375" bestFit="1" customWidth="1"/>
  </cols>
  <sheetData>
    <row r="1" spans="1:16" ht="18.75" x14ac:dyDescent="0.25">
      <c r="A1" s="1264" t="s">
        <v>277</v>
      </c>
      <c r="B1" s="1264"/>
      <c r="C1" s="1264"/>
      <c r="D1" s="1264"/>
      <c r="E1" s="1264"/>
      <c r="F1" s="1264"/>
      <c r="G1" s="1264"/>
      <c r="H1" s="1264"/>
      <c r="I1" s="1264"/>
      <c r="J1" s="1264"/>
      <c r="K1" s="1264"/>
      <c r="L1" s="1264"/>
      <c r="M1" s="1264"/>
      <c r="N1" s="1264"/>
      <c r="P1" s="1236" t="s">
        <v>863</v>
      </c>
    </row>
    <row r="2" spans="1:16" ht="18.75" x14ac:dyDescent="0.25">
      <c r="A2" s="1264" t="s">
        <v>1</v>
      </c>
      <c r="B2" s="1264"/>
      <c r="C2" s="1264"/>
      <c r="D2" s="1264"/>
      <c r="E2" s="1264"/>
      <c r="F2" s="1264"/>
      <c r="G2" s="1264"/>
      <c r="H2" s="1264"/>
      <c r="I2" s="1264"/>
      <c r="J2" s="1264"/>
      <c r="K2" s="1264"/>
      <c r="L2" s="1264"/>
      <c r="M2" s="1264"/>
      <c r="N2" s="1264"/>
    </row>
    <row r="3" spans="1:16" ht="18.75" x14ac:dyDescent="0.25">
      <c r="A3" s="1306" t="s">
        <v>852</v>
      </c>
      <c r="B3" s="1306"/>
      <c r="C3" s="1306"/>
      <c r="D3" s="1306"/>
      <c r="E3" s="1306"/>
      <c r="F3" s="1306"/>
      <c r="G3" s="1306"/>
      <c r="H3" s="1306"/>
      <c r="I3" s="1306"/>
      <c r="J3" s="1306"/>
      <c r="K3" s="1306"/>
      <c r="L3" s="1306"/>
      <c r="M3" s="1306"/>
      <c r="N3" s="1306"/>
    </row>
    <row r="4" spans="1:16" x14ac:dyDescent="0.25">
      <c r="A4" s="1302" t="s">
        <v>239</v>
      </c>
      <c r="B4" s="1314"/>
      <c r="C4" s="1303"/>
      <c r="D4" s="939" t="s">
        <v>4</v>
      </c>
      <c r="E4" s="392" t="s">
        <v>5</v>
      </c>
      <c r="F4" s="392" t="s">
        <v>6</v>
      </c>
      <c r="G4" s="392" t="s">
        <v>7</v>
      </c>
      <c r="H4" s="392" t="s">
        <v>8</v>
      </c>
      <c r="I4" s="393" t="s">
        <v>9</v>
      </c>
      <c r="J4" s="393" t="s">
        <v>10</v>
      </c>
      <c r="K4" s="393" t="s">
        <v>11</v>
      </c>
      <c r="L4" s="393" t="s">
        <v>12</v>
      </c>
      <c r="M4" s="536" t="s">
        <v>13</v>
      </c>
      <c r="N4" s="536" t="s">
        <v>14</v>
      </c>
    </row>
    <row r="5" spans="1:16" x14ac:dyDescent="0.25">
      <c r="A5" s="219" t="s">
        <v>15</v>
      </c>
      <c r="B5" s="1315" t="s">
        <v>4</v>
      </c>
      <c r="C5" s="1315"/>
      <c r="D5" s="688">
        <v>504</v>
      </c>
      <c r="E5" s="689">
        <v>49</v>
      </c>
      <c r="F5" s="689">
        <v>27</v>
      </c>
      <c r="G5" s="689">
        <v>51</v>
      </c>
      <c r="H5" s="689">
        <v>41</v>
      </c>
      <c r="I5" s="689">
        <v>66</v>
      </c>
      <c r="J5" s="689">
        <v>46</v>
      </c>
      <c r="K5" s="689">
        <v>57</v>
      </c>
      <c r="L5" s="690">
        <v>48</v>
      </c>
      <c r="M5" s="691">
        <v>46</v>
      </c>
      <c r="N5" s="691">
        <v>73</v>
      </c>
    </row>
    <row r="6" spans="1:16" x14ac:dyDescent="0.25">
      <c r="A6" s="1307" t="s">
        <v>278</v>
      </c>
      <c r="B6" s="1310" t="s">
        <v>4</v>
      </c>
      <c r="C6" s="1310"/>
      <c r="D6" s="694">
        <v>14</v>
      </c>
      <c r="E6" s="695">
        <v>1</v>
      </c>
      <c r="F6" s="695">
        <v>1</v>
      </c>
      <c r="G6" s="695">
        <v>1</v>
      </c>
      <c r="H6" s="695">
        <v>4</v>
      </c>
      <c r="I6" s="696">
        <v>0</v>
      </c>
      <c r="J6" s="696">
        <v>1</v>
      </c>
      <c r="K6" s="696">
        <v>4</v>
      </c>
      <c r="L6" s="696">
        <v>0</v>
      </c>
      <c r="M6" s="959">
        <v>1</v>
      </c>
      <c r="N6" s="362">
        <v>1</v>
      </c>
    </row>
    <row r="7" spans="1:16" x14ac:dyDescent="0.25">
      <c r="A7" s="1308"/>
      <c r="B7" s="1311" t="s">
        <v>279</v>
      </c>
      <c r="C7" s="220" t="s">
        <v>4</v>
      </c>
      <c r="D7" s="221">
        <v>14</v>
      </c>
      <c r="E7" s="385">
        <v>1</v>
      </c>
      <c r="F7" s="385">
        <v>1</v>
      </c>
      <c r="G7" s="385">
        <v>1</v>
      </c>
      <c r="H7" s="385">
        <v>4</v>
      </c>
      <c r="I7" s="222">
        <v>0</v>
      </c>
      <c r="J7" s="222">
        <v>1</v>
      </c>
      <c r="K7" s="222">
        <v>4</v>
      </c>
      <c r="L7" s="222">
        <v>0</v>
      </c>
      <c r="M7" s="1099">
        <v>1</v>
      </c>
      <c r="N7" s="1098">
        <v>1</v>
      </c>
    </row>
    <row r="8" spans="1:16" x14ac:dyDescent="0.25">
      <c r="A8" s="1308"/>
      <c r="B8" s="1312"/>
      <c r="C8" s="397" t="s">
        <v>280</v>
      </c>
      <c r="D8" s="699">
        <v>8</v>
      </c>
      <c r="E8" s="700">
        <v>0</v>
      </c>
      <c r="F8" s="700">
        <v>0</v>
      </c>
      <c r="G8" s="700">
        <v>0</v>
      </c>
      <c r="H8" s="700">
        <v>3</v>
      </c>
      <c r="I8" s="701">
        <v>0</v>
      </c>
      <c r="J8" s="701">
        <v>1</v>
      </c>
      <c r="K8" s="701">
        <v>2</v>
      </c>
      <c r="L8" s="701">
        <v>0</v>
      </c>
      <c r="M8" s="960">
        <v>1</v>
      </c>
      <c r="N8" s="366">
        <v>1</v>
      </c>
    </row>
    <row r="9" spans="1:16" x14ac:dyDescent="0.25">
      <c r="A9" s="1308"/>
      <c r="B9" s="1312"/>
      <c r="C9" s="397" t="s">
        <v>281</v>
      </c>
      <c r="D9" s="699">
        <v>6</v>
      </c>
      <c r="E9" s="700">
        <v>1</v>
      </c>
      <c r="F9" s="700">
        <v>1</v>
      </c>
      <c r="G9" s="700">
        <v>1</v>
      </c>
      <c r="H9" s="700">
        <v>1</v>
      </c>
      <c r="I9" s="701">
        <v>0</v>
      </c>
      <c r="J9" s="701">
        <v>0</v>
      </c>
      <c r="K9" s="701">
        <v>2</v>
      </c>
      <c r="L9" s="701">
        <v>0</v>
      </c>
      <c r="M9" s="960">
        <v>0</v>
      </c>
      <c r="N9" s="366">
        <v>0</v>
      </c>
    </row>
    <row r="10" spans="1:16" ht="38.25" x14ac:dyDescent="0.25">
      <c r="A10" s="1308"/>
      <c r="B10" s="1312"/>
      <c r="C10" s="364" t="s">
        <v>282</v>
      </c>
      <c r="D10" s="699">
        <v>0</v>
      </c>
      <c r="E10" s="700">
        <v>0</v>
      </c>
      <c r="F10" s="700">
        <v>0</v>
      </c>
      <c r="G10" s="700">
        <v>0</v>
      </c>
      <c r="H10" s="700">
        <v>0</v>
      </c>
      <c r="I10" s="701">
        <v>0</v>
      </c>
      <c r="J10" s="701">
        <v>0</v>
      </c>
      <c r="K10" s="701">
        <v>0</v>
      </c>
      <c r="L10" s="701">
        <v>0</v>
      </c>
      <c r="M10" s="960">
        <v>0</v>
      </c>
      <c r="N10" s="366">
        <v>0</v>
      </c>
    </row>
    <row r="11" spans="1:16" x14ac:dyDescent="0.25">
      <c r="A11" s="1308"/>
      <c r="B11" s="1312" t="s">
        <v>283</v>
      </c>
      <c r="C11" s="223" t="s">
        <v>4</v>
      </c>
      <c r="D11" s="727">
        <v>0</v>
      </c>
      <c r="E11" s="728">
        <v>0</v>
      </c>
      <c r="F11" s="728">
        <v>0</v>
      </c>
      <c r="G11" s="728">
        <v>0</v>
      </c>
      <c r="H11" s="728">
        <v>0</v>
      </c>
      <c r="I11" s="729">
        <v>0</v>
      </c>
      <c r="J11" s="729">
        <v>0</v>
      </c>
      <c r="K11" s="729">
        <v>0</v>
      </c>
      <c r="L11" s="729">
        <v>0</v>
      </c>
      <c r="M11" s="961">
        <v>0</v>
      </c>
      <c r="N11" s="387">
        <v>0</v>
      </c>
    </row>
    <row r="12" spans="1:16" x14ac:dyDescent="0.25">
      <c r="A12" s="1308"/>
      <c r="B12" s="1312"/>
      <c r="C12" s="397" t="s">
        <v>280</v>
      </c>
      <c r="D12" s="699">
        <v>0</v>
      </c>
      <c r="E12" s="700">
        <v>0</v>
      </c>
      <c r="F12" s="700">
        <v>0</v>
      </c>
      <c r="G12" s="700">
        <v>0</v>
      </c>
      <c r="H12" s="700">
        <v>0</v>
      </c>
      <c r="I12" s="701">
        <v>0</v>
      </c>
      <c r="J12" s="701">
        <v>0</v>
      </c>
      <c r="K12" s="701">
        <v>0</v>
      </c>
      <c r="L12" s="701">
        <v>0</v>
      </c>
      <c r="M12" s="960">
        <v>0</v>
      </c>
      <c r="N12" s="366">
        <v>0</v>
      </c>
    </row>
    <row r="13" spans="1:16" x14ac:dyDescent="0.25">
      <c r="A13" s="1308"/>
      <c r="B13" s="1312"/>
      <c r="C13" s="397" t="s">
        <v>281</v>
      </c>
      <c r="D13" s="699">
        <v>0</v>
      </c>
      <c r="E13" s="700">
        <v>0</v>
      </c>
      <c r="F13" s="700">
        <v>0</v>
      </c>
      <c r="G13" s="700">
        <v>0</v>
      </c>
      <c r="H13" s="700">
        <v>0</v>
      </c>
      <c r="I13" s="701">
        <v>0</v>
      </c>
      <c r="J13" s="701">
        <v>0</v>
      </c>
      <c r="K13" s="701">
        <v>0</v>
      </c>
      <c r="L13" s="701">
        <v>0</v>
      </c>
      <c r="M13" s="960">
        <v>0</v>
      </c>
      <c r="N13" s="366">
        <v>0</v>
      </c>
    </row>
    <row r="14" spans="1:16" ht="38.25" x14ac:dyDescent="0.25">
      <c r="A14" s="1308"/>
      <c r="B14" s="1312"/>
      <c r="C14" s="364" t="s">
        <v>282</v>
      </c>
      <c r="D14" s="699">
        <v>0</v>
      </c>
      <c r="E14" s="700">
        <v>0</v>
      </c>
      <c r="F14" s="700">
        <v>0</v>
      </c>
      <c r="G14" s="700">
        <v>0</v>
      </c>
      <c r="H14" s="700">
        <v>0</v>
      </c>
      <c r="I14" s="701">
        <v>0</v>
      </c>
      <c r="J14" s="701">
        <v>0</v>
      </c>
      <c r="K14" s="701">
        <v>0</v>
      </c>
      <c r="L14" s="701">
        <v>0</v>
      </c>
      <c r="M14" s="960">
        <v>0</v>
      </c>
      <c r="N14" s="366">
        <v>0</v>
      </c>
    </row>
    <row r="15" spans="1:16" x14ac:dyDescent="0.25">
      <c r="A15" s="1308"/>
      <c r="B15" s="1312" t="s">
        <v>853</v>
      </c>
      <c r="C15" s="223" t="s">
        <v>4</v>
      </c>
      <c r="D15" s="727">
        <v>0</v>
      </c>
      <c r="E15" s="728">
        <v>0</v>
      </c>
      <c r="F15" s="728">
        <v>0</v>
      </c>
      <c r="G15" s="728">
        <v>0</v>
      </c>
      <c r="H15" s="728">
        <v>0</v>
      </c>
      <c r="I15" s="729">
        <v>0</v>
      </c>
      <c r="J15" s="729">
        <v>0</v>
      </c>
      <c r="K15" s="729">
        <v>0</v>
      </c>
      <c r="L15" s="729">
        <v>0</v>
      </c>
      <c r="M15" s="961">
        <v>0</v>
      </c>
      <c r="N15" s="387">
        <v>0</v>
      </c>
    </row>
    <row r="16" spans="1:16" x14ac:dyDescent="0.25">
      <c r="A16" s="1308"/>
      <c r="B16" s="1312"/>
      <c r="C16" s="397" t="s">
        <v>280</v>
      </c>
      <c r="D16" s="699">
        <v>0</v>
      </c>
      <c r="E16" s="700">
        <v>0</v>
      </c>
      <c r="F16" s="700">
        <v>0</v>
      </c>
      <c r="G16" s="700">
        <v>0</v>
      </c>
      <c r="H16" s="700">
        <v>0</v>
      </c>
      <c r="I16" s="701">
        <v>0</v>
      </c>
      <c r="J16" s="701">
        <v>0</v>
      </c>
      <c r="K16" s="701">
        <v>0</v>
      </c>
      <c r="L16" s="701">
        <v>0</v>
      </c>
      <c r="M16" s="960">
        <v>0</v>
      </c>
      <c r="N16" s="366">
        <v>0</v>
      </c>
    </row>
    <row r="17" spans="1:14" x14ac:dyDescent="0.25">
      <c r="A17" s="1308"/>
      <c r="B17" s="1312"/>
      <c r="C17" s="397" t="s">
        <v>281</v>
      </c>
      <c r="D17" s="699">
        <v>0</v>
      </c>
      <c r="E17" s="700">
        <v>0</v>
      </c>
      <c r="F17" s="700">
        <v>0</v>
      </c>
      <c r="G17" s="700">
        <v>0</v>
      </c>
      <c r="H17" s="700">
        <v>0</v>
      </c>
      <c r="I17" s="701">
        <v>0</v>
      </c>
      <c r="J17" s="701">
        <v>0</v>
      </c>
      <c r="K17" s="701">
        <v>0</v>
      </c>
      <c r="L17" s="701">
        <v>0</v>
      </c>
      <c r="M17" s="960">
        <v>0</v>
      </c>
      <c r="N17" s="366">
        <v>0</v>
      </c>
    </row>
    <row r="18" spans="1:14" ht="38.25" x14ac:dyDescent="0.25">
      <c r="A18" s="1309"/>
      <c r="B18" s="1313"/>
      <c r="C18" s="224" t="s">
        <v>282</v>
      </c>
      <c r="D18" s="705">
        <v>0</v>
      </c>
      <c r="E18" s="706">
        <v>0</v>
      </c>
      <c r="F18" s="706">
        <v>0</v>
      </c>
      <c r="G18" s="706">
        <v>0</v>
      </c>
      <c r="H18" s="706">
        <v>0</v>
      </c>
      <c r="I18" s="707">
        <v>0</v>
      </c>
      <c r="J18" s="707">
        <v>0</v>
      </c>
      <c r="K18" s="707">
        <v>0</v>
      </c>
      <c r="L18" s="707">
        <v>0</v>
      </c>
      <c r="M18" s="963">
        <v>0</v>
      </c>
      <c r="N18" s="957">
        <v>0</v>
      </c>
    </row>
    <row r="19" spans="1:14" x14ac:dyDescent="0.25">
      <c r="A19" s="1307" t="s">
        <v>284</v>
      </c>
      <c r="B19" s="1310" t="s">
        <v>4</v>
      </c>
      <c r="C19" s="1310"/>
      <c r="D19" s="694">
        <v>490</v>
      </c>
      <c r="E19" s="695">
        <v>48</v>
      </c>
      <c r="F19" s="695">
        <v>26</v>
      </c>
      <c r="G19" s="695">
        <v>50</v>
      </c>
      <c r="H19" s="695">
        <v>37</v>
      </c>
      <c r="I19" s="696">
        <v>66</v>
      </c>
      <c r="J19" s="696">
        <v>45</v>
      </c>
      <c r="K19" s="696">
        <v>53</v>
      </c>
      <c r="L19" s="696">
        <v>48</v>
      </c>
      <c r="M19" s="959">
        <v>45</v>
      </c>
      <c r="N19" s="362">
        <v>72</v>
      </c>
    </row>
    <row r="20" spans="1:14" x14ac:dyDescent="0.25">
      <c r="A20" s="1308"/>
      <c r="B20" s="1311" t="s">
        <v>279</v>
      </c>
      <c r="C20" s="220" t="s">
        <v>4</v>
      </c>
      <c r="D20" s="221">
        <v>25</v>
      </c>
      <c r="E20" s="385">
        <v>5</v>
      </c>
      <c r="F20" s="385">
        <v>3</v>
      </c>
      <c r="G20" s="385">
        <v>7</v>
      </c>
      <c r="H20" s="385">
        <v>5</v>
      </c>
      <c r="I20" s="222">
        <v>3</v>
      </c>
      <c r="J20" s="222">
        <v>0</v>
      </c>
      <c r="K20" s="222">
        <v>2</v>
      </c>
      <c r="L20" s="222">
        <v>0</v>
      </c>
      <c r="M20" s="1099">
        <v>0</v>
      </c>
      <c r="N20" s="1098">
        <v>0</v>
      </c>
    </row>
    <row r="21" spans="1:14" x14ac:dyDescent="0.25">
      <c r="A21" s="1308"/>
      <c r="B21" s="1312"/>
      <c r="C21" s="397" t="s">
        <v>280</v>
      </c>
      <c r="D21" s="699">
        <v>17</v>
      </c>
      <c r="E21" s="700">
        <v>3</v>
      </c>
      <c r="F21" s="700">
        <v>2</v>
      </c>
      <c r="G21" s="700">
        <v>6</v>
      </c>
      <c r="H21" s="700">
        <v>2</v>
      </c>
      <c r="I21" s="701">
        <v>2</v>
      </c>
      <c r="J21" s="701">
        <v>0</v>
      </c>
      <c r="K21" s="701">
        <v>2</v>
      </c>
      <c r="L21" s="701">
        <v>0</v>
      </c>
      <c r="M21" s="960">
        <v>0</v>
      </c>
      <c r="N21" s="366">
        <v>0</v>
      </c>
    </row>
    <row r="22" spans="1:14" x14ac:dyDescent="0.25">
      <c r="A22" s="1308"/>
      <c r="B22" s="1312"/>
      <c r="C22" s="397" t="s">
        <v>281</v>
      </c>
      <c r="D22" s="699">
        <v>8</v>
      </c>
      <c r="E22" s="700">
        <v>2</v>
      </c>
      <c r="F22" s="700">
        <v>1</v>
      </c>
      <c r="G22" s="700">
        <v>1</v>
      </c>
      <c r="H22" s="700">
        <v>3</v>
      </c>
      <c r="I22" s="701">
        <v>1</v>
      </c>
      <c r="J22" s="701">
        <v>0</v>
      </c>
      <c r="K22" s="701">
        <v>0</v>
      </c>
      <c r="L22" s="701">
        <v>0</v>
      </c>
      <c r="M22" s="960">
        <v>0</v>
      </c>
      <c r="N22" s="366">
        <v>0</v>
      </c>
    </row>
    <row r="23" spans="1:14" ht="38.25" x14ac:dyDescent="0.25">
      <c r="A23" s="1308"/>
      <c r="B23" s="1312"/>
      <c r="C23" s="364" t="s">
        <v>282</v>
      </c>
      <c r="D23" s="699">
        <v>0</v>
      </c>
      <c r="E23" s="700">
        <v>0</v>
      </c>
      <c r="F23" s="700">
        <v>0</v>
      </c>
      <c r="G23" s="700">
        <v>0</v>
      </c>
      <c r="H23" s="700">
        <v>0</v>
      </c>
      <c r="I23" s="701">
        <v>0</v>
      </c>
      <c r="J23" s="701">
        <v>0</v>
      </c>
      <c r="K23" s="701">
        <v>0</v>
      </c>
      <c r="L23" s="701">
        <v>0</v>
      </c>
      <c r="M23" s="960">
        <v>0</v>
      </c>
      <c r="N23" s="366">
        <v>0</v>
      </c>
    </row>
    <row r="24" spans="1:14" x14ac:dyDescent="0.25">
      <c r="A24" s="1308"/>
      <c r="B24" s="1312" t="s">
        <v>283</v>
      </c>
      <c r="C24" s="223" t="s">
        <v>4</v>
      </c>
      <c r="D24" s="727">
        <v>465</v>
      </c>
      <c r="E24" s="728">
        <v>43</v>
      </c>
      <c r="F24" s="728">
        <v>23</v>
      </c>
      <c r="G24" s="728">
        <v>43</v>
      </c>
      <c r="H24" s="728">
        <v>32</v>
      </c>
      <c r="I24" s="729">
        <v>63</v>
      </c>
      <c r="J24" s="729">
        <v>45</v>
      </c>
      <c r="K24" s="729">
        <v>51</v>
      </c>
      <c r="L24" s="729">
        <v>48</v>
      </c>
      <c r="M24" s="961">
        <v>45</v>
      </c>
      <c r="N24" s="387">
        <v>72</v>
      </c>
    </row>
    <row r="25" spans="1:14" x14ac:dyDescent="0.25">
      <c r="A25" s="1308"/>
      <c r="B25" s="1312"/>
      <c r="C25" s="397" t="s">
        <v>280</v>
      </c>
      <c r="D25" s="699">
        <v>1</v>
      </c>
      <c r="E25" s="700">
        <v>0</v>
      </c>
      <c r="F25" s="700">
        <v>0</v>
      </c>
      <c r="G25" s="700">
        <v>0</v>
      </c>
      <c r="H25" s="700">
        <v>0</v>
      </c>
      <c r="I25" s="701">
        <v>0</v>
      </c>
      <c r="J25" s="701">
        <v>1</v>
      </c>
      <c r="K25" s="701">
        <v>0</v>
      </c>
      <c r="L25" s="701">
        <v>0</v>
      </c>
      <c r="M25" s="960">
        <v>0</v>
      </c>
      <c r="N25" s="366">
        <v>0</v>
      </c>
    </row>
    <row r="26" spans="1:14" x14ac:dyDescent="0.25">
      <c r="A26" s="1308"/>
      <c r="B26" s="1312"/>
      <c r="C26" s="397" t="s">
        <v>281</v>
      </c>
      <c r="D26" s="699">
        <v>464</v>
      </c>
      <c r="E26" s="700">
        <v>43</v>
      </c>
      <c r="F26" s="700">
        <v>23</v>
      </c>
      <c r="G26" s="700">
        <v>43</v>
      </c>
      <c r="H26" s="700">
        <v>32</v>
      </c>
      <c r="I26" s="701">
        <v>63</v>
      </c>
      <c r="J26" s="701">
        <v>44</v>
      </c>
      <c r="K26" s="701">
        <v>51</v>
      </c>
      <c r="L26" s="701">
        <v>48</v>
      </c>
      <c r="M26" s="960">
        <v>45</v>
      </c>
      <c r="N26" s="366">
        <v>72</v>
      </c>
    </row>
    <row r="27" spans="1:14" ht="38.25" x14ac:dyDescent="0.25">
      <c r="A27" s="1308"/>
      <c r="B27" s="1312"/>
      <c r="C27" s="364" t="s">
        <v>282</v>
      </c>
      <c r="D27" s="699">
        <v>0</v>
      </c>
      <c r="E27" s="700">
        <v>0</v>
      </c>
      <c r="F27" s="700">
        <v>0</v>
      </c>
      <c r="G27" s="700">
        <v>0</v>
      </c>
      <c r="H27" s="700">
        <v>0</v>
      </c>
      <c r="I27" s="701">
        <v>0</v>
      </c>
      <c r="J27" s="701">
        <v>0</v>
      </c>
      <c r="K27" s="701">
        <v>0</v>
      </c>
      <c r="L27" s="701">
        <v>0</v>
      </c>
      <c r="M27" s="960">
        <v>0</v>
      </c>
      <c r="N27" s="366">
        <v>0</v>
      </c>
    </row>
    <row r="28" spans="1:14" x14ac:dyDescent="0.25">
      <c r="A28" s="1308"/>
      <c r="B28" s="1312" t="s">
        <v>853</v>
      </c>
      <c r="C28" s="223" t="s">
        <v>4</v>
      </c>
      <c r="D28" s="727">
        <v>0</v>
      </c>
      <c r="E28" s="728">
        <v>0</v>
      </c>
      <c r="F28" s="728">
        <v>0</v>
      </c>
      <c r="G28" s="728">
        <v>0</v>
      </c>
      <c r="H28" s="728">
        <v>0</v>
      </c>
      <c r="I28" s="729">
        <v>0</v>
      </c>
      <c r="J28" s="729">
        <v>0</v>
      </c>
      <c r="K28" s="729">
        <v>0</v>
      </c>
      <c r="L28" s="729">
        <v>0</v>
      </c>
      <c r="M28" s="961">
        <v>0</v>
      </c>
      <c r="N28" s="387">
        <v>0</v>
      </c>
    </row>
    <row r="29" spans="1:14" x14ac:dyDescent="0.25">
      <c r="A29" s="1308"/>
      <c r="B29" s="1312"/>
      <c r="C29" s="397" t="s">
        <v>280</v>
      </c>
      <c r="D29" s="699">
        <v>0</v>
      </c>
      <c r="E29" s="700">
        <v>0</v>
      </c>
      <c r="F29" s="700">
        <v>0</v>
      </c>
      <c r="G29" s="700">
        <v>0</v>
      </c>
      <c r="H29" s="700">
        <v>0</v>
      </c>
      <c r="I29" s="701">
        <v>0</v>
      </c>
      <c r="J29" s="701">
        <v>0</v>
      </c>
      <c r="K29" s="701">
        <v>0</v>
      </c>
      <c r="L29" s="701">
        <v>0</v>
      </c>
      <c r="M29" s="960">
        <v>0</v>
      </c>
      <c r="N29" s="366">
        <v>0</v>
      </c>
    </row>
    <row r="30" spans="1:14" x14ac:dyDescent="0.25">
      <c r="A30" s="1308"/>
      <c r="B30" s="1312"/>
      <c r="C30" s="397" t="s">
        <v>281</v>
      </c>
      <c r="D30" s="699">
        <v>0</v>
      </c>
      <c r="E30" s="700">
        <v>0</v>
      </c>
      <c r="F30" s="700">
        <v>0</v>
      </c>
      <c r="G30" s="700">
        <v>0</v>
      </c>
      <c r="H30" s="700">
        <v>0</v>
      </c>
      <c r="I30" s="701">
        <v>0</v>
      </c>
      <c r="J30" s="701">
        <v>0</v>
      </c>
      <c r="K30" s="701">
        <v>0</v>
      </c>
      <c r="L30" s="701">
        <v>0</v>
      </c>
      <c r="M30" s="960">
        <v>0</v>
      </c>
      <c r="N30" s="366">
        <v>0</v>
      </c>
    </row>
    <row r="31" spans="1:14" ht="38.25" x14ac:dyDescent="0.25">
      <c r="A31" s="1309"/>
      <c r="B31" s="1313"/>
      <c r="C31" s="224" t="s">
        <v>282</v>
      </c>
      <c r="D31" s="705">
        <v>0</v>
      </c>
      <c r="E31" s="706">
        <v>0</v>
      </c>
      <c r="F31" s="706">
        <v>0</v>
      </c>
      <c r="G31" s="706">
        <v>0</v>
      </c>
      <c r="H31" s="706">
        <v>0</v>
      </c>
      <c r="I31" s="707">
        <v>0</v>
      </c>
      <c r="J31" s="707">
        <v>0</v>
      </c>
      <c r="K31" s="707">
        <v>0</v>
      </c>
      <c r="L31" s="707">
        <v>0</v>
      </c>
      <c r="M31" s="963">
        <v>0</v>
      </c>
      <c r="N31" s="957">
        <v>0</v>
      </c>
    </row>
    <row r="32" spans="1:14" x14ac:dyDescent="0.25">
      <c r="A32" s="1525" t="s">
        <v>285</v>
      </c>
      <c r="B32" s="1525"/>
      <c r="C32" s="1525"/>
      <c r="D32" s="1526"/>
      <c r="E32" s="1526"/>
      <c r="F32" s="1526"/>
      <c r="G32" s="1526"/>
      <c r="H32" s="1526"/>
      <c r="I32" s="1526"/>
      <c r="J32" s="1526"/>
      <c r="K32" s="1526"/>
      <c r="L32" s="1526"/>
      <c r="M32" s="1526"/>
      <c r="N32" s="1523"/>
    </row>
    <row r="33" spans="1:14" x14ac:dyDescent="0.25">
      <c r="A33" s="1525" t="s">
        <v>286</v>
      </c>
      <c r="B33" s="1525"/>
      <c r="C33" s="1525"/>
      <c r="D33" s="1525"/>
      <c r="E33" s="1525"/>
      <c r="F33" s="1525"/>
      <c r="G33" s="1525"/>
      <c r="H33" s="1525"/>
      <c r="I33" s="1525"/>
      <c r="J33" s="1525"/>
      <c r="K33" s="1525"/>
      <c r="L33" s="1525"/>
      <c r="M33" s="1525"/>
      <c r="N33" s="1528"/>
    </row>
    <row r="34" spans="1:14" x14ac:dyDescent="0.25">
      <c r="A34" s="1527" t="s">
        <v>287</v>
      </c>
      <c r="B34" s="1527"/>
      <c r="C34" s="1527"/>
      <c r="D34" s="1527"/>
      <c r="E34" s="1527"/>
      <c r="F34" s="1527"/>
      <c r="G34" s="1527"/>
      <c r="H34" s="1527"/>
      <c r="I34" s="1527"/>
      <c r="J34" s="1527"/>
      <c r="K34" s="1527"/>
      <c r="L34" s="1527"/>
      <c r="M34" s="1527"/>
      <c r="N34" s="1528"/>
    </row>
  </sheetData>
  <mergeCells count="18">
    <mergeCell ref="A33:M33"/>
    <mergeCell ref="A34:M34"/>
    <mergeCell ref="A19:A31"/>
    <mergeCell ref="B19:C19"/>
    <mergeCell ref="B20:B23"/>
    <mergeCell ref="B24:B27"/>
    <mergeCell ref="B28:B31"/>
    <mergeCell ref="A32:M32"/>
    <mergeCell ref="A4:C4"/>
    <mergeCell ref="B5:C5"/>
    <mergeCell ref="A1:N1"/>
    <mergeCell ref="A2:N2"/>
    <mergeCell ref="A3:N3"/>
    <mergeCell ref="A6:A18"/>
    <mergeCell ref="B6:C6"/>
    <mergeCell ref="B7:B10"/>
    <mergeCell ref="B11:B14"/>
    <mergeCell ref="B15:B18"/>
  </mergeCells>
  <hyperlinks>
    <hyperlink ref="P1" location="INDEX!A1" display="Back to Index" xr:uid="{D929A8F4-BB11-4D50-93F4-BB6FD9C4C73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F5FE-BB41-4CAC-8196-6B5E54A62A2C}">
  <dimension ref="A1:O15"/>
  <sheetViews>
    <sheetView workbookViewId="0">
      <selection activeCell="O1" sqref="O1"/>
    </sheetView>
  </sheetViews>
  <sheetFormatPr defaultRowHeight="15" x14ac:dyDescent="0.25"/>
  <cols>
    <col min="1" max="1" width="13.7109375" bestFit="1" customWidth="1"/>
    <col min="2" max="2" width="16.140625" bestFit="1" customWidth="1"/>
    <col min="3" max="3" width="7.42578125" customWidth="1"/>
    <col min="4" max="5" width="7.140625" customWidth="1"/>
    <col min="6" max="7" width="6.7109375" customWidth="1"/>
    <col min="8" max="8" width="7.140625" customWidth="1"/>
    <col min="9" max="9" width="6.42578125" customWidth="1"/>
    <col min="10" max="10" width="7.28515625" customWidth="1"/>
    <col min="11" max="11" width="7.42578125" customWidth="1"/>
    <col min="12" max="12" width="6.85546875" customWidth="1"/>
    <col min="13" max="13" width="6.140625" customWidth="1"/>
    <col min="15" max="15" width="12.7109375" bestFit="1" customWidth="1"/>
  </cols>
  <sheetData>
    <row r="1" spans="1:15" ht="18.75" x14ac:dyDescent="0.25">
      <c r="A1" s="1239" t="s">
        <v>288</v>
      </c>
      <c r="B1" s="1239"/>
      <c r="C1" s="1239"/>
      <c r="D1" s="1239"/>
      <c r="E1" s="1239"/>
      <c r="F1" s="1239"/>
      <c r="G1" s="1239"/>
      <c r="H1" s="1239"/>
      <c r="I1" s="1239"/>
      <c r="J1" s="1239"/>
      <c r="K1" s="1239"/>
      <c r="L1" s="1239"/>
      <c r="M1" s="1239"/>
      <c r="O1" s="1236" t="s">
        <v>863</v>
      </c>
    </row>
    <row r="2" spans="1:15" ht="18.75" x14ac:dyDescent="0.25">
      <c r="A2" s="1239" t="s">
        <v>1</v>
      </c>
      <c r="B2" s="1239"/>
      <c r="C2" s="1239"/>
      <c r="D2" s="1239"/>
      <c r="E2" s="1239"/>
      <c r="F2" s="1239"/>
      <c r="G2" s="1239"/>
      <c r="H2" s="1239"/>
      <c r="I2" s="1239"/>
      <c r="J2" s="1239"/>
      <c r="K2" s="1239"/>
      <c r="L2" s="1239"/>
      <c r="M2" s="1239"/>
    </row>
    <row r="3" spans="1:15" ht="18.75" x14ac:dyDescent="0.3">
      <c r="A3" s="1319" t="s">
        <v>289</v>
      </c>
      <c r="B3" s="1319"/>
      <c r="C3" s="1319"/>
      <c r="D3" s="1319"/>
      <c r="E3" s="1319"/>
      <c r="F3" s="1319"/>
      <c r="G3" s="1319"/>
      <c r="H3" s="1319"/>
      <c r="I3" s="1319"/>
      <c r="J3" s="1319"/>
      <c r="K3" s="1319"/>
      <c r="L3" s="1319"/>
      <c r="M3" s="1319"/>
    </row>
    <row r="4" spans="1:15" x14ac:dyDescent="0.25">
      <c r="A4" s="226" t="s">
        <v>290</v>
      </c>
      <c r="B4" s="261" t="s">
        <v>291</v>
      </c>
      <c r="C4" s="768" t="s">
        <v>4</v>
      </c>
      <c r="D4" s="258" t="s">
        <v>5</v>
      </c>
      <c r="E4" s="258" t="s">
        <v>6</v>
      </c>
      <c r="F4" s="258" t="s">
        <v>7</v>
      </c>
      <c r="G4" s="258" t="s">
        <v>8</v>
      </c>
      <c r="H4" s="259" t="s">
        <v>9</v>
      </c>
      <c r="I4" s="259" t="s">
        <v>10</v>
      </c>
      <c r="J4" s="259" t="s">
        <v>11</v>
      </c>
      <c r="K4" s="259" t="s">
        <v>12</v>
      </c>
      <c r="L4" s="260" t="s">
        <v>13</v>
      </c>
      <c r="M4" s="260" t="s">
        <v>14</v>
      </c>
    </row>
    <row r="5" spans="1:15" ht="51.75" x14ac:dyDescent="0.25">
      <c r="A5" s="227" t="s">
        <v>292</v>
      </c>
      <c r="B5" s="228" t="s">
        <v>4</v>
      </c>
      <c r="C5" s="771">
        <v>15</v>
      </c>
      <c r="D5" s="580">
        <v>1</v>
      </c>
      <c r="E5" s="580">
        <v>1</v>
      </c>
      <c r="F5" s="580">
        <v>1</v>
      </c>
      <c r="G5" s="580">
        <v>4</v>
      </c>
      <c r="H5" s="580">
        <v>0</v>
      </c>
      <c r="I5" s="580">
        <v>1</v>
      </c>
      <c r="J5" s="581">
        <v>4</v>
      </c>
      <c r="K5" s="581">
        <v>0</v>
      </c>
      <c r="L5" s="582">
        <v>2</v>
      </c>
      <c r="M5" s="582">
        <v>1</v>
      </c>
    </row>
    <row r="6" spans="1:15" x14ac:dyDescent="0.25">
      <c r="A6" s="1316" t="s">
        <v>293</v>
      </c>
      <c r="B6" s="229" t="s">
        <v>4</v>
      </c>
      <c r="C6" s="230">
        <v>11</v>
      </c>
      <c r="D6" s="231">
        <v>1</v>
      </c>
      <c r="E6" s="231">
        <v>1</v>
      </c>
      <c r="F6" s="231">
        <v>1</v>
      </c>
      <c r="G6" s="231">
        <v>3</v>
      </c>
      <c r="H6" s="232">
        <v>0</v>
      </c>
      <c r="I6" s="232">
        <v>1</v>
      </c>
      <c r="J6" s="232">
        <v>4</v>
      </c>
      <c r="K6" s="232">
        <v>0</v>
      </c>
      <c r="L6" s="1103">
        <v>0</v>
      </c>
      <c r="M6" s="1100">
        <v>0</v>
      </c>
    </row>
    <row r="7" spans="1:15" x14ac:dyDescent="0.25">
      <c r="A7" s="1317"/>
      <c r="B7" s="242" t="s">
        <v>294</v>
      </c>
      <c r="C7" s="12">
        <v>0</v>
      </c>
      <c r="D7" s="13">
        <v>0</v>
      </c>
      <c r="E7" s="13">
        <v>0</v>
      </c>
      <c r="F7" s="13">
        <v>0</v>
      </c>
      <c r="G7" s="13">
        <v>0</v>
      </c>
      <c r="H7" s="14">
        <v>0</v>
      </c>
      <c r="I7" s="14">
        <v>0</v>
      </c>
      <c r="J7" s="14">
        <v>0</v>
      </c>
      <c r="K7" s="14">
        <v>0</v>
      </c>
      <c r="L7" s="1073">
        <v>0</v>
      </c>
      <c r="M7" s="1065">
        <v>0</v>
      </c>
    </row>
    <row r="8" spans="1:15" x14ac:dyDescent="0.25">
      <c r="A8" s="1317"/>
      <c r="B8" s="242" t="s">
        <v>295</v>
      </c>
      <c r="C8" s="12">
        <v>5</v>
      </c>
      <c r="D8" s="13">
        <v>0</v>
      </c>
      <c r="E8" s="13">
        <v>0</v>
      </c>
      <c r="F8" s="13">
        <v>1</v>
      </c>
      <c r="G8" s="13">
        <v>1</v>
      </c>
      <c r="H8" s="14">
        <v>0</v>
      </c>
      <c r="I8" s="14">
        <v>1</v>
      </c>
      <c r="J8" s="14">
        <v>2</v>
      </c>
      <c r="K8" s="14">
        <v>0</v>
      </c>
      <c r="L8" s="1073">
        <v>0</v>
      </c>
      <c r="M8" s="1065">
        <v>0</v>
      </c>
    </row>
    <row r="9" spans="1:15" x14ac:dyDescent="0.25">
      <c r="A9" s="1317"/>
      <c r="B9" s="242" t="s">
        <v>296</v>
      </c>
      <c r="C9" s="12">
        <v>0</v>
      </c>
      <c r="D9" s="13">
        <v>0</v>
      </c>
      <c r="E9" s="13">
        <v>0</v>
      </c>
      <c r="F9" s="13">
        <v>0</v>
      </c>
      <c r="G9" s="13">
        <v>0</v>
      </c>
      <c r="H9" s="14">
        <v>0</v>
      </c>
      <c r="I9" s="14">
        <v>0</v>
      </c>
      <c r="J9" s="14">
        <v>0</v>
      </c>
      <c r="K9" s="14">
        <v>0</v>
      </c>
      <c r="L9" s="1073">
        <v>0</v>
      </c>
      <c r="M9" s="1065">
        <v>0</v>
      </c>
    </row>
    <row r="10" spans="1:15" x14ac:dyDescent="0.25">
      <c r="A10" s="1317"/>
      <c r="B10" s="242" t="s">
        <v>297</v>
      </c>
      <c r="C10" s="12">
        <v>4</v>
      </c>
      <c r="D10" s="13">
        <v>0</v>
      </c>
      <c r="E10" s="13">
        <v>1</v>
      </c>
      <c r="F10" s="13">
        <v>0</v>
      </c>
      <c r="G10" s="13">
        <v>1</v>
      </c>
      <c r="H10" s="14">
        <v>0</v>
      </c>
      <c r="I10" s="14">
        <v>0</v>
      </c>
      <c r="J10" s="14">
        <v>2</v>
      </c>
      <c r="K10" s="14">
        <v>0</v>
      </c>
      <c r="L10" s="1073">
        <v>0</v>
      </c>
      <c r="M10" s="1065">
        <v>0</v>
      </c>
    </row>
    <row r="11" spans="1:15" x14ac:dyDescent="0.25">
      <c r="A11" s="1318"/>
      <c r="B11" s="243" t="s">
        <v>117</v>
      </c>
      <c r="C11" s="244">
        <v>2</v>
      </c>
      <c r="D11" s="245">
        <v>1</v>
      </c>
      <c r="E11" s="245">
        <v>0</v>
      </c>
      <c r="F11" s="245">
        <v>0</v>
      </c>
      <c r="G11" s="245">
        <v>1</v>
      </c>
      <c r="H11" s="246">
        <v>0</v>
      </c>
      <c r="I11" s="246">
        <v>0</v>
      </c>
      <c r="J11" s="246">
        <v>0</v>
      </c>
      <c r="K11" s="246">
        <v>0</v>
      </c>
      <c r="L11" s="1074">
        <v>0</v>
      </c>
      <c r="M11" s="1066">
        <v>0</v>
      </c>
    </row>
    <row r="12" spans="1:15" x14ac:dyDescent="0.25">
      <c r="A12" s="233" t="s">
        <v>298</v>
      </c>
      <c r="B12" s="261" t="s">
        <v>4</v>
      </c>
      <c r="C12" s="262">
        <v>0</v>
      </c>
      <c r="D12" s="597">
        <v>0</v>
      </c>
      <c r="E12" s="597">
        <v>0</v>
      </c>
      <c r="F12" s="234">
        <v>0</v>
      </c>
      <c r="G12" s="234">
        <v>0</v>
      </c>
      <c r="H12" s="597">
        <v>0</v>
      </c>
      <c r="I12" s="235">
        <v>0</v>
      </c>
      <c r="J12" s="235">
        <v>0</v>
      </c>
      <c r="K12" s="235">
        <v>0</v>
      </c>
      <c r="L12" s="1104">
        <v>0</v>
      </c>
      <c r="M12" s="1101">
        <v>0</v>
      </c>
    </row>
    <row r="13" spans="1:15" x14ac:dyDescent="0.25">
      <c r="A13" s="237" t="s">
        <v>299</v>
      </c>
      <c r="B13" s="238" t="s">
        <v>4</v>
      </c>
      <c r="C13" s="239">
        <v>0</v>
      </c>
      <c r="D13" s="240">
        <v>0</v>
      </c>
      <c r="E13" s="240">
        <v>0</v>
      </c>
      <c r="F13" s="240">
        <v>0</v>
      </c>
      <c r="G13" s="240">
        <v>0</v>
      </c>
      <c r="H13" s="241">
        <v>0</v>
      </c>
      <c r="I13" s="241">
        <v>0</v>
      </c>
      <c r="J13" s="241">
        <v>0</v>
      </c>
      <c r="K13" s="241">
        <v>0</v>
      </c>
      <c r="L13" s="1105">
        <v>0</v>
      </c>
      <c r="M13" s="1102">
        <v>0</v>
      </c>
    </row>
    <row r="14" spans="1:15" s="225" customFormat="1" x14ac:dyDescent="0.25">
      <c r="A14" s="237" t="s">
        <v>300</v>
      </c>
      <c r="B14" s="238" t="s">
        <v>4</v>
      </c>
      <c r="C14" s="239">
        <v>2</v>
      </c>
      <c r="D14" s="240">
        <v>0</v>
      </c>
      <c r="E14" s="240">
        <v>0</v>
      </c>
      <c r="F14" s="240">
        <v>0</v>
      </c>
      <c r="G14" s="240">
        <v>0</v>
      </c>
      <c r="H14" s="241">
        <v>0</v>
      </c>
      <c r="I14" s="241">
        <v>0</v>
      </c>
      <c r="J14" s="241">
        <v>0</v>
      </c>
      <c r="K14" s="241">
        <v>0</v>
      </c>
      <c r="L14" s="1105">
        <v>2</v>
      </c>
      <c r="M14" s="1102">
        <v>0</v>
      </c>
    </row>
    <row r="15" spans="1:15" x14ac:dyDescent="0.25">
      <c r="A15" s="237" t="s">
        <v>107</v>
      </c>
      <c r="B15" s="238" t="s">
        <v>4</v>
      </c>
      <c r="C15" s="239">
        <v>2</v>
      </c>
      <c r="D15" s="240">
        <v>0</v>
      </c>
      <c r="E15" s="240">
        <v>0</v>
      </c>
      <c r="F15" s="240">
        <v>0</v>
      </c>
      <c r="G15" s="240">
        <v>1</v>
      </c>
      <c r="H15" s="241">
        <v>0</v>
      </c>
      <c r="I15" s="241">
        <v>0</v>
      </c>
      <c r="J15" s="241">
        <v>0</v>
      </c>
      <c r="K15" s="241">
        <v>0</v>
      </c>
      <c r="L15" s="1105">
        <v>0</v>
      </c>
      <c r="M15" s="1102">
        <v>1</v>
      </c>
    </row>
  </sheetData>
  <mergeCells count="4">
    <mergeCell ref="A6:A11"/>
    <mergeCell ref="A1:M1"/>
    <mergeCell ref="A2:M2"/>
    <mergeCell ref="A3:M3"/>
  </mergeCells>
  <hyperlinks>
    <hyperlink ref="O1" location="INDEX!A1" display="Back to Index" xr:uid="{17A72B42-CEE1-44A5-95FD-264978BBF9C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3783-7E7A-4A54-8A96-8553FB6DB5C5}">
  <dimension ref="A1:W22"/>
  <sheetViews>
    <sheetView workbookViewId="0">
      <selection activeCell="W1" sqref="W1"/>
    </sheetView>
  </sheetViews>
  <sheetFormatPr defaultRowHeight="15" x14ac:dyDescent="0.25"/>
  <cols>
    <col min="1" max="1" width="21" bestFit="1" customWidth="1"/>
    <col min="3" max="3" width="10.28515625" customWidth="1"/>
    <col min="20" max="20" width="8.85546875" customWidth="1"/>
    <col min="23" max="23" width="12.7109375" bestFit="1" customWidth="1"/>
  </cols>
  <sheetData>
    <row r="1" spans="1:23" ht="18.75" x14ac:dyDescent="0.25">
      <c r="A1" s="1239" t="s">
        <v>301</v>
      </c>
      <c r="B1" s="1239"/>
      <c r="C1" s="1239"/>
      <c r="D1" s="1239"/>
      <c r="E1" s="1239"/>
      <c r="F1" s="1239"/>
      <c r="G1" s="1239"/>
      <c r="H1" s="1239"/>
      <c r="I1" s="1239"/>
      <c r="J1" s="1239"/>
      <c r="K1" s="1239"/>
      <c r="L1" s="1239"/>
      <c r="M1" s="1239"/>
      <c r="N1" s="1239"/>
      <c r="O1" s="1239"/>
      <c r="P1" s="1239"/>
      <c r="Q1" s="1239"/>
      <c r="R1" s="1239"/>
      <c r="S1" s="1239"/>
      <c r="T1" s="1239"/>
      <c r="U1" s="1239"/>
      <c r="W1" s="1236" t="s">
        <v>863</v>
      </c>
    </row>
    <row r="2" spans="1:23" ht="18.75" x14ac:dyDescent="0.25">
      <c r="A2" s="1239" t="s">
        <v>1</v>
      </c>
      <c r="B2" s="1239"/>
      <c r="C2" s="1239"/>
      <c r="D2" s="1239"/>
      <c r="E2" s="1239"/>
      <c r="F2" s="1239"/>
      <c r="G2" s="1239"/>
      <c r="H2" s="1239"/>
      <c r="I2" s="1239"/>
      <c r="J2" s="1239"/>
      <c r="K2" s="1239"/>
      <c r="L2" s="1239"/>
      <c r="M2" s="1239"/>
      <c r="N2" s="1239"/>
      <c r="O2" s="1239"/>
      <c r="P2" s="1239"/>
      <c r="Q2" s="1239"/>
      <c r="R2" s="1239"/>
      <c r="S2" s="1239"/>
      <c r="T2" s="1239"/>
      <c r="U2" s="1239"/>
    </row>
    <row r="3" spans="1:23" ht="18.75" x14ac:dyDescent="0.25">
      <c r="A3" s="1240" t="s">
        <v>302</v>
      </c>
      <c r="B3" s="1240"/>
      <c r="C3" s="1240"/>
      <c r="D3" s="1240"/>
      <c r="E3" s="1240"/>
      <c r="F3" s="1240"/>
      <c r="G3" s="1240"/>
      <c r="H3" s="1240"/>
      <c r="I3" s="1240"/>
      <c r="J3" s="1240"/>
      <c r="K3" s="1240"/>
      <c r="L3" s="1240"/>
      <c r="M3" s="1240"/>
      <c r="N3" s="1240"/>
      <c r="O3" s="1240"/>
      <c r="P3" s="1240"/>
      <c r="Q3" s="1240"/>
      <c r="R3" s="1240"/>
      <c r="S3" s="1240"/>
      <c r="T3" s="1240"/>
      <c r="U3" s="1240"/>
    </row>
    <row r="4" spans="1:23" ht="40.5" customHeight="1" x14ac:dyDescent="0.25">
      <c r="A4" s="1322" t="s">
        <v>138</v>
      </c>
      <c r="B4" s="1324" t="s">
        <v>4</v>
      </c>
      <c r="C4" s="1326" t="s">
        <v>303</v>
      </c>
      <c r="D4" s="1327" t="s">
        <v>304</v>
      </c>
      <c r="E4" s="1328"/>
      <c r="F4" s="1327" t="s">
        <v>305</v>
      </c>
      <c r="G4" s="1328"/>
      <c r="H4" s="1327" t="s">
        <v>306</v>
      </c>
      <c r="I4" s="1328"/>
      <c r="J4" s="1327" t="s">
        <v>307</v>
      </c>
      <c r="K4" s="1328"/>
      <c r="L4" s="1327" t="s">
        <v>308</v>
      </c>
      <c r="M4" s="1328"/>
      <c r="N4" s="1327" t="s">
        <v>309</v>
      </c>
      <c r="O4" s="1328"/>
      <c r="P4" s="1329" t="s">
        <v>310</v>
      </c>
      <c r="Q4" s="1328"/>
      <c r="R4" s="1329" t="s">
        <v>311</v>
      </c>
      <c r="S4" s="1330"/>
      <c r="T4" s="1331" t="s">
        <v>312</v>
      </c>
      <c r="U4" s="1320" t="s">
        <v>117</v>
      </c>
    </row>
    <row r="5" spans="1:23" ht="19.5" customHeight="1" x14ac:dyDescent="0.25">
      <c r="A5" s="1323"/>
      <c r="B5" s="1325"/>
      <c r="C5" s="1325"/>
      <c r="D5" s="837" t="s">
        <v>313</v>
      </c>
      <c r="E5" s="838" t="s">
        <v>314</v>
      </c>
      <c r="F5" s="837" t="s">
        <v>313</v>
      </c>
      <c r="G5" s="838" t="s">
        <v>314</v>
      </c>
      <c r="H5" s="837" t="s">
        <v>313</v>
      </c>
      <c r="I5" s="838" t="s">
        <v>314</v>
      </c>
      <c r="J5" s="837" t="s">
        <v>313</v>
      </c>
      <c r="K5" s="838" t="s">
        <v>314</v>
      </c>
      <c r="L5" s="837" t="s">
        <v>313</v>
      </c>
      <c r="M5" s="838" t="s">
        <v>314</v>
      </c>
      <c r="N5" s="837" t="s">
        <v>313</v>
      </c>
      <c r="O5" s="838" t="s">
        <v>314</v>
      </c>
      <c r="P5" s="837" t="s">
        <v>313</v>
      </c>
      <c r="Q5" s="838" t="s">
        <v>314</v>
      </c>
      <c r="R5" s="837" t="s">
        <v>313</v>
      </c>
      <c r="S5" s="902" t="s">
        <v>314</v>
      </c>
      <c r="T5" s="1332"/>
      <c r="U5" s="1321"/>
    </row>
    <row r="6" spans="1:23" x14ac:dyDescent="0.25">
      <c r="A6" s="308" t="s">
        <v>15</v>
      </c>
      <c r="B6" s="839">
        <f>SUM(B7,B14,B21)</f>
        <v>73</v>
      </c>
      <c r="C6" s="839">
        <v>11</v>
      </c>
      <c r="D6" s="840">
        <v>18</v>
      </c>
      <c r="E6" s="17">
        <v>12</v>
      </c>
      <c r="F6" s="840">
        <v>0</v>
      </c>
      <c r="G6" s="17">
        <v>0</v>
      </c>
      <c r="H6" s="840">
        <v>2</v>
      </c>
      <c r="I6" s="17">
        <v>8</v>
      </c>
      <c r="J6" s="840">
        <v>0</v>
      </c>
      <c r="K6" s="17">
        <v>0</v>
      </c>
      <c r="L6" s="840">
        <v>0</v>
      </c>
      <c r="M6" s="17">
        <v>1</v>
      </c>
      <c r="N6" s="840">
        <v>0</v>
      </c>
      <c r="O6" s="17">
        <v>7</v>
      </c>
      <c r="P6" s="840">
        <v>0</v>
      </c>
      <c r="Q6" s="17">
        <v>0</v>
      </c>
      <c r="R6" s="840">
        <v>0</v>
      </c>
      <c r="S6" s="17">
        <v>4</v>
      </c>
      <c r="T6" s="310">
        <v>1</v>
      </c>
      <c r="U6" s="310">
        <v>9</v>
      </c>
    </row>
    <row r="7" spans="1:23" x14ac:dyDescent="0.25">
      <c r="A7" s="305" t="s">
        <v>139</v>
      </c>
      <c r="B7" s="841">
        <f>SUM(C7:U7)</f>
        <v>11</v>
      </c>
      <c r="C7" s="842">
        <v>3</v>
      </c>
      <c r="D7" s="843">
        <v>3</v>
      </c>
      <c r="E7" s="16">
        <v>0</v>
      </c>
      <c r="F7" s="843">
        <v>0</v>
      </c>
      <c r="G7" s="16">
        <v>0</v>
      </c>
      <c r="H7" s="843">
        <v>0</v>
      </c>
      <c r="I7" s="16">
        <v>1</v>
      </c>
      <c r="J7" s="843">
        <v>0</v>
      </c>
      <c r="K7" s="16">
        <v>0</v>
      </c>
      <c r="L7" s="843">
        <v>0</v>
      </c>
      <c r="M7" s="16">
        <v>0</v>
      </c>
      <c r="N7" s="843">
        <v>0</v>
      </c>
      <c r="O7" s="16">
        <v>3</v>
      </c>
      <c r="P7" s="843">
        <v>0</v>
      </c>
      <c r="Q7" s="16">
        <v>0</v>
      </c>
      <c r="R7" s="843">
        <v>0</v>
      </c>
      <c r="S7" s="16">
        <v>1</v>
      </c>
      <c r="T7" s="844">
        <v>0</v>
      </c>
      <c r="U7" s="844">
        <v>0</v>
      </c>
    </row>
    <row r="8" spans="1:23" x14ac:dyDescent="0.25">
      <c r="A8" s="845" t="s">
        <v>140</v>
      </c>
      <c r="B8" s="841">
        <f t="shared" ref="B8:B21" si="0">SUM(C8:U8)</f>
        <v>2</v>
      </c>
      <c r="C8" s="847">
        <v>1</v>
      </c>
      <c r="D8" s="848">
        <v>1</v>
      </c>
      <c r="E8" s="15">
        <v>0</v>
      </c>
      <c r="F8" s="848">
        <v>0</v>
      </c>
      <c r="G8" s="15">
        <v>0</v>
      </c>
      <c r="H8" s="848">
        <v>0</v>
      </c>
      <c r="I8" s="15">
        <v>0</v>
      </c>
      <c r="J8" s="848">
        <v>0</v>
      </c>
      <c r="K8" s="15">
        <v>0</v>
      </c>
      <c r="L8" s="848">
        <v>0</v>
      </c>
      <c r="M8" s="15">
        <v>0</v>
      </c>
      <c r="N8" s="848">
        <v>0</v>
      </c>
      <c r="O8" s="15">
        <v>0</v>
      </c>
      <c r="P8" s="848">
        <v>0</v>
      </c>
      <c r="Q8" s="15">
        <v>0</v>
      </c>
      <c r="R8" s="848">
        <v>0</v>
      </c>
      <c r="S8" s="15">
        <v>0</v>
      </c>
      <c r="T8" s="849">
        <v>0</v>
      </c>
      <c r="U8" s="849">
        <v>0</v>
      </c>
    </row>
    <row r="9" spans="1:23" x14ac:dyDescent="0.25">
      <c r="A9" s="845" t="s">
        <v>141</v>
      </c>
      <c r="B9" s="841">
        <f t="shared" si="0"/>
        <v>1</v>
      </c>
      <c r="C9" s="847">
        <v>0</v>
      </c>
      <c r="D9" s="848">
        <v>0</v>
      </c>
      <c r="E9" s="15">
        <v>0</v>
      </c>
      <c r="F9" s="848">
        <v>0</v>
      </c>
      <c r="G9" s="15">
        <v>0</v>
      </c>
      <c r="H9" s="848">
        <v>0</v>
      </c>
      <c r="I9" s="15">
        <v>0</v>
      </c>
      <c r="J9" s="848">
        <v>0</v>
      </c>
      <c r="K9" s="15">
        <v>0</v>
      </c>
      <c r="L9" s="848">
        <v>0</v>
      </c>
      <c r="M9" s="15">
        <v>0</v>
      </c>
      <c r="N9" s="848">
        <v>0</v>
      </c>
      <c r="O9" s="15">
        <v>0</v>
      </c>
      <c r="P9" s="848">
        <v>0</v>
      </c>
      <c r="Q9" s="15">
        <v>0</v>
      </c>
      <c r="R9" s="848">
        <v>0</v>
      </c>
      <c r="S9" s="15">
        <v>1</v>
      </c>
      <c r="T9" s="849">
        <v>0</v>
      </c>
      <c r="U9" s="849">
        <v>0</v>
      </c>
    </row>
    <row r="10" spans="1:23" x14ac:dyDescent="0.25">
      <c r="A10" s="845" t="s">
        <v>142</v>
      </c>
      <c r="B10" s="841">
        <f t="shared" si="0"/>
        <v>3</v>
      </c>
      <c r="C10" s="847">
        <v>0</v>
      </c>
      <c r="D10" s="848">
        <v>1</v>
      </c>
      <c r="E10" s="15">
        <v>0</v>
      </c>
      <c r="F10" s="848">
        <v>0</v>
      </c>
      <c r="G10" s="15">
        <v>0</v>
      </c>
      <c r="H10" s="848">
        <v>0</v>
      </c>
      <c r="I10" s="15">
        <v>0</v>
      </c>
      <c r="J10" s="848">
        <v>0</v>
      </c>
      <c r="K10" s="15">
        <v>0</v>
      </c>
      <c r="L10" s="848">
        <v>0</v>
      </c>
      <c r="M10" s="15">
        <v>0</v>
      </c>
      <c r="N10" s="848">
        <v>0</v>
      </c>
      <c r="O10" s="15">
        <v>2</v>
      </c>
      <c r="P10" s="848">
        <v>0</v>
      </c>
      <c r="Q10" s="15">
        <v>0</v>
      </c>
      <c r="R10" s="848">
        <v>0</v>
      </c>
      <c r="S10" s="15">
        <v>0</v>
      </c>
      <c r="T10" s="849">
        <v>0</v>
      </c>
      <c r="U10" s="849">
        <v>0</v>
      </c>
    </row>
    <row r="11" spans="1:23" x14ac:dyDescent="0.25">
      <c r="A11" s="845" t="s">
        <v>143</v>
      </c>
      <c r="B11" s="841">
        <f t="shared" si="0"/>
        <v>3</v>
      </c>
      <c r="C11" s="847">
        <v>1</v>
      </c>
      <c r="D11" s="848">
        <v>0</v>
      </c>
      <c r="E11" s="15">
        <v>0</v>
      </c>
      <c r="F11" s="848">
        <v>0</v>
      </c>
      <c r="G11" s="15">
        <v>0</v>
      </c>
      <c r="H11" s="848">
        <v>0</v>
      </c>
      <c r="I11" s="15">
        <v>1</v>
      </c>
      <c r="J11" s="848">
        <v>0</v>
      </c>
      <c r="K11" s="15">
        <v>0</v>
      </c>
      <c r="L11" s="848">
        <v>0</v>
      </c>
      <c r="M11" s="15">
        <v>0</v>
      </c>
      <c r="N11" s="848">
        <v>0</v>
      </c>
      <c r="O11" s="15">
        <v>1</v>
      </c>
      <c r="P11" s="848">
        <v>0</v>
      </c>
      <c r="Q11" s="15">
        <v>0</v>
      </c>
      <c r="R11" s="848">
        <v>0</v>
      </c>
      <c r="S11" s="15">
        <v>0</v>
      </c>
      <c r="T11" s="849">
        <v>0</v>
      </c>
      <c r="U11" s="849">
        <v>0</v>
      </c>
    </row>
    <row r="12" spans="1:23" x14ac:dyDescent="0.25">
      <c r="A12" s="845" t="s">
        <v>144</v>
      </c>
      <c r="B12" s="841">
        <f t="shared" si="0"/>
        <v>1</v>
      </c>
      <c r="C12" s="847">
        <v>0</v>
      </c>
      <c r="D12" s="848">
        <v>1</v>
      </c>
      <c r="E12" s="15">
        <v>0</v>
      </c>
      <c r="F12" s="848">
        <v>0</v>
      </c>
      <c r="G12" s="15">
        <v>0</v>
      </c>
      <c r="H12" s="848">
        <v>0</v>
      </c>
      <c r="I12" s="15">
        <v>0</v>
      </c>
      <c r="J12" s="848">
        <v>0</v>
      </c>
      <c r="K12" s="15">
        <v>0</v>
      </c>
      <c r="L12" s="848">
        <v>0</v>
      </c>
      <c r="M12" s="15">
        <v>0</v>
      </c>
      <c r="N12" s="848">
        <v>0</v>
      </c>
      <c r="O12" s="15">
        <v>0</v>
      </c>
      <c r="P12" s="848">
        <v>0</v>
      </c>
      <c r="Q12" s="15">
        <v>0</v>
      </c>
      <c r="R12" s="848">
        <v>0</v>
      </c>
      <c r="S12" s="15">
        <v>0</v>
      </c>
      <c r="T12" s="849">
        <v>0</v>
      </c>
      <c r="U12" s="849">
        <v>0</v>
      </c>
    </row>
    <row r="13" spans="1:23" x14ac:dyDescent="0.25">
      <c r="A13" s="850" t="s">
        <v>145</v>
      </c>
      <c r="B13" s="904">
        <f t="shared" si="0"/>
        <v>1</v>
      </c>
      <c r="C13" s="852">
        <v>1</v>
      </c>
      <c r="D13" s="853">
        <v>0</v>
      </c>
      <c r="E13" s="247">
        <v>0</v>
      </c>
      <c r="F13" s="853">
        <v>0</v>
      </c>
      <c r="G13" s="247">
        <v>0</v>
      </c>
      <c r="H13" s="853">
        <v>0</v>
      </c>
      <c r="I13" s="247">
        <v>0</v>
      </c>
      <c r="J13" s="853">
        <v>0</v>
      </c>
      <c r="K13" s="247">
        <v>0</v>
      </c>
      <c r="L13" s="853">
        <v>0</v>
      </c>
      <c r="M13" s="247">
        <v>0</v>
      </c>
      <c r="N13" s="853">
        <v>0</v>
      </c>
      <c r="O13" s="247">
        <v>0</v>
      </c>
      <c r="P13" s="853">
        <v>0</v>
      </c>
      <c r="Q13" s="247">
        <v>0</v>
      </c>
      <c r="R13" s="853">
        <v>0</v>
      </c>
      <c r="S13" s="247">
        <v>0</v>
      </c>
      <c r="T13" s="854">
        <v>0</v>
      </c>
      <c r="U13" s="854">
        <v>0</v>
      </c>
    </row>
    <row r="14" spans="1:23" x14ac:dyDescent="0.25">
      <c r="A14" s="305" t="s">
        <v>146</v>
      </c>
      <c r="B14" s="903">
        <f t="shared" si="0"/>
        <v>23</v>
      </c>
      <c r="C14" s="842">
        <v>0</v>
      </c>
      <c r="D14" s="843">
        <v>5</v>
      </c>
      <c r="E14" s="16">
        <v>10</v>
      </c>
      <c r="F14" s="843">
        <v>0</v>
      </c>
      <c r="G14" s="16">
        <v>0</v>
      </c>
      <c r="H14" s="843">
        <v>2</v>
      </c>
      <c r="I14" s="16">
        <v>1</v>
      </c>
      <c r="J14" s="843">
        <v>0</v>
      </c>
      <c r="K14" s="16">
        <v>0</v>
      </c>
      <c r="L14" s="843">
        <v>0</v>
      </c>
      <c r="M14" s="16">
        <v>0</v>
      </c>
      <c r="N14" s="843">
        <v>0</v>
      </c>
      <c r="O14" s="16">
        <v>3</v>
      </c>
      <c r="P14" s="843">
        <v>0</v>
      </c>
      <c r="Q14" s="16">
        <v>0</v>
      </c>
      <c r="R14" s="843">
        <v>0</v>
      </c>
      <c r="S14" s="16">
        <v>2</v>
      </c>
      <c r="T14" s="844">
        <v>0</v>
      </c>
      <c r="U14" s="844">
        <v>0</v>
      </c>
    </row>
    <row r="15" spans="1:23" x14ac:dyDescent="0.25">
      <c r="A15" s="845" t="s">
        <v>147</v>
      </c>
      <c r="B15" s="841">
        <f t="shared" si="0"/>
        <v>7</v>
      </c>
      <c r="C15" s="847">
        <v>0</v>
      </c>
      <c r="D15" s="848">
        <v>2</v>
      </c>
      <c r="E15" s="15">
        <v>4</v>
      </c>
      <c r="F15" s="848">
        <v>0</v>
      </c>
      <c r="G15" s="15">
        <v>0</v>
      </c>
      <c r="H15" s="848">
        <v>0</v>
      </c>
      <c r="I15" s="15">
        <v>0</v>
      </c>
      <c r="J15" s="848">
        <v>0</v>
      </c>
      <c r="K15" s="15">
        <v>0</v>
      </c>
      <c r="L15" s="848">
        <v>0</v>
      </c>
      <c r="M15" s="15">
        <v>0</v>
      </c>
      <c r="N15" s="848">
        <v>0</v>
      </c>
      <c r="O15" s="15">
        <v>0</v>
      </c>
      <c r="P15" s="848">
        <v>0</v>
      </c>
      <c r="Q15" s="15">
        <v>0</v>
      </c>
      <c r="R15" s="848">
        <v>0</v>
      </c>
      <c r="S15" s="15">
        <v>1</v>
      </c>
      <c r="T15" s="849">
        <v>0</v>
      </c>
      <c r="U15" s="849">
        <v>0</v>
      </c>
    </row>
    <row r="16" spans="1:23" x14ac:dyDescent="0.25">
      <c r="A16" s="845" t="s">
        <v>148</v>
      </c>
      <c r="B16" s="841">
        <f t="shared" si="0"/>
        <v>5</v>
      </c>
      <c r="C16" s="847">
        <v>0</v>
      </c>
      <c r="D16" s="848">
        <v>1</v>
      </c>
      <c r="E16" s="15">
        <v>2</v>
      </c>
      <c r="F16" s="848">
        <v>0</v>
      </c>
      <c r="G16" s="15">
        <v>0</v>
      </c>
      <c r="H16" s="848">
        <v>1</v>
      </c>
      <c r="I16" s="15">
        <v>0</v>
      </c>
      <c r="J16" s="848">
        <v>0</v>
      </c>
      <c r="K16" s="15">
        <v>0</v>
      </c>
      <c r="L16" s="848">
        <v>0</v>
      </c>
      <c r="M16" s="15">
        <v>0</v>
      </c>
      <c r="N16" s="848">
        <v>0</v>
      </c>
      <c r="O16" s="15">
        <v>1</v>
      </c>
      <c r="P16" s="848">
        <v>0</v>
      </c>
      <c r="Q16" s="15">
        <v>0</v>
      </c>
      <c r="R16" s="848">
        <v>0</v>
      </c>
      <c r="S16" s="15">
        <v>0</v>
      </c>
      <c r="T16" s="849">
        <v>0</v>
      </c>
      <c r="U16" s="849">
        <v>0</v>
      </c>
    </row>
    <row r="17" spans="1:21" x14ac:dyDescent="0.25">
      <c r="A17" s="845" t="s">
        <v>149</v>
      </c>
      <c r="B17" s="841">
        <f t="shared" si="0"/>
        <v>1</v>
      </c>
      <c r="C17" s="847">
        <v>0</v>
      </c>
      <c r="D17" s="848">
        <v>0</v>
      </c>
      <c r="E17" s="15">
        <v>0</v>
      </c>
      <c r="F17" s="848">
        <v>0</v>
      </c>
      <c r="G17" s="15">
        <v>0</v>
      </c>
      <c r="H17" s="848">
        <v>0</v>
      </c>
      <c r="I17" s="15">
        <v>1</v>
      </c>
      <c r="J17" s="848">
        <v>0</v>
      </c>
      <c r="K17" s="15">
        <v>0</v>
      </c>
      <c r="L17" s="848">
        <v>0</v>
      </c>
      <c r="M17" s="15">
        <v>0</v>
      </c>
      <c r="N17" s="848">
        <v>0</v>
      </c>
      <c r="O17" s="15">
        <v>0</v>
      </c>
      <c r="P17" s="848">
        <v>0</v>
      </c>
      <c r="Q17" s="15">
        <v>0</v>
      </c>
      <c r="R17" s="848">
        <v>0</v>
      </c>
      <c r="S17" s="15">
        <v>0</v>
      </c>
      <c r="T17" s="849">
        <v>0</v>
      </c>
      <c r="U17" s="849">
        <v>0</v>
      </c>
    </row>
    <row r="18" spans="1:21" x14ac:dyDescent="0.25">
      <c r="A18" s="845" t="s">
        <v>150</v>
      </c>
      <c r="B18" s="841">
        <f t="shared" si="0"/>
        <v>1</v>
      </c>
      <c r="C18" s="847">
        <v>0</v>
      </c>
      <c r="D18" s="848">
        <v>0</v>
      </c>
      <c r="E18" s="15">
        <v>0</v>
      </c>
      <c r="F18" s="848">
        <v>0</v>
      </c>
      <c r="G18" s="15">
        <v>0</v>
      </c>
      <c r="H18" s="848">
        <v>1</v>
      </c>
      <c r="I18" s="15">
        <v>0</v>
      </c>
      <c r="J18" s="848">
        <v>0</v>
      </c>
      <c r="K18" s="15">
        <v>0</v>
      </c>
      <c r="L18" s="848">
        <v>0</v>
      </c>
      <c r="M18" s="15">
        <v>0</v>
      </c>
      <c r="N18" s="848">
        <v>0</v>
      </c>
      <c r="O18" s="15">
        <v>0</v>
      </c>
      <c r="P18" s="848">
        <v>0</v>
      </c>
      <c r="Q18" s="15">
        <v>0</v>
      </c>
      <c r="R18" s="848">
        <v>0</v>
      </c>
      <c r="S18" s="15">
        <v>0</v>
      </c>
      <c r="T18" s="849">
        <v>0</v>
      </c>
      <c r="U18" s="849">
        <v>0</v>
      </c>
    </row>
    <row r="19" spans="1:21" x14ac:dyDescent="0.25">
      <c r="A19" s="845" t="s">
        <v>151</v>
      </c>
      <c r="B19" s="841">
        <f t="shared" si="0"/>
        <v>6</v>
      </c>
      <c r="C19" s="847">
        <v>0</v>
      </c>
      <c r="D19" s="848">
        <v>1</v>
      </c>
      <c r="E19" s="15">
        <v>2</v>
      </c>
      <c r="F19" s="848">
        <v>0</v>
      </c>
      <c r="G19" s="15">
        <v>0</v>
      </c>
      <c r="H19" s="848">
        <v>0</v>
      </c>
      <c r="I19" s="15">
        <v>0</v>
      </c>
      <c r="J19" s="848">
        <v>0</v>
      </c>
      <c r="K19" s="15">
        <v>0</v>
      </c>
      <c r="L19" s="848">
        <v>0</v>
      </c>
      <c r="M19" s="15">
        <v>0</v>
      </c>
      <c r="N19" s="848">
        <v>0</v>
      </c>
      <c r="O19" s="15">
        <v>2</v>
      </c>
      <c r="P19" s="848">
        <v>0</v>
      </c>
      <c r="Q19" s="15">
        <v>0</v>
      </c>
      <c r="R19" s="848">
        <v>0</v>
      </c>
      <c r="S19" s="15">
        <v>1</v>
      </c>
      <c r="T19" s="849">
        <v>0</v>
      </c>
      <c r="U19" s="849">
        <v>0</v>
      </c>
    </row>
    <row r="20" spans="1:21" x14ac:dyDescent="0.25">
      <c r="A20" s="850" t="s">
        <v>152</v>
      </c>
      <c r="B20" s="904">
        <f t="shared" si="0"/>
        <v>3</v>
      </c>
      <c r="C20" s="854">
        <v>0</v>
      </c>
      <c r="D20" s="853">
        <v>1</v>
      </c>
      <c r="E20" s="247">
        <v>2</v>
      </c>
      <c r="F20" s="853">
        <v>0</v>
      </c>
      <c r="G20" s="247">
        <v>0</v>
      </c>
      <c r="H20" s="853">
        <v>0</v>
      </c>
      <c r="I20" s="247">
        <v>0</v>
      </c>
      <c r="J20" s="853">
        <v>0</v>
      </c>
      <c r="K20" s="247">
        <v>0</v>
      </c>
      <c r="L20" s="853">
        <v>0</v>
      </c>
      <c r="M20" s="247">
        <v>0</v>
      </c>
      <c r="N20" s="853">
        <v>0</v>
      </c>
      <c r="O20" s="247">
        <v>0</v>
      </c>
      <c r="P20" s="853">
        <v>0</v>
      </c>
      <c r="Q20" s="247">
        <v>0</v>
      </c>
      <c r="R20" s="853">
        <v>0</v>
      </c>
      <c r="S20" s="247">
        <v>0</v>
      </c>
      <c r="T20" s="854">
        <v>0</v>
      </c>
      <c r="U20" s="854">
        <v>0</v>
      </c>
    </row>
    <row r="21" spans="1:21" x14ac:dyDescent="0.25">
      <c r="A21" s="855" t="s">
        <v>117</v>
      </c>
      <c r="B21" s="903">
        <f t="shared" si="0"/>
        <v>39</v>
      </c>
      <c r="C21" s="857">
        <v>8</v>
      </c>
      <c r="D21" s="858">
        <v>10</v>
      </c>
      <c r="E21" s="859">
        <v>2</v>
      </c>
      <c r="F21" s="858">
        <v>0</v>
      </c>
      <c r="G21" s="859">
        <v>0</v>
      </c>
      <c r="H21" s="858">
        <v>1</v>
      </c>
      <c r="I21" s="859">
        <v>6</v>
      </c>
      <c r="J21" s="858">
        <v>0</v>
      </c>
      <c r="K21" s="859">
        <v>0</v>
      </c>
      <c r="L21" s="858">
        <v>0</v>
      </c>
      <c r="M21" s="859">
        <v>1</v>
      </c>
      <c r="N21" s="858">
        <v>0</v>
      </c>
      <c r="O21" s="859">
        <v>1</v>
      </c>
      <c r="P21" s="858">
        <v>0</v>
      </c>
      <c r="Q21" s="859">
        <v>0</v>
      </c>
      <c r="R21" s="858">
        <v>0</v>
      </c>
      <c r="S21" s="859">
        <v>1</v>
      </c>
      <c r="T21" s="860">
        <v>1</v>
      </c>
      <c r="U21" s="860">
        <v>8</v>
      </c>
    </row>
    <row r="22" spans="1:21" x14ac:dyDescent="0.25">
      <c r="A22" s="1529" t="s">
        <v>315</v>
      </c>
      <c r="B22" s="1529"/>
      <c r="C22" s="1529"/>
      <c r="D22" s="1529"/>
      <c r="E22" s="1529"/>
      <c r="F22" s="1529"/>
      <c r="G22" s="1529"/>
      <c r="H22" s="1529"/>
      <c r="I22" s="1529"/>
      <c r="J22" s="1529"/>
      <c r="K22" s="1529"/>
      <c r="L22" s="1529"/>
      <c r="M22" s="1529"/>
      <c r="N22" s="1529"/>
      <c r="O22" s="1529"/>
      <c r="P22" s="1529"/>
      <c r="Q22" s="1529"/>
      <c r="R22" s="1529"/>
      <c r="S22" s="1529"/>
      <c r="T22" s="1529"/>
      <c r="U22" s="1523"/>
    </row>
  </sheetData>
  <mergeCells count="17">
    <mergeCell ref="T4:T5"/>
    <mergeCell ref="A1:U1"/>
    <mergeCell ref="A2:U2"/>
    <mergeCell ref="A3:U3"/>
    <mergeCell ref="U4:U5"/>
    <mergeCell ref="A22:T22"/>
    <mergeCell ref="A4:A5"/>
    <mergeCell ref="B4:B5"/>
    <mergeCell ref="C4:C5"/>
    <mergeCell ref="D4:E4"/>
    <mergeCell ref="F4:G4"/>
    <mergeCell ref="H4:I4"/>
    <mergeCell ref="J4:K4"/>
    <mergeCell ref="L4:M4"/>
    <mergeCell ref="N4:O4"/>
    <mergeCell ref="P4:Q4"/>
    <mergeCell ref="R4:S4"/>
  </mergeCells>
  <hyperlinks>
    <hyperlink ref="W1" location="INDEX!A1" display="Back to Index" xr:uid="{C4E9D2A5-A0BF-40E7-8D6F-DC1F40DDBDA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30EB-AEF2-4368-95C5-0645CA02956F}">
  <dimension ref="A1:W22"/>
  <sheetViews>
    <sheetView workbookViewId="0">
      <selection activeCell="W1" sqref="W1"/>
    </sheetView>
  </sheetViews>
  <sheetFormatPr defaultRowHeight="15" x14ac:dyDescent="0.25"/>
  <cols>
    <col min="1" max="1" width="21" bestFit="1" customWidth="1"/>
    <col min="3" max="3" width="10.7109375" customWidth="1"/>
    <col min="23" max="23" width="12.7109375" bestFit="1" customWidth="1"/>
  </cols>
  <sheetData>
    <row r="1" spans="1:23" ht="18.75" x14ac:dyDescent="0.25">
      <c r="A1" s="1239" t="s">
        <v>316</v>
      </c>
      <c r="B1" s="1239"/>
      <c r="C1" s="1239"/>
      <c r="D1" s="1239"/>
      <c r="E1" s="1239"/>
      <c r="F1" s="1239"/>
      <c r="G1" s="1239"/>
      <c r="H1" s="1239"/>
      <c r="I1" s="1239"/>
      <c r="J1" s="1239"/>
      <c r="K1" s="1239"/>
      <c r="L1" s="1239"/>
      <c r="M1" s="1239"/>
      <c r="N1" s="1239"/>
      <c r="O1" s="1239"/>
      <c r="P1" s="1239"/>
      <c r="Q1" s="1239"/>
      <c r="R1" s="1239"/>
      <c r="S1" s="1239"/>
      <c r="T1" s="1239"/>
      <c r="U1" s="1239"/>
      <c r="W1" s="1236" t="s">
        <v>863</v>
      </c>
    </row>
    <row r="2" spans="1:23" ht="18.75" x14ac:dyDescent="0.25">
      <c r="A2" s="1239" t="s">
        <v>1</v>
      </c>
      <c r="B2" s="1239"/>
      <c r="C2" s="1239"/>
      <c r="D2" s="1239"/>
      <c r="E2" s="1239"/>
      <c r="F2" s="1239"/>
      <c r="G2" s="1239"/>
      <c r="H2" s="1239"/>
      <c r="I2" s="1239"/>
      <c r="J2" s="1239"/>
      <c r="K2" s="1239"/>
      <c r="L2" s="1239"/>
      <c r="M2" s="1239"/>
      <c r="N2" s="1239"/>
      <c r="O2" s="1239"/>
      <c r="P2" s="1239"/>
      <c r="Q2" s="1239"/>
      <c r="R2" s="1239"/>
      <c r="S2" s="1239"/>
      <c r="T2" s="1239"/>
      <c r="U2" s="1239"/>
    </row>
    <row r="3" spans="1:23" ht="18.75" x14ac:dyDescent="0.25">
      <c r="A3" s="1240" t="s">
        <v>317</v>
      </c>
      <c r="B3" s="1240"/>
      <c r="C3" s="1240"/>
      <c r="D3" s="1240"/>
      <c r="E3" s="1240"/>
      <c r="F3" s="1240"/>
      <c r="G3" s="1240"/>
      <c r="H3" s="1240"/>
      <c r="I3" s="1240"/>
      <c r="J3" s="1240"/>
      <c r="K3" s="1240"/>
      <c r="L3" s="1240"/>
      <c r="M3" s="1240"/>
      <c r="N3" s="1240"/>
      <c r="O3" s="1240"/>
      <c r="P3" s="1240"/>
      <c r="Q3" s="1240"/>
      <c r="R3" s="1240"/>
      <c r="S3" s="1240"/>
      <c r="T3" s="1240"/>
      <c r="U3" s="1240"/>
    </row>
    <row r="4" spans="1:23" ht="41.25" customHeight="1" x14ac:dyDescent="0.25">
      <c r="A4" s="1322" t="s">
        <v>138</v>
      </c>
      <c r="B4" s="1324" t="s">
        <v>4</v>
      </c>
      <c r="C4" s="1326" t="s">
        <v>303</v>
      </c>
      <c r="D4" s="1327" t="s">
        <v>304</v>
      </c>
      <c r="E4" s="1328"/>
      <c r="F4" s="1327" t="s">
        <v>305</v>
      </c>
      <c r="G4" s="1328"/>
      <c r="H4" s="1327" t="s">
        <v>306</v>
      </c>
      <c r="I4" s="1328"/>
      <c r="J4" s="1327" t="s">
        <v>307</v>
      </c>
      <c r="K4" s="1328"/>
      <c r="L4" s="1327" t="s">
        <v>308</v>
      </c>
      <c r="M4" s="1328"/>
      <c r="N4" s="1327" t="s">
        <v>309</v>
      </c>
      <c r="O4" s="1328"/>
      <c r="P4" s="1329" t="s">
        <v>310</v>
      </c>
      <c r="Q4" s="1328"/>
      <c r="R4" s="1329" t="s">
        <v>318</v>
      </c>
      <c r="S4" s="1330"/>
      <c r="T4" s="1331" t="s">
        <v>312</v>
      </c>
      <c r="U4" s="1320" t="s">
        <v>117</v>
      </c>
    </row>
    <row r="5" spans="1:23" ht="22.5" customHeight="1" x14ac:dyDescent="0.25">
      <c r="A5" s="1323"/>
      <c r="B5" s="1325"/>
      <c r="C5" s="1325"/>
      <c r="D5" s="837" t="s">
        <v>313</v>
      </c>
      <c r="E5" s="838" t="s">
        <v>314</v>
      </c>
      <c r="F5" s="837" t="s">
        <v>313</v>
      </c>
      <c r="G5" s="838" t="s">
        <v>314</v>
      </c>
      <c r="H5" s="837" t="s">
        <v>313</v>
      </c>
      <c r="I5" s="838" t="s">
        <v>314</v>
      </c>
      <c r="J5" s="837" t="s">
        <v>313</v>
      </c>
      <c r="K5" s="838" t="s">
        <v>314</v>
      </c>
      <c r="L5" s="837" t="s">
        <v>313</v>
      </c>
      <c r="M5" s="838" t="s">
        <v>314</v>
      </c>
      <c r="N5" s="837" t="s">
        <v>313</v>
      </c>
      <c r="O5" s="838" t="s">
        <v>314</v>
      </c>
      <c r="P5" s="837" t="s">
        <v>313</v>
      </c>
      <c r="Q5" s="838" t="s">
        <v>314</v>
      </c>
      <c r="R5" s="837" t="s">
        <v>313</v>
      </c>
      <c r="S5" s="838" t="s">
        <v>314</v>
      </c>
      <c r="T5" s="1321"/>
      <c r="U5" s="1321"/>
    </row>
    <row r="6" spans="1:23" x14ac:dyDescent="0.25">
      <c r="A6" s="308" t="s">
        <v>15</v>
      </c>
      <c r="B6" s="839">
        <v>504</v>
      </c>
      <c r="C6" s="839">
        <v>59</v>
      </c>
      <c r="D6" s="840">
        <v>125</v>
      </c>
      <c r="E6" s="17">
        <v>139</v>
      </c>
      <c r="F6" s="840">
        <v>1</v>
      </c>
      <c r="G6" s="17">
        <v>3</v>
      </c>
      <c r="H6" s="840">
        <v>5</v>
      </c>
      <c r="I6" s="17">
        <v>25</v>
      </c>
      <c r="J6" s="840">
        <v>1</v>
      </c>
      <c r="K6" s="17">
        <v>7</v>
      </c>
      <c r="L6" s="840">
        <v>8</v>
      </c>
      <c r="M6" s="17">
        <v>25</v>
      </c>
      <c r="N6" s="840">
        <v>0</v>
      </c>
      <c r="O6" s="17">
        <v>28</v>
      </c>
      <c r="P6" s="840">
        <v>2</v>
      </c>
      <c r="Q6" s="17">
        <v>6</v>
      </c>
      <c r="R6" s="840">
        <v>9</v>
      </c>
      <c r="S6" s="17">
        <v>17</v>
      </c>
      <c r="T6" s="310">
        <v>33</v>
      </c>
      <c r="U6" s="310">
        <v>11</v>
      </c>
    </row>
    <row r="7" spans="1:23" x14ac:dyDescent="0.25">
      <c r="A7" s="305" t="s">
        <v>139</v>
      </c>
      <c r="B7" s="841">
        <v>184</v>
      </c>
      <c r="C7" s="842">
        <v>18</v>
      </c>
      <c r="D7" s="843">
        <v>51</v>
      </c>
      <c r="E7" s="16">
        <v>50</v>
      </c>
      <c r="F7" s="843">
        <v>1</v>
      </c>
      <c r="G7" s="16">
        <v>3</v>
      </c>
      <c r="H7" s="843">
        <v>2</v>
      </c>
      <c r="I7" s="16">
        <v>4</v>
      </c>
      <c r="J7" s="843">
        <v>0</v>
      </c>
      <c r="K7" s="16">
        <v>1</v>
      </c>
      <c r="L7" s="843">
        <v>3</v>
      </c>
      <c r="M7" s="16">
        <v>9</v>
      </c>
      <c r="N7" s="843">
        <v>0</v>
      </c>
      <c r="O7" s="16">
        <v>14</v>
      </c>
      <c r="P7" s="843">
        <v>1</v>
      </c>
      <c r="Q7" s="16">
        <v>0</v>
      </c>
      <c r="R7" s="843">
        <v>5</v>
      </c>
      <c r="S7" s="16">
        <v>5</v>
      </c>
      <c r="T7" s="844">
        <v>17</v>
      </c>
      <c r="U7" s="844">
        <v>0</v>
      </c>
    </row>
    <row r="8" spans="1:23" x14ac:dyDescent="0.25">
      <c r="A8" s="845" t="s">
        <v>140</v>
      </c>
      <c r="B8" s="846">
        <v>42</v>
      </c>
      <c r="C8" s="847">
        <v>5</v>
      </c>
      <c r="D8" s="848">
        <v>19</v>
      </c>
      <c r="E8" s="15">
        <v>8</v>
      </c>
      <c r="F8" s="848">
        <v>0</v>
      </c>
      <c r="G8" s="15">
        <v>0</v>
      </c>
      <c r="H8" s="848">
        <v>0</v>
      </c>
      <c r="I8" s="15">
        <v>0</v>
      </c>
      <c r="J8" s="848">
        <v>0</v>
      </c>
      <c r="K8" s="15">
        <v>1</v>
      </c>
      <c r="L8" s="848">
        <v>1</v>
      </c>
      <c r="M8" s="15">
        <v>0</v>
      </c>
      <c r="N8" s="848">
        <v>0</v>
      </c>
      <c r="O8" s="15">
        <v>2</v>
      </c>
      <c r="P8" s="848">
        <v>0</v>
      </c>
      <c r="Q8" s="15">
        <v>0</v>
      </c>
      <c r="R8" s="848">
        <v>0</v>
      </c>
      <c r="S8" s="15">
        <v>0</v>
      </c>
      <c r="T8" s="849">
        <v>6</v>
      </c>
      <c r="U8" s="849">
        <v>0</v>
      </c>
    </row>
    <row r="9" spans="1:23" x14ac:dyDescent="0.25">
      <c r="A9" s="845" t="s">
        <v>141</v>
      </c>
      <c r="B9" s="846">
        <v>31</v>
      </c>
      <c r="C9" s="847">
        <v>4</v>
      </c>
      <c r="D9" s="848">
        <v>5</v>
      </c>
      <c r="E9" s="15">
        <v>10</v>
      </c>
      <c r="F9" s="848">
        <v>0</v>
      </c>
      <c r="G9" s="15">
        <v>0</v>
      </c>
      <c r="H9" s="848">
        <v>0</v>
      </c>
      <c r="I9" s="15">
        <v>0</v>
      </c>
      <c r="J9" s="848">
        <v>0</v>
      </c>
      <c r="K9" s="15">
        <v>0</v>
      </c>
      <c r="L9" s="848">
        <v>1</v>
      </c>
      <c r="M9" s="15">
        <v>0</v>
      </c>
      <c r="N9" s="848">
        <v>0</v>
      </c>
      <c r="O9" s="15">
        <v>2</v>
      </c>
      <c r="P9" s="848">
        <v>1</v>
      </c>
      <c r="Q9" s="15">
        <v>0</v>
      </c>
      <c r="R9" s="848">
        <v>0</v>
      </c>
      <c r="S9" s="15">
        <v>1</v>
      </c>
      <c r="T9" s="849">
        <v>7</v>
      </c>
      <c r="U9" s="849">
        <v>0</v>
      </c>
    </row>
    <row r="10" spans="1:23" x14ac:dyDescent="0.25">
      <c r="A10" s="845" t="s">
        <v>142</v>
      </c>
      <c r="B10" s="846">
        <v>21</v>
      </c>
      <c r="C10" s="847">
        <v>3</v>
      </c>
      <c r="D10" s="848">
        <v>4</v>
      </c>
      <c r="E10" s="15">
        <v>4</v>
      </c>
      <c r="F10" s="848">
        <v>1</v>
      </c>
      <c r="G10" s="15">
        <v>0</v>
      </c>
      <c r="H10" s="848">
        <v>0</v>
      </c>
      <c r="I10" s="15">
        <v>0</v>
      </c>
      <c r="J10" s="848">
        <v>0</v>
      </c>
      <c r="K10" s="15">
        <v>0</v>
      </c>
      <c r="L10" s="848">
        <v>0</v>
      </c>
      <c r="M10" s="15">
        <v>0</v>
      </c>
      <c r="N10" s="848">
        <v>0</v>
      </c>
      <c r="O10" s="15">
        <v>7</v>
      </c>
      <c r="P10" s="848">
        <v>0</v>
      </c>
      <c r="Q10" s="15">
        <v>0</v>
      </c>
      <c r="R10" s="848">
        <v>0</v>
      </c>
      <c r="S10" s="15">
        <v>0</v>
      </c>
      <c r="T10" s="849">
        <v>2</v>
      </c>
      <c r="U10" s="849">
        <v>0</v>
      </c>
    </row>
    <row r="11" spans="1:23" x14ac:dyDescent="0.25">
      <c r="A11" s="845" t="s">
        <v>143</v>
      </c>
      <c r="B11" s="846">
        <v>19</v>
      </c>
      <c r="C11" s="847">
        <v>2</v>
      </c>
      <c r="D11" s="848">
        <v>6</v>
      </c>
      <c r="E11" s="15">
        <v>4</v>
      </c>
      <c r="F11" s="848">
        <v>0</v>
      </c>
      <c r="G11" s="15">
        <v>0</v>
      </c>
      <c r="H11" s="848">
        <v>0</v>
      </c>
      <c r="I11" s="15">
        <v>2</v>
      </c>
      <c r="J11" s="848">
        <v>0</v>
      </c>
      <c r="K11" s="15">
        <v>0</v>
      </c>
      <c r="L11" s="848">
        <v>0</v>
      </c>
      <c r="M11" s="15">
        <v>1</v>
      </c>
      <c r="N11" s="848">
        <v>0</v>
      </c>
      <c r="O11" s="15">
        <v>1</v>
      </c>
      <c r="P11" s="848">
        <v>0</v>
      </c>
      <c r="Q11" s="15">
        <v>0</v>
      </c>
      <c r="R11" s="848">
        <v>3</v>
      </c>
      <c r="S11" s="15">
        <v>0</v>
      </c>
      <c r="T11" s="849">
        <v>0</v>
      </c>
      <c r="U11" s="849">
        <v>0</v>
      </c>
    </row>
    <row r="12" spans="1:23" x14ac:dyDescent="0.25">
      <c r="A12" s="845" t="s">
        <v>144</v>
      </c>
      <c r="B12" s="846">
        <v>35</v>
      </c>
      <c r="C12" s="847">
        <v>2</v>
      </c>
      <c r="D12" s="848">
        <v>11</v>
      </c>
      <c r="E12" s="15">
        <v>12</v>
      </c>
      <c r="F12" s="848">
        <v>0</v>
      </c>
      <c r="G12" s="15">
        <v>0</v>
      </c>
      <c r="H12" s="848">
        <v>1</v>
      </c>
      <c r="I12" s="15">
        <v>0</v>
      </c>
      <c r="J12" s="848">
        <v>0</v>
      </c>
      <c r="K12" s="15">
        <v>0</v>
      </c>
      <c r="L12" s="848">
        <v>0</v>
      </c>
      <c r="M12" s="15">
        <v>3</v>
      </c>
      <c r="N12" s="848">
        <v>0</v>
      </c>
      <c r="O12" s="15">
        <v>1</v>
      </c>
      <c r="P12" s="848">
        <v>0</v>
      </c>
      <c r="Q12" s="15">
        <v>0</v>
      </c>
      <c r="R12" s="848">
        <v>1</v>
      </c>
      <c r="S12" s="15">
        <v>4</v>
      </c>
      <c r="T12" s="849">
        <v>0</v>
      </c>
      <c r="U12" s="849">
        <v>0</v>
      </c>
    </row>
    <row r="13" spans="1:23" x14ac:dyDescent="0.25">
      <c r="A13" s="850" t="s">
        <v>145</v>
      </c>
      <c r="B13" s="851">
        <v>36</v>
      </c>
      <c r="C13" s="852">
        <v>2</v>
      </c>
      <c r="D13" s="853">
        <v>6</v>
      </c>
      <c r="E13" s="247">
        <v>12</v>
      </c>
      <c r="F13" s="853">
        <v>0</v>
      </c>
      <c r="G13" s="247">
        <v>3</v>
      </c>
      <c r="H13" s="853">
        <v>1</v>
      </c>
      <c r="I13" s="247">
        <v>2</v>
      </c>
      <c r="J13" s="853">
        <v>0</v>
      </c>
      <c r="K13" s="247">
        <v>0</v>
      </c>
      <c r="L13" s="853">
        <v>1</v>
      </c>
      <c r="M13" s="247">
        <v>5</v>
      </c>
      <c r="N13" s="853">
        <v>0</v>
      </c>
      <c r="O13" s="247">
        <v>1</v>
      </c>
      <c r="P13" s="853">
        <v>0</v>
      </c>
      <c r="Q13" s="247">
        <v>0</v>
      </c>
      <c r="R13" s="853">
        <v>1</v>
      </c>
      <c r="S13" s="247">
        <v>0</v>
      </c>
      <c r="T13" s="854">
        <v>2</v>
      </c>
      <c r="U13" s="854">
        <v>0</v>
      </c>
    </row>
    <row r="14" spans="1:23" x14ac:dyDescent="0.25">
      <c r="A14" s="305" t="s">
        <v>146</v>
      </c>
      <c r="B14" s="841">
        <v>271</v>
      </c>
      <c r="C14" s="842">
        <v>32</v>
      </c>
      <c r="D14" s="843">
        <v>61</v>
      </c>
      <c r="E14" s="16">
        <v>83</v>
      </c>
      <c r="F14" s="843">
        <v>0</v>
      </c>
      <c r="G14" s="16">
        <v>0</v>
      </c>
      <c r="H14" s="843">
        <v>3</v>
      </c>
      <c r="I14" s="16">
        <v>15</v>
      </c>
      <c r="J14" s="843">
        <v>1</v>
      </c>
      <c r="K14" s="16">
        <v>6</v>
      </c>
      <c r="L14" s="843">
        <v>5</v>
      </c>
      <c r="M14" s="16">
        <v>15</v>
      </c>
      <c r="N14" s="843">
        <v>0</v>
      </c>
      <c r="O14" s="16">
        <v>11</v>
      </c>
      <c r="P14" s="843">
        <v>1</v>
      </c>
      <c r="Q14" s="16">
        <v>6</v>
      </c>
      <c r="R14" s="843">
        <v>3</v>
      </c>
      <c r="S14" s="16">
        <v>11</v>
      </c>
      <c r="T14" s="844">
        <v>15</v>
      </c>
      <c r="U14" s="844">
        <v>3</v>
      </c>
    </row>
    <row r="15" spans="1:23" x14ac:dyDescent="0.25">
      <c r="A15" s="845" t="s">
        <v>147</v>
      </c>
      <c r="B15" s="846">
        <v>42</v>
      </c>
      <c r="C15" s="847">
        <v>0</v>
      </c>
      <c r="D15" s="848">
        <v>13</v>
      </c>
      <c r="E15" s="15">
        <v>12</v>
      </c>
      <c r="F15" s="848">
        <v>0</v>
      </c>
      <c r="G15" s="15">
        <v>0</v>
      </c>
      <c r="H15" s="848">
        <v>0</v>
      </c>
      <c r="I15" s="15">
        <v>5</v>
      </c>
      <c r="J15" s="848">
        <v>1</v>
      </c>
      <c r="K15" s="15">
        <v>0</v>
      </c>
      <c r="L15" s="848">
        <v>1</v>
      </c>
      <c r="M15" s="15">
        <v>2</v>
      </c>
      <c r="N15" s="848">
        <v>0</v>
      </c>
      <c r="O15" s="15">
        <v>0</v>
      </c>
      <c r="P15" s="848">
        <v>0</v>
      </c>
      <c r="Q15" s="15">
        <v>2</v>
      </c>
      <c r="R15" s="848">
        <v>1</v>
      </c>
      <c r="S15" s="15">
        <v>3</v>
      </c>
      <c r="T15" s="849">
        <v>2</v>
      </c>
      <c r="U15" s="849">
        <v>0</v>
      </c>
    </row>
    <row r="16" spans="1:23" x14ac:dyDescent="0.25">
      <c r="A16" s="845" t="s">
        <v>148</v>
      </c>
      <c r="B16" s="846">
        <v>51</v>
      </c>
      <c r="C16" s="847">
        <v>7</v>
      </c>
      <c r="D16" s="848">
        <v>9</v>
      </c>
      <c r="E16" s="15">
        <v>14</v>
      </c>
      <c r="F16" s="848">
        <v>0</v>
      </c>
      <c r="G16" s="15">
        <v>0</v>
      </c>
      <c r="H16" s="848">
        <v>1</v>
      </c>
      <c r="I16" s="15">
        <v>2</v>
      </c>
      <c r="J16" s="848">
        <v>0</v>
      </c>
      <c r="K16" s="15">
        <v>3</v>
      </c>
      <c r="L16" s="848">
        <v>3</v>
      </c>
      <c r="M16" s="15">
        <v>2</v>
      </c>
      <c r="N16" s="848">
        <v>0</v>
      </c>
      <c r="O16" s="15">
        <v>5</v>
      </c>
      <c r="P16" s="848">
        <v>0</v>
      </c>
      <c r="Q16" s="15">
        <v>1</v>
      </c>
      <c r="R16" s="848">
        <v>0</v>
      </c>
      <c r="S16" s="15">
        <v>4</v>
      </c>
      <c r="T16" s="849">
        <v>0</v>
      </c>
      <c r="U16" s="849">
        <v>0</v>
      </c>
    </row>
    <row r="17" spans="1:21" x14ac:dyDescent="0.25">
      <c r="A17" s="845" t="s">
        <v>149</v>
      </c>
      <c r="B17" s="846">
        <v>37</v>
      </c>
      <c r="C17" s="847">
        <v>5</v>
      </c>
      <c r="D17" s="848">
        <v>7</v>
      </c>
      <c r="E17" s="15">
        <v>9</v>
      </c>
      <c r="F17" s="848">
        <v>0</v>
      </c>
      <c r="G17" s="15">
        <v>0</v>
      </c>
      <c r="H17" s="848">
        <v>0</v>
      </c>
      <c r="I17" s="15">
        <v>6</v>
      </c>
      <c r="J17" s="848">
        <v>0</v>
      </c>
      <c r="K17" s="15">
        <v>1</v>
      </c>
      <c r="L17" s="848">
        <v>1</v>
      </c>
      <c r="M17" s="15">
        <v>1</v>
      </c>
      <c r="N17" s="848">
        <v>0</v>
      </c>
      <c r="O17" s="15">
        <v>1</v>
      </c>
      <c r="P17" s="848">
        <v>0</v>
      </c>
      <c r="Q17" s="15">
        <v>1</v>
      </c>
      <c r="R17" s="848">
        <v>1</v>
      </c>
      <c r="S17" s="15">
        <v>0</v>
      </c>
      <c r="T17" s="849">
        <v>4</v>
      </c>
      <c r="U17" s="849">
        <v>0</v>
      </c>
    </row>
    <row r="18" spans="1:21" x14ac:dyDescent="0.25">
      <c r="A18" s="845" t="s">
        <v>150</v>
      </c>
      <c r="B18" s="846">
        <v>38</v>
      </c>
      <c r="C18" s="847">
        <v>6</v>
      </c>
      <c r="D18" s="848">
        <v>6</v>
      </c>
      <c r="E18" s="15">
        <v>14</v>
      </c>
      <c r="F18" s="848">
        <v>0</v>
      </c>
      <c r="G18" s="15">
        <v>0</v>
      </c>
      <c r="H18" s="848">
        <v>2</v>
      </c>
      <c r="I18" s="15">
        <v>1</v>
      </c>
      <c r="J18" s="848">
        <v>0</v>
      </c>
      <c r="K18" s="15">
        <v>2</v>
      </c>
      <c r="L18" s="848">
        <v>0</v>
      </c>
      <c r="M18" s="15">
        <v>2</v>
      </c>
      <c r="N18" s="848">
        <v>0</v>
      </c>
      <c r="O18" s="15">
        <v>0</v>
      </c>
      <c r="P18" s="848">
        <v>0</v>
      </c>
      <c r="Q18" s="15">
        <v>2</v>
      </c>
      <c r="R18" s="848">
        <v>0</v>
      </c>
      <c r="S18" s="15">
        <v>1</v>
      </c>
      <c r="T18" s="849">
        <v>2</v>
      </c>
      <c r="U18" s="849">
        <v>0</v>
      </c>
    </row>
    <row r="19" spans="1:21" x14ac:dyDescent="0.25">
      <c r="A19" s="845" t="s">
        <v>151</v>
      </c>
      <c r="B19" s="846">
        <v>58</v>
      </c>
      <c r="C19" s="847">
        <v>7</v>
      </c>
      <c r="D19" s="848">
        <v>14</v>
      </c>
      <c r="E19" s="15">
        <v>16</v>
      </c>
      <c r="F19" s="848">
        <v>0</v>
      </c>
      <c r="G19" s="15">
        <v>0</v>
      </c>
      <c r="H19" s="848">
        <v>0</v>
      </c>
      <c r="I19" s="15">
        <v>1</v>
      </c>
      <c r="J19" s="848">
        <v>0</v>
      </c>
      <c r="K19" s="15">
        <v>0</v>
      </c>
      <c r="L19" s="848">
        <v>0</v>
      </c>
      <c r="M19" s="15">
        <v>6</v>
      </c>
      <c r="N19" s="848">
        <v>0</v>
      </c>
      <c r="O19" s="15">
        <v>3</v>
      </c>
      <c r="P19" s="848">
        <v>1</v>
      </c>
      <c r="Q19" s="15">
        <v>0</v>
      </c>
      <c r="R19" s="848">
        <v>0</v>
      </c>
      <c r="S19" s="15">
        <v>3</v>
      </c>
      <c r="T19" s="849">
        <v>5</v>
      </c>
      <c r="U19" s="849">
        <v>2</v>
      </c>
    </row>
    <row r="20" spans="1:21" x14ac:dyDescent="0.25">
      <c r="A20" s="850" t="s">
        <v>152</v>
      </c>
      <c r="B20" s="851">
        <v>45</v>
      </c>
      <c r="C20" s="852">
        <v>7</v>
      </c>
      <c r="D20" s="853">
        <v>12</v>
      </c>
      <c r="E20" s="247">
        <v>18</v>
      </c>
      <c r="F20" s="853">
        <v>0</v>
      </c>
      <c r="G20" s="247">
        <v>0</v>
      </c>
      <c r="H20" s="853">
        <v>0</v>
      </c>
      <c r="I20" s="247">
        <v>0</v>
      </c>
      <c r="J20" s="853">
        <v>0</v>
      </c>
      <c r="K20" s="247">
        <v>0</v>
      </c>
      <c r="L20" s="853">
        <v>0</v>
      </c>
      <c r="M20" s="247">
        <v>2</v>
      </c>
      <c r="N20" s="853">
        <v>0</v>
      </c>
      <c r="O20" s="247">
        <v>2</v>
      </c>
      <c r="P20" s="853">
        <v>0</v>
      </c>
      <c r="Q20" s="247">
        <v>0</v>
      </c>
      <c r="R20" s="853">
        <v>1</v>
      </c>
      <c r="S20" s="247">
        <v>0</v>
      </c>
      <c r="T20" s="854">
        <v>2</v>
      </c>
      <c r="U20" s="854">
        <v>1</v>
      </c>
    </row>
    <row r="21" spans="1:21" x14ac:dyDescent="0.25">
      <c r="A21" s="855" t="s">
        <v>117</v>
      </c>
      <c r="B21" s="856">
        <v>49</v>
      </c>
      <c r="C21" s="857">
        <v>9</v>
      </c>
      <c r="D21" s="858">
        <v>13</v>
      </c>
      <c r="E21" s="859">
        <v>6</v>
      </c>
      <c r="F21" s="858">
        <v>0</v>
      </c>
      <c r="G21" s="859">
        <v>0</v>
      </c>
      <c r="H21" s="858">
        <v>0</v>
      </c>
      <c r="I21" s="859">
        <v>6</v>
      </c>
      <c r="J21" s="858">
        <v>0</v>
      </c>
      <c r="K21" s="859">
        <v>0</v>
      </c>
      <c r="L21" s="858">
        <v>0</v>
      </c>
      <c r="M21" s="859">
        <v>1</v>
      </c>
      <c r="N21" s="858">
        <v>0</v>
      </c>
      <c r="O21" s="859">
        <v>3</v>
      </c>
      <c r="P21" s="858">
        <v>0</v>
      </c>
      <c r="Q21" s="859">
        <v>0</v>
      </c>
      <c r="R21" s="858">
        <v>1</v>
      </c>
      <c r="S21" s="859">
        <v>1</v>
      </c>
      <c r="T21" s="860">
        <v>1</v>
      </c>
      <c r="U21" s="860">
        <v>8</v>
      </c>
    </row>
    <row r="22" spans="1:21" x14ac:dyDescent="0.25">
      <c r="A22" s="1530" t="s">
        <v>319</v>
      </c>
      <c r="B22" s="1530"/>
      <c r="C22" s="1530"/>
      <c r="D22" s="1530"/>
      <c r="E22" s="1530"/>
      <c r="F22" s="1530"/>
      <c r="G22" s="1530"/>
      <c r="H22" s="1530"/>
      <c r="I22" s="1530"/>
      <c r="J22" s="1530"/>
      <c r="K22" s="1530"/>
      <c r="L22" s="1530"/>
      <c r="M22" s="1530"/>
      <c r="N22" s="1530"/>
      <c r="O22" s="1530"/>
      <c r="P22" s="1530"/>
      <c r="Q22" s="1530"/>
      <c r="R22" s="1530"/>
      <c r="S22" s="1530"/>
      <c r="T22" s="1530"/>
      <c r="U22" s="1523"/>
    </row>
  </sheetData>
  <mergeCells count="17">
    <mergeCell ref="T4:T5"/>
    <mergeCell ref="A1:U1"/>
    <mergeCell ref="A2:U2"/>
    <mergeCell ref="A3:U3"/>
    <mergeCell ref="U4:U5"/>
    <mergeCell ref="A22:T22"/>
    <mergeCell ref="A4:A5"/>
    <mergeCell ref="B4:B5"/>
    <mergeCell ref="C4:C5"/>
    <mergeCell ref="D4:E4"/>
    <mergeCell ref="F4:G4"/>
    <mergeCell ref="H4:I4"/>
    <mergeCell ref="J4:K4"/>
    <mergeCell ref="L4:M4"/>
    <mergeCell ref="N4:O4"/>
    <mergeCell ref="P4:Q4"/>
    <mergeCell ref="R4:S4"/>
  </mergeCells>
  <hyperlinks>
    <hyperlink ref="W1" location="INDEX!A1" display="Back to Index" xr:uid="{AD1DDE22-1908-40DF-9447-C570454C854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982E-B81E-44B6-9FC2-702FEC9E146B}">
  <dimension ref="A1:Q108"/>
  <sheetViews>
    <sheetView workbookViewId="0">
      <selection activeCell="O1" sqref="O1"/>
    </sheetView>
  </sheetViews>
  <sheetFormatPr defaultRowHeight="15" x14ac:dyDescent="0.25"/>
  <cols>
    <col min="1" max="1" width="47.140625" bestFit="1" customWidth="1"/>
    <col min="2" max="2" width="49.7109375" bestFit="1" customWidth="1"/>
    <col min="13" max="13" width="9.140625" style="248"/>
    <col min="15" max="15" width="12.7109375" bestFit="1" customWidth="1"/>
  </cols>
  <sheetData>
    <row r="1" spans="1:17" ht="18.75" x14ac:dyDescent="0.25">
      <c r="A1" s="1239" t="s">
        <v>320</v>
      </c>
      <c r="B1" s="1239"/>
      <c r="C1" s="1239"/>
      <c r="D1" s="1239"/>
      <c r="E1" s="1239"/>
      <c r="F1" s="1239"/>
      <c r="G1" s="1239"/>
      <c r="H1" s="1239"/>
      <c r="I1" s="1239"/>
      <c r="J1" s="1239"/>
      <c r="K1" s="1239"/>
      <c r="L1" s="1239"/>
      <c r="M1" s="1239"/>
      <c r="O1" s="1236" t="s">
        <v>863</v>
      </c>
    </row>
    <row r="2" spans="1:17" ht="18.75" x14ac:dyDescent="0.25">
      <c r="A2" s="1239" t="s">
        <v>1</v>
      </c>
      <c r="B2" s="1239"/>
      <c r="C2" s="1239"/>
      <c r="D2" s="1239"/>
      <c r="E2" s="1239"/>
      <c r="F2" s="1239"/>
      <c r="G2" s="1239"/>
      <c r="H2" s="1239"/>
      <c r="I2" s="1239"/>
      <c r="J2" s="1239"/>
      <c r="K2" s="1239"/>
      <c r="L2" s="1239"/>
      <c r="M2" s="1239"/>
    </row>
    <row r="3" spans="1:17" ht="18.75" x14ac:dyDescent="0.25">
      <c r="A3" s="1240" t="s">
        <v>321</v>
      </c>
      <c r="B3" s="1240"/>
      <c r="C3" s="1240"/>
      <c r="D3" s="1240"/>
      <c r="E3" s="1240"/>
      <c r="F3" s="1240"/>
      <c r="G3" s="1240"/>
      <c r="H3" s="1240"/>
      <c r="I3" s="1240"/>
      <c r="J3" s="1240"/>
      <c r="K3" s="1240"/>
      <c r="L3" s="1240"/>
      <c r="M3" s="1240"/>
    </row>
    <row r="4" spans="1:17" x14ac:dyDescent="0.25">
      <c r="A4" s="1289" t="s">
        <v>322</v>
      </c>
      <c r="B4" s="1290"/>
      <c r="C4" s="768" t="s">
        <v>4</v>
      </c>
      <c r="D4" s="258" t="s">
        <v>5</v>
      </c>
      <c r="E4" s="258" t="s">
        <v>6</v>
      </c>
      <c r="F4" s="258" t="s">
        <v>7</v>
      </c>
      <c r="G4" s="258" t="s">
        <v>8</v>
      </c>
      <c r="H4" s="259" t="s">
        <v>9</v>
      </c>
      <c r="I4" s="259" t="s">
        <v>10</v>
      </c>
      <c r="J4" s="259" t="s">
        <v>11</v>
      </c>
      <c r="K4" s="259" t="s">
        <v>12</v>
      </c>
      <c r="L4" s="260" t="s">
        <v>13</v>
      </c>
      <c r="M4" s="260" t="s">
        <v>14</v>
      </c>
    </row>
    <row r="5" spans="1:17" x14ac:dyDescent="0.25">
      <c r="A5" s="942" t="s">
        <v>15</v>
      </c>
      <c r="B5" s="261" t="s">
        <v>4</v>
      </c>
      <c r="C5" s="262">
        <f>SUM(C6,C9,C11,C22,C23,C33,C46,C51,C52,C71,C72,C73,C76,C90,C95,C96,C102,C103,C104)</f>
        <v>504</v>
      </c>
      <c r="D5" s="263">
        <v>49</v>
      </c>
      <c r="E5" s="263">
        <v>27</v>
      </c>
      <c r="F5" s="263">
        <v>51</v>
      </c>
      <c r="G5" s="263">
        <v>41</v>
      </c>
      <c r="H5" s="263">
        <v>66</v>
      </c>
      <c r="I5" s="263">
        <v>46</v>
      </c>
      <c r="J5" s="263">
        <v>57</v>
      </c>
      <c r="K5" s="264">
        <v>48</v>
      </c>
      <c r="L5" s="265">
        <v>46</v>
      </c>
      <c r="M5" s="265">
        <v>73</v>
      </c>
    </row>
    <row r="6" spans="1:17" x14ac:dyDescent="0.25">
      <c r="A6" s="1333" t="s">
        <v>323</v>
      </c>
      <c r="B6" s="300" t="s">
        <v>4</v>
      </c>
      <c r="C6" s="301">
        <f>SUM(D6:M6)</f>
        <v>15</v>
      </c>
      <c r="D6" s="302">
        <v>3</v>
      </c>
      <c r="E6" s="303">
        <v>0</v>
      </c>
      <c r="F6" s="303">
        <v>0</v>
      </c>
      <c r="G6" s="302">
        <v>4</v>
      </c>
      <c r="H6" s="302">
        <v>0</v>
      </c>
      <c r="I6" s="303">
        <v>1</v>
      </c>
      <c r="J6" s="303">
        <v>2</v>
      </c>
      <c r="K6" s="303">
        <v>0</v>
      </c>
      <c r="L6" s="1072">
        <v>1</v>
      </c>
      <c r="M6" s="1064">
        <v>4</v>
      </c>
    </row>
    <row r="7" spans="1:17" x14ac:dyDescent="0.25">
      <c r="A7" s="1334"/>
      <c r="B7" s="242" t="s">
        <v>324</v>
      </c>
      <c r="C7" s="12">
        <v>7</v>
      </c>
      <c r="D7" s="14">
        <v>1</v>
      </c>
      <c r="E7" s="14">
        <v>0</v>
      </c>
      <c r="F7" s="14">
        <v>0</v>
      </c>
      <c r="G7" s="13">
        <v>1</v>
      </c>
      <c r="H7" s="14">
        <v>0</v>
      </c>
      <c r="I7" s="14">
        <v>1</v>
      </c>
      <c r="J7" s="14">
        <v>2</v>
      </c>
      <c r="K7" s="14">
        <v>0</v>
      </c>
      <c r="L7" s="1073">
        <v>0</v>
      </c>
      <c r="M7" s="1065">
        <v>2</v>
      </c>
    </row>
    <row r="8" spans="1:17" x14ac:dyDescent="0.25">
      <c r="A8" s="1335"/>
      <c r="B8" s="243" t="s">
        <v>325</v>
      </c>
      <c r="C8" s="244">
        <v>8</v>
      </c>
      <c r="D8" s="246">
        <v>2</v>
      </c>
      <c r="E8" s="246">
        <v>0</v>
      </c>
      <c r="F8" s="246">
        <v>0</v>
      </c>
      <c r="G8" s="245">
        <v>3</v>
      </c>
      <c r="H8" s="246">
        <v>0</v>
      </c>
      <c r="I8" s="246">
        <v>0</v>
      </c>
      <c r="J8" s="246">
        <v>0</v>
      </c>
      <c r="K8" s="246">
        <v>0</v>
      </c>
      <c r="L8" s="1074">
        <v>1</v>
      </c>
      <c r="M8" s="1066">
        <v>2</v>
      </c>
    </row>
    <row r="9" spans="1:17" x14ac:dyDescent="0.25">
      <c r="A9" s="1333" t="s">
        <v>326</v>
      </c>
      <c r="B9" s="300" t="s">
        <v>4</v>
      </c>
      <c r="C9" s="301">
        <v>1</v>
      </c>
      <c r="D9" s="302">
        <v>0</v>
      </c>
      <c r="E9" s="302">
        <v>0</v>
      </c>
      <c r="F9" s="302">
        <v>0</v>
      </c>
      <c r="G9" s="302">
        <v>0</v>
      </c>
      <c r="H9" s="302">
        <v>0</v>
      </c>
      <c r="I9" s="302">
        <v>0</v>
      </c>
      <c r="J9" s="302">
        <v>0</v>
      </c>
      <c r="K9" s="303">
        <v>0</v>
      </c>
      <c r="L9" s="1072">
        <v>0</v>
      </c>
      <c r="M9" s="1064">
        <v>1</v>
      </c>
    </row>
    <row r="10" spans="1:17" x14ac:dyDescent="0.25">
      <c r="A10" s="1334"/>
      <c r="B10" s="242" t="s">
        <v>327</v>
      </c>
      <c r="C10" s="12">
        <v>1</v>
      </c>
      <c r="D10" s="13">
        <v>0</v>
      </c>
      <c r="E10" s="13">
        <v>0</v>
      </c>
      <c r="F10" s="13">
        <v>0</v>
      </c>
      <c r="G10" s="13">
        <v>0</v>
      </c>
      <c r="H10" s="13">
        <v>0</v>
      </c>
      <c r="I10" s="13">
        <v>0</v>
      </c>
      <c r="J10" s="13">
        <v>0</v>
      </c>
      <c r="K10" s="14">
        <v>0</v>
      </c>
      <c r="L10" s="1073">
        <v>0</v>
      </c>
      <c r="M10" s="1065">
        <v>1</v>
      </c>
    </row>
    <row r="11" spans="1:17" x14ac:dyDescent="0.25">
      <c r="A11" s="1333" t="s">
        <v>328</v>
      </c>
      <c r="B11" s="300" t="s">
        <v>4</v>
      </c>
      <c r="C11" s="301">
        <v>41</v>
      </c>
      <c r="D11" s="302">
        <v>4</v>
      </c>
      <c r="E11" s="303">
        <v>0</v>
      </c>
      <c r="F11" s="303">
        <v>3</v>
      </c>
      <c r="G11" s="302">
        <v>5</v>
      </c>
      <c r="H11" s="302">
        <v>4</v>
      </c>
      <c r="I11" s="303">
        <v>5</v>
      </c>
      <c r="J11" s="303">
        <v>6</v>
      </c>
      <c r="K11" s="303">
        <v>2</v>
      </c>
      <c r="L11" s="1072">
        <v>6</v>
      </c>
      <c r="M11" s="1064">
        <v>6</v>
      </c>
    </row>
    <row r="12" spans="1:17" x14ac:dyDescent="0.25">
      <c r="A12" s="1334"/>
      <c r="B12" s="242" t="s">
        <v>329</v>
      </c>
      <c r="C12" s="12">
        <v>2</v>
      </c>
      <c r="D12" s="14">
        <v>0</v>
      </c>
      <c r="E12" s="14">
        <v>0</v>
      </c>
      <c r="F12" s="14">
        <v>0</v>
      </c>
      <c r="G12" s="13">
        <v>2</v>
      </c>
      <c r="H12" s="14">
        <v>0</v>
      </c>
      <c r="I12" s="14">
        <v>0</v>
      </c>
      <c r="J12" s="14">
        <v>0</v>
      </c>
      <c r="K12" s="14">
        <v>0</v>
      </c>
      <c r="L12" s="1073">
        <v>0</v>
      </c>
      <c r="M12" s="1065">
        <v>0</v>
      </c>
      <c r="Q12" s="1080"/>
    </row>
    <row r="13" spans="1:17" x14ac:dyDescent="0.25">
      <c r="A13" s="1334"/>
      <c r="B13" s="242" t="s">
        <v>330</v>
      </c>
      <c r="C13" s="12">
        <v>3</v>
      </c>
      <c r="D13" s="304" t="s">
        <v>331</v>
      </c>
      <c r="E13" s="304" t="s">
        <v>331</v>
      </c>
      <c r="F13" s="304" t="s">
        <v>331</v>
      </c>
      <c r="G13" s="304" t="s">
        <v>331</v>
      </c>
      <c r="H13" s="304" t="s">
        <v>331</v>
      </c>
      <c r="I13" s="304" t="s">
        <v>331</v>
      </c>
      <c r="J13" s="304" t="s">
        <v>331</v>
      </c>
      <c r="K13" s="14">
        <v>1</v>
      </c>
      <c r="L13" s="1073">
        <v>1</v>
      </c>
      <c r="M13" s="1065">
        <v>1</v>
      </c>
    </row>
    <row r="14" spans="1:17" x14ac:dyDescent="0.25">
      <c r="A14" s="1334"/>
      <c r="B14" s="242" t="s">
        <v>332</v>
      </c>
      <c r="C14" s="12">
        <v>2</v>
      </c>
      <c r="D14" s="14">
        <v>0</v>
      </c>
      <c r="E14" s="14">
        <v>0</v>
      </c>
      <c r="F14" s="14">
        <v>0</v>
      </c>
      <c r="G14" s="13">
        <v>0</v>
      </c>
      <c r="H14" s="14">
        <v>1</v>
      </c>
      <c r="I14" s="14">
        <v>0</v>
      </c>
      <c r="J14" s="14">
        <v>1</v>
      </c>
      <c r="K14" s="14">
        <v>0</v>
      </c>
      <c r="L14" s="1073">
        <v>0</v>
      </c>
      <c r="M14" s="1065">
        <v>0</v>
      </c>
    </row>
    <row r="15" spans="1:17" x14ac:dyDescent="0.25">
      <c r="A15" s="1334"/>
      <c r="B15" s="242" t="s">
        <v>333</v>
      </c>
      <c r="C15" s="12">
        <v>7</v>
      </c>
      <c r="D15" s="14">
        <v>0</v>
      </c>
      <c r="E15" s="14">
        <v>0</v>
      </c>
      <c r="F15" s="14">
        <v>0</v>
      </c>
      <c r="G15" s="13">
        <v>1</v>
      </c>
      <c r="H15" s="14">
        <v>0</v>
      </c>
      <c r="I15" s="14">
        <v>2</v>
      </c>
      <c r="J15" s="14">
        <v>2</v>
      </c>
      <c r="K15" s="14">
        <v>0</v>
      </c>
      <c r="L15" s="1073">
        <v>1</v>
      </c>
      <c r="M15" s="1065">
        <v>1</v>
      </c>
    </row>
    <row r="16" spans="1:17" x14ac:dyDescent="0.25">
      <c r="A16" s="1334"/>
      <c r="B16" s="242" t="s">
        <v>865</v>
      </c>
      <c r="C16" s="12">
        <v>1</v>
      </c>
      <c r="D16" s="14">
        <v>0</v>
      </c>
      <c r="E16" s="14">
        <v>0</v>
      </c>
      <c r="F16" s="14">
        <v>0</v>
      </c>
      <c r="G16" s="13">
        <v>1</v>
      </c>
      <c r="H16" s="14">
        <v>0</v>
      </c>
      <c r="I16" s="14">
        <v>0</v>
      </c>
      <c r="J16" s="14">
        <v>0</v>
      </c>
      <c r="K16" s="14">
        <v>0</v>
      </c>
      <c r="L16" s="1073">
        <v>0</v>
      </c>
      <c r="M16" s="1065">
        <v>0</v>
      </c>
    </row>
    <row r="17" spans="1:13" x14ac:dyDescent="0.25">
      <c r="A17" s="1334"/>
      <c r="B17" s="242" t="s">
        <v>866</v>
      </c>
      <c r="C17" s="12">
        <v>2</v>
      </c>
      <c r="D17" s="304" t="s">
        <v>331</v>
      </c>
      <c r="E17" s="304" t="s">
        <v>331</v>
      </c>
      <c r="F17" s="304" t="s">
        <v>331</v>
      </c>
      <c r="G17" s="304" t="s">
        <v>331</v>
      </c>
      <c r="H17" s="304" t="s">
        <v>331</v>
      </c>
      <c r="I17" s="304" t="s">
        <v>331</v>
      </c>
      <c r="J17" s="304" t="s">
        <v>331</v>
      </c>
      <c r="K17" s="14">
        <v>0</v>
      </c>
      <c r="L17" s="1073">
        <v>2</v>
      </c>
      <c r="M17" s="1065">
        <v>0</v>
      </c>
    </row>
    <row r="18" spans="1:13" x14ac:dyDescent="0.25">
      <c r="A18" s="1334"/>
      <c r="B18" s="242" t="s">
        <v>334</v>
      </c>
      <c r="C18" s="12">
        <v>0</v>
      </c>
      <c r="D18" s="304" t="s">
        <v>331</v>
      </c>
      <c r="E18" s="304" t="s">
        <v>331</v>
      </c>
      <c r="F18" s="304" t="s">
        <v>331</v>
      </c>
      <c r="G18" s="304" t="s">
        <v>331</v>
      </c>
      <c r="H18" s="304" t="s">
        <v>331</v>
      </c>
      <c r="I18" s="304" t="s">
        <v>331</v>
      </c>
      <c r="J18" s="304" t="s">
        <v>331</v>
      </c>
      <c r="K18" s="14">
        <v>0</v>
      </c>
      <c r="L18" s="1073">
        <v>0</v>
      </c>
      <c r="M18" s="1065">
        <v>0</v>
      </c>
    </row>
    <row r="19" spans="1:13" x14ac:dyDescent="0.25">
      <c r="A19" s="1334"/>
      <c r="B19" s="242" t="s">
        <v>335</v>
      </c>
      <c r="C19" s="12">
        <v>12</v>
      </c>
      <c r="D19" s="14">
        <v>3</v>
      </c>
      <c r="E19" s="14">
        <v>0</v>
      </c>
      <c r="F19" s="14">
        <v>1</v>
      </c>
      <c r="G19" s="13">
        <v>0</v>
      </c>
      <c r="H19" s="14">
        <v>1</v>
      </c>
      <c r="I19" s="14">
        <v>1</v>
      </c>
      <c r="J19" s="14">
        <v>1</v>
      </c>
      <c r="K19" s="14">
        <v>1</v>
      </c>
      <c r="L19" s="1073">
        <v>1</v>
      </c>
      <c r="M19" s="1065">
        <v>3</v>
      </c>
    </row>
    <row r="20" spans="1:13" x14ac:dyDescent="0.25">
      <c r="A20" s="1334"/>
      <c r="B20" s="242" t="s">
        <v>336</v>
      </c>
      <c r="C20" s="12">
        <v>4</v>
      </c>
      <c r="D20" s="14">
        <v>0</v>
      </c>
      <c r="E20" s="14">
        <v>0</v>
      </c>
      <c r="F20" s="14">
        <v>1</v>
      </c>
      <c r="G20" s="13">
        <v>0</v>
      </c>
      <c r="H20" s="14">
        <v>1</v>
      </c>
      <c r="I20" s="14">
        <v>0</v>
      </c>
      <c r="J20" s="14">
        <v>0</v>
      </c>
      <c r="K20" s="14">
        <v>0</v>
      </c>
      <c r="L20" s="1073">
        <v>1</v>
      </c>
      <c r="M20" s="1065">
        <v>1</v>
      </c>
    </row>
    <row r="21" spans="1:13" x14ac:dyDescent="0.25">
      <c r="A21" s="1335"/>
      <c r="B21" s="243" t="s">
        <v>337</v>
      </c>
      <c r="C21" s="244">
        <v>8</v>
      </c>
      <c r="D21" s="246">
        <v>1</v>
      </c>
      <c r="E21" s="246">
        <v>0</v>
      </c>
      <c r="F21" s="246">
        <v>1</v>
      </c>
      <c r="G21" s="245">
        <v>1</v>
      </c>
      <c r="H21" s="246">
        <v>1</v>
      </c>
      <c r="I21" s="246">
        <v>2</v>
      </c>
      <c r="J21" s="246">
        <v>2</v>
      </c>
      <c r="K21" s="246">
        <v>0</v>
      </c>
      <c r="L21" s="1074">
        <v>0</v>
      </c>
      <c r="M21" s="1066">
        <v>0</v>
      </c>
    </row>
    <row r="22" spans="1:13" x14ac:dyDescent="0.25">
      <c r="A22" s="305" t="s">
        <v>338</v>
      </c>
      <c r="B22" s="306" t="s">
        <v>4</v>
      </c>
      <c r="C22" s="95">
        <v>9</v>
      </c>
      <c r="D22" s="97">
        <v>1</v>
      </c>
      <c r="E22" s="97">
        <v>2</v>
      </c>
      <c r="F22" s="97">
        <v>1</v>
      </c>
      <c r="G22" s="96">
        <v>1</v>
      </c>
      <c r="H22" s="97">
        <v>0</v>
      </c>
      <c r="I22" s="97">
        <v>1</v>
      </c>
      <c r="J22" s="97">
        <v>0</v>
      </c>
      <c r="K22" s="97">
        <v>0</v>
      </c>
      <c r="L22" s="1075">
        <v>2</v>
      </c>
      <c r="M22" s="1067">
        <v>1</v>
      </c>
    </row>
    <row r="23" spans="1:13" x14ac:dyDescent="0.25">
      <c r="A23" s="1336" t="s">
        <v>339</v>
      </c>
      <c r="B23" s="300" t="s">
        <v>4</v>
      </c>
      <c r="C23" s="301">
        <v>35</v>
      </c>
      <c r="D23" s="302">
        <v>8</v>
      </c>
      <c r="E23" s="303">
        <v>2</v>
      </c>
      <c r="F23" s="303">
        <v>2</v>
      </c>
      <c r="G23" s="302">
        <v>2</v>
      </c>
      <c r="H23" s="302">
        <v>0</v>
      </c>
      <c r="I23" s="303">
        <v>0</v>
      </c>
      <c r="J23" s="303">
        <v>5</v>
      </c>
      <c r="K23" s="303">
        <v>2</v>
      </c>
      <c r="L23" s="1072">
        <v>4</v>
      </c>
      <c r="M23" s="1064">
        <v>10</v>
      </c>
    </row>
    <row r="24" spans="1:13" x14ac:dyDescent="0.25">
      <c r="A24" s="1337"/>
      <c r="B24" s="242" t="s">
        <v>340</v>
      </c>
      <c r="C24" s="12">
        <v>0</v>
      </c>
      <c r="D24" s="14">
        <v>0</v>
      </c>
      <c r="E24" s="14">
        <v>0</v>
      </c>
      <c r="F24" s="14">
        <v>0</v>
      </c>
      <c r="G24" s="13">
        <v>0</v>
      </c>
      <c r="H24" s="14">
        <v>0</v>
      </c>
      <c r="I24" s="14">
        <v>0</v>
      </c>
      <c r="J24" s="14">
        <v>0</v>
      </c>
      <c r="K24" s="14">
        <v>0</v>
      </c>
      <c r="L24" s="1073">
        <v>0</v>
      </c>
      <c r="M24" s="1065">
        <v>0</v>
      </c>
    </row>
    <row r="25" spans="1:13" x14ac:dyDescent="0.25">
      <c r="A25" s="1337"/>
      <c r="B25" s="242" t="s">
        <v>341</v>
      </c>
      <c r="C25" s="12">
        <v>3</v>
      </c>
      <c r="D25" s="14">
        <v>0</v>
      </c>
      <c r="E25" s="14">
        <v>0</v>
      </c>
      <c r="F25" s="14">
        <v>0</v>
      </c>
      <c r="G25" s="13">
        <v>0</v>
      </c>
      <c r="H25" s="14">
        <v>0</v>
      </c>
      <c r="I25" s="14">
        <v>0</v>
      </c>
      <c r="J25" s="14">
        <v>0</v>
      </c>
      <c r="K25" s="14">
        <v>0</v>
      </c>
      <c r="L25" s="1073">
        <v>0</v>
      </c>
      <c r="M25" s="1065">
        <v>3</v>
      </c>
    </row>
    <row r="26" spans="1:13" x14ac:dyDescent="0.25">
      <c r="A26" s="1337"/>
      <c r="B26" s="242" t="s">
        <v>342</v>
      </c>
      <c r="C26" s="12">
        <v>0</v>
      </c>
      <c r="D26" s="14">
        <v>0</v>
      </c>
      <c r="E26" s="14">
        <v>0</v>
      </c>
      <c r="F26" s="14">
        <v>0</v>
      </c>
      <c r="G26" s="13">
        <v>0</v>
      </c>
      <c r="H26" s="14">
        <v>0</v>
      </c>
      <c r="I26" s="14">
        <v>0</v>
      </c>
      <c r="J26" s="14">
        <v>0</v>
      </c>
      <c r="K26" s="14">
        <v>0</v>
      </c>
      <c r="L26" s="1073">
        <v>0</v>
      </c>
      <c r="M26" s="1065">
        <v>0</v>
      </c>
    </row>
    <row r="27" spans="1:13" x14ac:dyDescent="0.25">
      <c r="A27" s="1337"/>
      <c r="B27" s="242" t="s">
        <v>343</v>
      </c>
      <c r="C27" s="12">
        <v>17</v>
      </c>
      <c r="D27" s="14">
        <v>2</v>
      </c>
      <c r="E27" s="14">
        <v>1</v>
      </c>
      <c r="F27" s="14">
        <v>1</v>
      </c>
      <c r="G27" s="13">
        <v>2</v>
      </c>
      <c r="H27" s="14">
        <v>0</v>
      </c>
      <c r="I27" s="14">
        <v>0</v>
      </c>
      <c r="J27" s="14">
        <v>4</v>
      </c>
      <c r="K27" s="14">
        <v>1</v>
      </c>
      <c r="L27" s="1073">
        <v>2</v>
      </c>
      <c r="M27" s="1065">
        <v>4</v>
      </c>
    </row>
    <row r="28" spans="1:13" x14ac:dyDescent="0.25">
      <c r="A28" s="1337"/>
      <c r="B28" s="242" t="s">
        <v>344</v>
      </c>
      <c r="C28" s="12">
        <v>2</v>
      </c>
      <c r="D28" s="14">
        <v>2</v>
      </c>
      <c r="E28" s="14">
        <v>0</v>
      </c>
      <c r="F28" s="14">
        <v>0</v>
      </c>
      <c r="G28" s="13">
        <v>0</v>
      </c>
      <c r="H28" s="14">
        <v>0</v>
      </c>
      <c r="I28" s="14">
        <v>0</v>
      </c>
      <c r="J28" s="14">
        <v>0</v>
      </c>
      <c r="K28" s="14">
        <v>0</v>
      </c>
      <c r="L28" s="1073">
        <v>0</v>
      </c>
      <c r="M28" s="1065">
        <v>0</v>
      </c>
    </row>
    <row r="29" spans="1:13" x14ac:dyDescent="0.25">
      <c r="A29" s="1337"/>
      <c r="B29" s="242" t="s">
        <v>345</v>
      </c>
      <c r="C29" s="12">
        <v>5</v>
      </c>
      <c r="D29" s="14">
        <v>3</v>
      </c>
      <c r="E29" s="14">
        <v>0</v>
      </c>
      <c r="F29" s="14">
        <v>0</v>
      </c>
      <c r="G29" s="13">
        <v>0</v>
      </c>
      <c r="H29" s="14">
        <v>0</v>
      </c>
      <c r="I29" s="14">
        <v>0</v>
      </c>
      <c r="J29" s="14">
        <v>1</v>
      </c>
      <c r="K29" s="14">
        <v>1</v>
      </c>
      <c r="L29" s="1073">
        <v>0</v>
      </c>
      <c r="M29" s="1065">
        <v>0</v>
      </c>
    </row>
    <row r="30" spans="1:13" x14ac:dyDescent="0.25">
      <c r="A30" s="1338"/>
      <c r="B30" s="242" t="s">
        <v>346</v>
      </c>
      <c r="C30" s="12">
        <v>0</v>
      </c>
      <c r="D30" s="304" t="s">
        <v>331</v>
      </c>
      <c r="E30" s="304" t="s">
        <v>331</v>
      </c>
      <c r="F30" s="304" t="s">
        <v>331</v>
      </c>
      <c r="G30" s="304" t="s">
        <v>331</v>
      </c>
      <c r="H30" s="304" t="s">
        <v>331</v>
      </c>
      <c r="I30" s="304" t="s">
        <v>331</v>
      </c>
      <c r="J30" s="304" t="s">
        <v>331</v>
      </c>
      <c r="K30" s="14">
        <v>0</v>
      </c>
      <c r="L30" s="1073">
        <v>0</v>
      </c>
      <c r="M30" s="1065">
        <v>0</v>
      </c>
    </row>
    <row r="31" spans="1:13" x14ac:dyDescent="0.25">
      <c r="A31" s="1338"/>
      <c r="B31" s="242" t="s">
        <v>347</v>
      </c>
      <c r="C31" s="12">
        <v>5</v>
      </c>
      <c r="D31" s="14">
        <v>1</v>
      </c>
      <c r="E31" s="14">
        <v>1</v>
      </c>
      <c r="F31" s="14">
        <v>1</v>
      </c>
      <c r="G31" s="13">
        <v>0</v>
      </c>
      <c r="H31" s="14">
        <v>0</v>
      </c>
      <c r="I31" s="14">
        <v>0</v>
      </c>
      <c r="J31" s="14">
        <v>0</v>
      </c>
      <c r="K31" s="14">
        <v>0</v>
      </c>
      <c r="L31" s="1073">
        <v>2</v>
      </c>
      <c r="M31" s="1065">
        <v>0</v>
      </c>
    </row>
    <row r="32" spans="1:13" x14ac:dyDescent="0.25">
      <c r="A32" s="1339"/>
      <c r="B32" s="242" t="s">
        <v>348</v>
      </c>
      <c r="C32" s="307">
        <v>3</v>
      </c>
      <c r="D32" s="304" t="s">
        <v>331</v>
      </c>
      <c r="E32" s="304" t="s">
        <v>331</v>
      </c>
      <c r="F32" s="304" t="s">
        <v>331</v>
      </c>
      <c r="G32" s="304" t="s">
        <v>331</v>
      </c>
      <c r="H32" s="304" t="s">
        <v>331</v>
      </c>
      <c r="I32" s="304" t="s">
        <v>331</v>
      </c>
      <c r="J32" s="304" t="s">
        <v>331</v>
      </c>
      <c r="K32" s="14">
        <v>0</v>
      </c>
      <c r="L32" s="1073">
        <v>0</v>
      </c>
      <c r="M32" s="1065">
        <v>3</v>
      </c>
    </row>
    <row r="33" spans="1:13" x14ac:dyDescent="0.25">
      <c r="A33" s="1336" t="s">
        <v>349</v>
      </c>
      <c r="B33" s="300" t="s">
        <v>4</v>
      </c>
      <c r="C33" s="301">
        <v>69</v>
      </c>
      <c r="D33" s="302">
        <v>3</v>
      </c>
      <c r="E33" s="303">
        <v>5</v>
      </c>
      <c r="F33" s="303">
        <v>7</v>
      </c>
      <c r="G33" s="302">
        <v>4</v>
      </c>
      <c r="H33" s="302">
        <v>9</v>
      </c>
      <c r="I33" s="303">
        <v>7</v>
      </c>
      <c r="J33" s="303">
        <v>11</v>
      </c>
      <c r="K33" s="303">
        <v>9</v>
      </c>
      <c r="L33" s="1072">
        <v>8</v>
      </c>
      <c r="M33" s="1064">
        <v>6</v>
      </c>
    </row>
    <row r="34" spans="1:13" x14ac:dyDescent="0.25">
      <c r="A34" s="1340"/>
      <c r="B34" s="242" t="s">
        <v>350</v>
      </c>
      <c r="C34" s="12">
        <v>3</v>
      </c>
      <c r="D34" s="304" t="s">
        <v>331</v>
      </c>
      <c r="E34" s="304" t="s">
        <v>331</v>
      </c>
      <c r="F34" s="304" t="s">
        <v>331</v>
      </c>
      <c r="G34" s="304" t="s">
        <v>331</v>
      </c>
      <c r="H34" s="304" t="s">
        <v>331</v>
      </c>
      <c r="I34" s="304" t="s">
        <v>331</v>
      </c>
      <c r="J34" s="304" t="s">
        <v>331</v>
      </c>
      <c r="K34" s="14">
        <v>0</v>
      </c>
      <c r="L34" s="1073">
        <v>1</v>
      </c>
      <c r="M34" s="1065">
        <v>2</v>
      </c>
    </row>
    <row r="35" spans="1:13" x14ac:dyDescent="0.25">
      <c r="A35" s="1337"/>
      <c r="B35" s="242" t="s">
        <v>351</v>
      </c>
      <c r="C35" s="12">
        <v>4</v>
      </c>
      <c r="D35" s="14">
        <v>0</v>
      </c>
      <c r="E35" s="14">
        <v>0</v>
      </c>
      <c r="F35" s="14">
        <v>1</v>
      </c>
      <c r="G35" s="13">
        <v>0</v>
      </c>
      <c r="H35" s="14">
        <v>0</v>
      </c>
      <c r="I35" s="14">
        <v>0</v>
      </c>
      <c r="J35" s="14">
        <v>1</v>
      </c>
      <c r="K35" s="14">
        <v>0</v>
      </c>
      <c r="L35" s="1073">
        <v>2</v>
      </c>
      <c r="M35" s="1065">
        <v>0</v>
      </c>
    </row>
    <row r="36" spans="1:13" x14ac:dyDescent="0.25">
      <c r="A36" s="1337"/>
      <c r="B36" s="242" t="s">
        <v>352</v>
      </c>
      <c r="C36" s="12">
        <v>8</v>
      </c>
      <c r="D36" s="14">
        <v>0</v>
      </c>
      <c r="E36" s="14">
        <v>1</v>
      </c>
      <c r="F36" s="14">
        <v>0</v>
      </c>
      <c r="G36" s="13">
        <v>1</v>
      </c>
      <c r="H36" s="14">
        <v>2</v>
      </c>
      <c r="I36" s="14">
        <v>0</v>
      </c>
      <c r="J36" s="14">
        <v>2</v>
      </c>
      <c r="K36" s="14">
        <v>0</v>
      </c>
      <c r="L36" s="1073">
        <v>1</v>
      </c>
      <c r="M36" s="1065">
        <v>1</v>
      </c>
    </row>
    <row r="37" spans="1:13" x14ac:dyDescent="0.25">
      <c r="A37" s="1337"/>
      <c r="B37" s="242" t="s">
        <v>353</v>
      </c>
      <c r="C37" s="12">
        <v>4</v>
      </c>
      <c r="D37" s="14">
        <v>1</v>
      </c>
      <c r="E37" s="14">
        <v>0</v>
      </c>
      <c r="F37" s="14">
        <v>0</v>
      </c>
      <c r="G37" s="13">
        <v>0</v>
      </c>
      <c r="H37" s="14">
        <v>0</v>
      </c>
      <c r="I37" s="14">
        <v>1</v>
      </c>
      <c r="J37" s="14">
        <v>0</v>
      </c>
      <c r="K37" s="14">
        <v>1</v>
      </c>
      <c r="L37" s="1073">
        <v>1</v>
      </c>
      <c r="M37" s="1065">
        <v>0</v>
      </c>
    </row>
    <row r="38" spans="1:13" x14ac:dyDescent="0.25">
      <c r="A38" s="1337"/>
      <c r="B38" s="242" t="s">
        <v>354</v>
      </c>
      <c r="C38" s="12">
        <v>0</v>
      </c>
      <c r="D38" s="304" t="s">
        <v>331</v>
      </c>
      <c r="E38" s="304" t="s">
        <v>331</v>
      </c>
      <c r="F38" s="304" t="s">
        <v>331</v>
      </c>
      <c r="G38" s="304" t="s">
        <v>331</v>
      </c>
      <c r="H38" s="304" t="s">
        <v>331</v>
      </c>
      <c r="I38" s="304" t="s">
        <v>331</v>
      </c>
      <c r="J38" s="304" t="s">
        <v>331</v>
      </c>
      <c r="K38" s="14">
        <v>0</v>
      </c>
      <c r="L38" s="1073">
        <v>0</v>
      </c>
      <c r="M38" s="1065">
        <v>0</v>
      </c>
    </row>
    <row r="39" spans="1:13" x14ac:dyDescent="0.25">
      <c r="A39" s="1337"/>
      <c r="B39" s="242" t="s">
        <v>355</v>
      </c>
      <c r="C39" s="12">
        <v>4</v>
      </c>
      <c r="D39" s="14">
        <v>0</v>
      </c>
      <c r="E39" s="14">
        <v>0</v>
      </c>
      <c r="F39" s="14">
        <v>0</v>
      </c>
      <c r="G39" s="13">
        <v>0</v>
      </c>
      <c r="H39" s="14">
        <v>0</v>
      </c>
      <c r="I39" s="14">
        <v>1</v>
      </c>
      <c r="J39" s="14">
        <v>1</v>
      </c>
      <c r="K39" s="14">
        <v>1</v>
      </c>
      <c r="L39" s="1073">
        <v>0</v>
      </c>
      <c r="M39" s="1065">
        <v>1</v>
      </c>
    </row>
    <row r="40" spans="1:13" x14ac:dyDescent="0.25">
      <c r="A40" s="1337"/>
      <c r="B40" s="242" t="s">
        <v>356</v>
      </c>
      <c r="C40" s="12">
        <v>11</v>
      </c>
      <c r="D40" s="14">
        <v>0</v>
      </c>
      <c r="E40" s="14">
        <v>2</v>
      </c>
      <c r="F40" s="14">
        <v>2</v>
      </c>
      <c r="G40" s="13">
        <v>1</v>
      </c>
      <c r="H40" s="14">
        <v>4</v>
      </c>
      <c r="I40" s="14">
        <v>0</v>
      </c>
      <c r="J40" s="14">
        <v>1</v>
      </c>
      <c r="K40" s="14">
        <v>1</v>
      </c>
      <c r="L40" s="1073">
        <v>0</v>
      </c>
      <c r="M40" s="1065">
        <v>0</v>
      </c>
    </row>
    <row r="41" spans="1:13" x14ac:dyDescent="0.25">
      <c r="A41" s="1337"/>
      <c r="B41" s="242" t="s">
        <v>357</v>
      </c>
      <c r="C41" s="12">
        <v>9</v>
      </c>
      <c r="D41" s="14">
        <v>1</v>
      </c>
      <c r="E41" s="14">
        <v>1</v>
      </c>
      <c r="F41" s="14">
        <v>0</v>
      </c>
      <c r="G41" s="13">
        <v>1</v>
      </c>
      <c r="H41" s="14">
        <v>2</v>
      </c>
      <c r="I41" s="14">
        <v>1</v>
      </c>
      <c r="J41" s="14">
        <v>1</v>
      </c>
      <c r="K41" s="14">
        <v>2</v>
      </c>
      <c r="L41" s="1073">
        <v>0</v>
      </c>
      <c r="M41" s="1065">
        <v>0</v>
      </c>
    </row>
    <row r="42" spans="1:13" x14ac:dyDescent="0.25">
      <c r="A42" s="1337"/>
      <c r="B42" s="242" t="s">
        <v>867</v>
      </c>
      <c r="C42" s="12">
        <v>18</v>
      </c>
      <c r="D42" s="14">
        <v>0</v>
      </c>
      <c r="E42" s="14">
        <v>0</v>
      </c>
      <c r="F42" s="14">
        <v>4</v>
      </c>
      <c r="G42" s="13">
        <v>1</v>
      </c>
      <c r="H42" s="14">
        <v>1</v>
      </c>
      <c r="I42" s="14">
        <v>4</v>
      </c>
      <c r="J42" s="14">
        <v>4</v>
      </c>
      <c r="K42" s="14">
        <v>1</v>
      </c>
      <c r="L42" s="1073">
        <v>1</v>
      </c>
      <c r="M42" s="1065">
        <v>2</v>
      </c>
    </row>
    <row r="43" spans="1:13" x14ac:dyDescent="0.25">
      <c r="A43" s="1337"/>
      <c r="B43" s="242" t="s">
        <v>359</v>
      </c>
      <c r="C43" s="12">
        <v>1</v>
      </c>
      <c r="D43" s="14">
        <v>0</v>
      </c>
      <c r="E43" s="14">
        <v>0</v>
      </c>
      <c r="F43" s="14">
        <v>0</v>
      </c>
      <c r="G43" s="13">
        <v>0</v>
      </c>
      <c r="H43" s="14">
        <v>0</v>
      </c>
      <c r="I43" s="14">
        <v>0</v>
      </c>
      <c r="J43" s="14">
        <v>0</v>
      </c>
      <c r="K43" s="14">
        <v>1</v>
      </c>
      <c r="L43" s="1073">
        <v>0</v>
      </c>
      <c r="M43" s="1065">
        <v>0</v>
      </c>
    </row>
    <row r="44" spans="1:13" x14ac:dyDescent="0.25">
      <c r="A44" s="1337"/>
      <c r="B44" s="242" t="s">
        <v>360</v>
      </c>
      <c r="C44" s="12">
        <v>1</v>
      </c>
      <c r="D44" s="14">
        <v>0</v>
      </c>
      <c r="E44" s="14">
        <v>1</v>
      </c>
      <c r="F44" s="14">
        <v>0</v>
      </c>
      <c r="G44" s="13">
        <v>0</v>
      </c>
      <c r="H44" s="14">
        <v>0</v>
      </c>
      <c r="I44" s="14">
        <v>0</v>
      </c>
      <c r="J44" s="14">
        <v>0</v>
      </c>
      <c r="K44" s="14">
        <v>0</v>
      </c>
      <c r="L44" s="1073">
        <v>0</v>
      </c>
      <c r="M44" s="1065">
        <v>0</v>
      </c>
    </row>
    <row r="45" spans="1:13" x14ac:dyDescent="0.25">
      <c r="A45" s="1339"/>
      <c r="B45" s="243" t="s">
        <v>361</v>
      </c>
      <c r="C45" s="244">
        <v>6</v>
      </c>
      <c r="D45" s="246">
        <v>1</v>
      </c>
      <c r="E45" s="246">
        <v>0</v>
      </c>
      <c r="F45" s="246">
        <v>0</v>
      </c>
      <c r="G45" s="245">
        <v>0</v>
      </c>
      <c r="H45" s="246">
        <v>0</v>
      </c>
      <c r="I45" s="246">
        <v>0</v>
      </c>
      <c r="J45" s="246">
        <v>1</v>
      </c>
      <c r="K45" s="246">
        <v>2</v>
      </c>
      <c r="L45" s="1074">
        <v>2</v>
      </c>
      <c r="M45" s="1066">
        <v>0</v>
      </c>
    </row>
    <row r="46" spans="1:13" x14ac:dyDescent="0.25">
      <c r="A46" s="1333" t="s">
        <v>868</v>
      </c>
      <c r="B46" s="300" t="s">
        <v>4</v>
      </c>
      <c r="C46" s="301">
        <v>68</v>
      </c>
      <c r="D46" s="302">
        <v>4</v>
      </c>
      <c r="E46" s="303">
        <v>4</v>
      </c>
      <c r="F46" s="303">
        <v>6</v>
      </c>
      <c r="G46" s="302">
        <v>3</v>
      </c>
      <c r="H46" s="302">
        <v>12</v>
      </c>
      <c r="I46" s="303">
        <v>4</v>
      </c>
      <c r="J46" s="303">
        <v>9</v>
      </c>
      <c r="K46" s="303">
        <v>9</v>
      </c>
      <c r="L46" s="1072">
        <v>9</v>
      </c>
      <c r="M46" s="1064">
        <v>8</v>
      </c>
    </row>
    <row r="47" spans="1:13" x14ac:dyDescent="0.25">
      <c r="A47" s="1334"/>
      <c r="B47" s="242" t="s">
        <v>363</v>
      </c>
      <c r="C47" s="12">
        <v>0</v>
      </c>
      <c r="D47" s="14">
        <v>0</v>
      </c>
      <c r="E47" s="14">
        <v>0</v>
      </c>
      <c r="F47" s="14">
        <v>0</v>
      </c>
      <c r="G47" s="13">
        <v>0</v>
      </c>
      <c r="H47" s="14">
        <v>0</v>
      </c>
      <c r="I47" s="14">
        <v>0</v>
      </c>
      <c r="J47" s="14">
        <v>0</v>
      </c>
      <c r="K47" s="14">
        <v>0</v>
      </c>
      <c r="L47" s="1073">
        <v>0</v>
      </c>
      <c r="M47" s="1065">
        <v>0</v>
      </c>
    </row>
    <row r="48" spans="1:13" x14ac:dyDescent="0.25">
      <c r="A48" s="1334"/>
      <c r="B48" s="242" t="s">
        <v>364</v>
      </c>
      <c r="C48" s="12">
        <v>27</v>
      </c>
      <c r="D48" s="14">
        <v>3</v>
      </c>
      <c r="E48" s="14">
        <v>3</v>
      </c>
      <c r="F48" s="14">
        <v>5</v>
      </c>
      <c r="G48" s="13">
        <v>0</v>
      </c>
      <c r="H48" s="14">
        <v>3</v>
      </c>
      <c r="I48" s="14">
        <v>1</v>
      </c>
      <c r="J48" s="14">
        <v>5</v>
      </c>
      <c r="K48" s="14">
        <v>3</v>
      </c>
      <c r="L48" s="1073">
        <v>1</v>
      </c>
      <c r="M48" s="1065">
        <v>3</v>
      </c>
    </row>
    <row r="49" spans="1:13" x14ac:dyDescent="0.25">
      <c r="A49" s="1334"/>
      <c r="B49" s="242" t="s">
        <v>365</v>
      </c>
      <c r="C49" s="12">
        <v>22</v>
      </c>
      <c r="D49" s="14">
        <v>1</v>
      </c>
      <c r="E49" s="14">
        <v>0</v>
      </c>
      <c r="F49" s="14">
        <v>1</v>
      </c>
      <c r="G49" s="13">
        <v>0</v>
      </c>
      <c r="H49" s="14">
        <v>7</v>
      </c>
      <c r="I49" s="14">
        <v>3</v>
      </c>
      <c r="J49" s="14">
        <v>1</v>
      </c>
      <c r="K49" s="14">
        <v>2</v>
      </c>
      <c r="L49" s="1073">
        <v>3</v>
      </c>
      <c r="M49" s="1065">
        <v>4</v>
      </c>
    </row>
    <row r="50" spans="1:13" x14ac:dyDescent="0.25">
      <c r="A50" s="1335"/>
      <c r="B50" s="243" t="s">
        <v>366</v>
      </c>
      <c r="C50" s="244">
        <v>19</v>
      </c>
      <c r="D50" s="246">
        <v>0</v>
      </c>
      <c r="E50" s="246">
        <v>1</v>
      </c>
      <c r="F50" s="246">
        <v>0</v>
      </c>
      <c r="G50" s="245">
        <v>3</v>
      </c>
      <c r="H50" s="246">
        <v>2</v>
      </c>
      <c r="I50" s="246">
        <v>0</v>
      </c>
      <c r="J50" s="246">
        <v>3</v>
      </c>
      <c r="K50" s="246">
        <v>4</v>
      </c>
      <c r="L50" s="1074">
        <v>5</v>
      </c>
      <c r="M50" s="1066">
        <v>1</v>
      </c>
    </row>
    <row r="51" spans="1:13" x14ac:dyDescent="0.25">
      <c r="A51" s="308" t="s">
        <v>869</v>
      </c>
      <c r="B51" s="309" t="s">
        <v>4</v>
      </c>
      <c r="C51" s="310">
        <v>3</v>
      </c>
      <c r="D51" s="311">
        <v>0</v>
      </c>
      <c r="E51" s="311">
        <v>0</v>
      </c>
      <c r="F51" s="311">
        <v>0</v>
      </c>
      <c r="G51" s="312">
        <v>0</v>
      </c>
      <c r="H51" s="311">
        <v>0</v>
      </c>
      <c r="I51" s="311">
        <v>0</v>
      </c>
      <c r="J51" s="311">
        <v>0</v>
      </c>
      <c r="K51" s="311">
        <v>0</v>
      </c>
      <c r="L51" s="1076">
        <v>1</v>
      </c>
      <c r="M51" s="1068">
        <v>2</v>
      </c>
    </row>
    <row r="52" spans="1:13" x14ac:dyDescent="0.25">
      <c r="A52" s="1336" t="s">
        <v>870</v>
      </c>
      <c r="B52" s="300" t="s">
        <v>4</v>
      </c>
      <c r="C52" s="301">
        <v>182</v>
      </c>
      <c r="D52" s="302">
        <v>20</v>
      </c>
      <c r="E52" s="303">
        <v>8</v>
      </c>
      <c r="F52" s="303">
        <v>27</v>
      </c>
      <c r="G52" s="302">
        <v>15</v>
      </c>
      <c r="H52" s="302">
        <v>24</v>
      </c>
      <c r="I52" s="303">
        <v>24</v>
      </c>
      <c r="J52" s="303">
        <v>17</v>
      </c>
      <c r="K52" s="303">
        <v>21</v>
      </c>
      <c r="L52" s="1072">
        <v>7</v>
      </c>
      <c r="M52" s="1064">
        <v>19</v>
      </c>
    </row>
    <row r="53" spans="1:13" x14ac:dyDescent="0.25">
      <c r="A53" s="1340"/>
      <c r="B53" s="242" t="s">
        <v>350</v>
      </c>
      <c r="C53" s="12">
        <v>0</v>
      </c>
      <c r="D53" s="304" t="s">
        <v>331</v>
      </c>
      <c r="E53" s="304" t="s">
        <v>331</v>
      </c>
      <c r="F53" s="304" t="s">
        <v>331</v>
      </c>
      <c r="G53" s="304" t="s">
        <v>331</v>
      </c>
      <c r="H53" s="304" t="s">
        <v>331</v>
      </c>
      <c r="I53" s="304" t="s">
        <v>331</v>
      </c>
      <c r="J53" s="304" t="s">
        <v>331</v>
      </c>
      <c r="K53" s="14">
        <v>0</v>
      </c>
      <c r="L53" s="1073">
        <v>0</v>
      </c>
      <c r="M53" s="1065">
        <v>0</v>
      </c>
    </row>
    <row r="54" spans="1:13" x14ac:dyDescent="0.25">
      <c r="A54" s="1340"/>
      <c r="B54" s="242" t="s">
        <v>368</v>
      </c>
      <c r="C54" s="12">
        <v>0</v>
      </c>
      <c r="D54" s="304" t="s">
        <v>331</v>
      </c>
      <c r="E54" s="304" t="s">
        <v>331</v>
      </c>
      <c r="F54" s="304" t="s">
        <v>331</v>
      </c>
      <c r="G54" s="304" t="s">
        <v>331</v>
      </c>
      <c r="H54" s="304" t="s">
        <v>331</v>
      </c>
      <c r="I54" s="304" t="s">
        <v>331</v>
      </c>
      <c r="J54" s="304" t="s">
        <v>331</v>
      </c>
      <c r="K54" s="14">
        <v>0</v>
      </c>
      <c r="L54" s="1073">
        <v>0</v>
      </c>
      <c r="M54" s="1065">
        <v>0</v>
      </c>
    </row>
    <row r="55" spans="1:13" x14ac:dyDescent="0.25">
      <c r="A55" s="1337"/>
      <c r="B55" s="242" t="s">
        <v>369</v>
      </c>
      <c r="C55" s="12">
        <v>11</v>
      </c>
      <c r="D55" s="14">
        <v>2</v>
      </c>
      <c r="E55" s="14">
        <v>0</v>
      </c>
      <c r="F55" s="14">
        <v>1</v>
      </c>
      <c r="G55" s="13">
        <v>0</v>
      </c>
      <c r="H55" s="14">
        <v>2</v>
      </c>
      <c r="I55" s="14">
        <v>0</v>
      </c>
      <c r="J55" s="14">
        <v>2</v>
      </c>
      <c r="K55" s="14">
        <v>3</v>
      </c>
      <c r="L55" s="1073">
        <v>1</v>
      </c>
      <c r="M55" s="1065">
        <v>0</v>
      </c>
    </row>
    <row r="56" spans="1:13" x14ac:dyDescent="0.25">
      <c r="A56" s="1337"/>
      <c r="B56" s="242" t="s">
        <v>370</v>
      </c>
      <c r="C56" s="12">
        <v>2</v>
      </c>
      <c r="D56" s="14">
        <v>0</v>
      </c>
      <c r="E56" s="14">
        <v>0</v>
      </c>
      <c r="F56" s="14">
        <v>1</v>
      </c>
      <c r="G56" s="13">
        <v>0</v>
      </c>
      <c r="H56" s="14">
        <v>0</v>
      </c>
      <c r="I56" s="14">
        <v>0</v>
      </c>
      <c r="J56" s="14">
        <v>0</v>
      </c>
      <c r="K56" s="14">
        <v>1</v>
      </c>
      <c r="L56" s="1073">
        <v>0</v>
      </c>
      <c r="M56" s="1065">
        <v>0</v>
      </c>
    </row>
    <row r="57" spans="1:13" x14ac:dyDescent="0.25">
      <c r="A57" s="1337"/>
      <c r="B57" s="242" t="s">
        <v>371</v>
      </c>
      <c r="C57" s="12">
        <v>2</v>
      </c>
      <c r="D57" s="14">
        <v>0</v>
      </c>
      <c r="E57" s="14">
        <v>0</v>
      </c>
      <c r="F57" s="14">
        <v>0</v>
      </c>
      <c r="G57" s="13">
        <v>0</v>
      </c>
      <c r="H57" s="14">
        <v>0</v>
      </c>
      <c r="I57" s="14">
        <v>0</v>
      </c>
      <c r="J57" s="14">
        <v>0</v>
      </c>
      <c r="K57" s="14">
        <v>1</v>
      </c>
      <c r="L57" s="1073">
        <v>0</v>
      </c>
      <c r="M57" s="1065">
        <v>1</v>
      </c>
    </row>
    <row r="58" spans="1:13" x14ac:dyDescent="0.25">
      <c r="A58" s="1337"/>
      <c r="B58" s="242" t="s">
        <v>372</v>
      </c>
      <c r="C58" s="12">
        <v>19</v>
      </c>
      <c r="D58" s="14">
        <v>0</v>
      </c>
      <c r="E58" s="14">
        <v>3</v>
      </c>
      <c r="F58" s="14">
        <v>0</v>
      </c>
      <c r="G58" s="13">
        <v>0</v>
      </c>
      <c r="H58" s="14">
        <v>3</v>
      </c>
      <c r="I58" s="14">
        <v>4</v>
      </c>
      <c r="J58" s="14">
        <v>2</v>
      </c>
      <c r="K58" s="14">
        <v>0</v>
      </c>
      <c r="L58" s="1073">
        <v>0</v>
      </c>
      <c r="M58" s="1065">
        <v>7</v>
      </c>
    </row>
    <row r="59" spans="1:13" x14ac:dyDescent="0.25">
      <c r="A59" s="1337"/>
      <c r="B59" s="242" t="s">
        <v>354</v>
      </c>
      <c r="C59" s="12">
        <v>0</v>
      </c>
      <c r="D59" s="304" t="s">
        <v>331</v>
      </c>
      <c r="E59" s="304" t="s">
        <v>331</v>
      </c>
      <c r="F59" s="304" t="s">
        <v>331</v>
      </c>
      <c r="G59" s="304" t="s">
        <v>331</v>
      </c>
      <c r="H59" s="304" t="s">
        <v>331</v>
      </c>
      <c r="I59" s="304" t="s">
        <v>331</v>
      </c>
      <c r="J59" s="304" t="s">
        <v>331</v>
      </c>
      <c r="K59" s="14">
        <v>0</v>
      </c>
      <c r="L59" s="1073">
        <v>0</v>
      </c>
      <c r="M59" s="1065">
        <v>0</v>
      </c>
    </row>
    <row r="60" spans="1:13" x14ac:dyDescent="0.25">
      <c r="A60" s="1337"/>
      <c r="B60" s="242" t="s">
        <v>373</v>
      </c>
      <c r="C60" s="12">
        <v>8</v>
      </c>
      <c r="D60" s="14">
        <v>2</v>
      </c>
      <c r="E60" s="14">
        <v>0</v>
      </c>
      <c r="F60" s="14">
        <v>0</v>
      </c>
      <c r="G60" s="13">
        <v>1</v>
      </c>
      <c r="H60" s="14">
        <v>1</v>
      </c>
      <c r="I60" s="14">
        <v>2</v>
      </c>
      <c r="J60" s="14">
        <v>0</v>
      </c>
      <c r="K60" s="14">
        <v>2</v>
      </c>
      <c r="L60" s="1073">
        <v>0</v>
      </c>
      <c r="M60" s="1065">
        <v>0</v>
      </c>
    </row>
    <row r="61" spans="1:13" x14ac:dyDescent="0.25">
      <c r="A61" s="1337"/>
      <c r="B61" s="242" t="s">
        <v>374</v>
      </c>
      <c r="C61" s="12">
        <v>1</v>
      </c>
      <c r="D61" s="304" t="s">
        <v>331</v>
      </c>
      <c r="E61" s="304" t="s">
        <v>331</v>
      </c>
      <c r="F61" s="304" t="s">
        <v>331</v>
      </c>
      <c r="G61" s="304" t="s">
        <v>331</v>
      </c>
      <c r="H61" s="304" t="s">
        <v>331</v>
      </c>
      <c r="I61" s="304" t="s">
        <v>331</v>
      </c>
      <c r="J61" s="304" t="s">
        <v>331</v>
      </c>
      <c r="K61" s="14">
        <v>0</v>
      </c>
      <c r="L61" s="1073">
        <v>0</v>
      </c>
      <c r="M61" s="1065">
        <v>1</v>
      </c>
    </row>
    <row r="62" spans="1:13" x14ac:dyDescent="0.25">
      <c r="A62" s="1337"/>
      <c r="B62" s="242" t="s">
        <v>375</v>
      </c>
      <c r="C62" s="12">
        <v>3</v>
      </c>
      <c r="D62" s="14">
        <v>0</v>
      </c>
      <c r="E62" s="14">
        <v>0</v>
      </c>
      <c r="F62" s="14">
        <v>0</v>
      </c>
      <c r="G62" s="13">
        <v>1</v>
      </c>
      <c r="H62" s="14">
        <v>1</v>
      </c>
      <c r="I62" s="14">
        <v>0</v>
      </c>
      <c r="J62" s="14">
        <v>1</v>
      </c>
      <c r="K62" s="14">
        <v>0</v>
      </c>
      <c r="L62" s="1073">
        <v>0</v>
      </c>
      <c r="M62" s="1065">
        <v>0</v>
      </c>
    </row>
    <row r="63" spans="1:13" x14ac:dyDescent="0.25">
      <c r="A63" s="1337"/>
      <c r="B63" s="242" t="s">
        <v>873</v>
      </c>
      <c r="C63" s="12">
        <v>1</v>
      </c>
      <c r="D63" s="304" t="s">
        <v>331</v>
      </c>
      <c r="E63" s="304" t="s">
        <v>331</v>
      </c>
      <c r="F63" s="304" t="s">
        <v>331</v>
      </c>
      <c r="G63" s="304" t="s">
        <v>331</v>
      </c>
      <c r="H63" s="304" t="s">
        <v>331</v>
      </c>
      <c r="I63" s="304" t="s">
        <v>331</v>
      </c>
      <c r="J63" s="304" t="s">
        <v>331</v>
      </c>
      <c r="K63" s="14">
        <v>0</v>
      </c>
      <c r="L63" s="1073">
        <v>0</v>
      </c>
      <c r="M63" s="1065">
        <v>1</v>
      </c>
    </row>
    <row r="64" spans="1:13" x14ac:dyDescent="0.25">
      <c r="A64" s="1337"/>
      <c r="B64" s="242" t="s">
        <v>376</v>
      </c>
      <c r="C64" s="12">
        <v>1</v>
      </c>
      <c r="D64" s="304" t="s">
        <v>331</v>
      </c>
      <c r="E64" s="304" t="s">
        <v>331</v>
      </c>
      <c r="F64" s="304" t="s">
        <v>331</v>
      </c>
      <c r="G64" s="304" t="s">
        <v>331</v>
      </c>
      <c r="H64" s="304" t="s">
        <v>331</v>
      </c>
      <c r="I64" s="304" t="s">
        <v>331</v>
      </c>
      <c r="J64" s="304" t="s">
        <v>331</v>
      </c>
      <c r="K64" s="14">
        <v>0</v>
      </c>
      <c r="L64" s="1073">
        <v>1</v>
      </c>
      <c r="M64" s="1065">
        <v>0</v>
      </c>
    </row>
    <row r="65" spans="1:13" x14ac:dyDescent="0.25">
      <c r="A65" s="1337"/>
      <c r="B65" s="242" t="s">
        <v>377</v>
      </c>
      <c r="C65" s="12">
        <v>0</v>
      </c>
      <c r="D65" s="304" t="s">
        <v>331</v>
      </c>
      <c r="E65" s="304" t="s">
        <v>331</v>
      </c>
      <c r="F65" s="304" t="s">
        <v>331</v>
      </c>
      <c r="G65" s="304" t="s">
        <v>331</v>
      </c>
      <c r="H65" s="304" t="s">
        <v>331</v>
      </c>
      <c r="I65" s="304" t="s">
        <v>331</v>
      </c>
      <c r="J65" s="304" t="s">
        <v>331</v>
      </c>
      <c r="K65" s="14">
        <v>0</v>
      </c>
      <c r="L65" s="1073">
        <v>0</v>
      </c>
      <c r="M65" s="1065">
        <v>0</v>
      </c>
    </row>
    <row r="66" spans="1:13" x14ac:dyDescent="0.25">
      <c r="A66" s="1337"/>
      <c r="B66" s="242" t="s">
        <v>378</v>
      </c>
      <c r="C66" s="12">
        <v>32</v>
      </c>
      <c r="D66" s="14">
        <v>4</v>
      </c>
      <c r="E66" s="14">
        <v>0</v>
      </c>
      <c r="F66" s="14">
        <v>6</v>
      </c>
      <c r="G66" s="13">
        <v>6</v>
      </c>
      <c r="H66" s="14">
        <v>4</v>
      </c>
      <c r="I66" s="14">
        <v>5</v>
      </c>
      <c r="J66" s="14">
        <v>3</v>
      </c>
      <c r="K66" s="14">
        <v>2</v>
      </c>
      <c r="L66" s="1073">
        <v>1</v>
      </c>
      <c r="M66" s="1065">
        <v>1</v>
      </c>
    </row>
    <row r="67" spans="1:13" x14ac:dyDescent="0.25">
      <c r="A67" s="1337"/>
      <c r="B67" s="242" t="s">
        <v>379</v>
      </c>
      <c r="C67" s="12">
        <v>18</v>
      </c>
      <c r="D67" s="14">
        <v>6</v>
      </c>
      <c r="E67" s="14">
        <v>2</v>
      </c>
      <c r="F67" s="14">
        <v>2</v>
      </c>
      <c r="G67" s="13">
        <v>1</v>
      </c>
      <c r="H67" s="14">
        <v>3</v>
      </c>
      <c r="I67" s="14">
        <v>3</v>
      </c>
      <c r="J67" s="14">
        <v>1</v>
      </c>
      <c r="K67" s="826">
        <v>0</v>
      </c>
      <c r="L67" s="1077">
        <v>0</v>
      </c>
      <c r="M67" s="1069">
        <v>0</v>
      </c>
    </row>
    <row r="68" spans="1:13" x14ac:dyDescent="0.25">
      <c r="A68" s="1337"/>
      <c r="B68" s="242" t="s">
        <v>380</v>
      </c>
      <c r="C68" s="12">
        <v>45</v>
      </c>
      <c r="D68" s="14">
        <v>5</v>
      </c>
      <c r="E68" s="14">
        <v>2</v>
      </c>
      <c r="F68" s="14">
        <v>7</v>
      </c>
      <c r="G68" s="13">
        <v>4</v>
      </c>
      <c r="H68" s="14">
        <v>3</v>
      </c>
      <c r="I68" s="14">
        <v>8</v>
      </c>
      <c r="J68" s="14">
        <v>3</v>
      </c>
      <c r="K68" s="14">
        <v>6</v>
      </c>
      <c r="L68" s="1073">
        <v>2</v>
      </c>
      <c r="M68" s="1065">
        <v>5</v>
      </c>
    </row>
    <row r="69" spans="1:13" x14ac:dyDescent="0.25">
      <c r="A69" s="1337"/>
      <c r="B69" s="242" t="s">
        <v>381</v>
      </c>
      <c r="C69" s="12">
        <v>7</v>
      </c>
      <c r="D69" s="14">
        <v>0</v>
      </c>
      <c r="E69" s="14">
        <v>0</v>
      </c>
      <c r="F69" s="14">
        <v>2</v>
      </c>
      <c r="G69" s="13">
        <v>0</v>
      </c>
      <c r="H69" s="14">
        <v>1</v>
      </c>
      <c r="I69" s="14">
        <v>0</v>
      </c>
      <c r="J69" s="14">
        <v>0</v>
      </c>
      <c r="K69" s="14">
        <v>1</v>
      </c>
      <c r="L69" s="1073">
        <v>2</v>
      </c>
      <c r="M69" s="1065">
        <v>1</v>
      </c>
    </row>
    <row r="70" spans="1:13" x14ac:dyDescent="0.25">
      <c r="A70" s="1339"/>
      <c r="B70" s="243" t="s">
        <v>382</v>
      </c>
      <c r="C70" s="244">
        <v>32</v>
      </c>
      <c r="D70" s="246">
        <v>1</v>
      </c>
      <c r="E70" s="246">
        <v>1</v>
      </c>
      <c r="F70" s="915">
        <v>8</v>
      </c>
      <c r="G70" s="245">
        <v>2</v>
      </c>
      <c r="H70" s="246">
        <v>6</v>
      </c>
      <c r="I70" s="246">
        <v>2</v>
      </c>
      <c r="J70" s="246">
        <v>5</v>
      </c>
      <c r="K70" s="246">
        <v>5</v>
      </c>
      <c r="L70" s="1074">
        <v>0</v>
      </c>
      <c r="M70" s="1066">
        <v>2</v>
      </c>
    </row>
    <row r="71" spans="1:13" x14ac:dyDescent="0.25">
      <c r="A71" s="308" t="s">
        <v>383</v>
      </c>
      <c r="B71" s="309" t="s">
        <v>4</v>
      </c>
      <c r="C71" s="310">
        <v>1</v>
      </c>
      <c r="D71" s="313" t="s">
        <v>331</v>
      </c>
      <c r="E71" s="1061" t="s">
        <v>331</v>
      </c>
      <c r="F71" s="1063" t="s">
        <v>331</v>
      </c>
      <c r="G71" s="1062" t="s">
        <v>331</v>
      </c>
      <c r="H71" s="313" t="s">
        <v>331</v>
      </c>
      <c r="I71" s="313" t="s">
        <v>331</v>
      </c>
      <c r="J71" s="313" t="s">
        <v>331</v>
      </c>
      <c r="K71" s="311">
        <v>0</v>
      </c>
      <c r="L71" s="1076">
        <v>0</v>
      </c>
      <c r="M71" s="1068">
        <v>1</v>
      </c>
    </row>
    <row r="72" spans="1:13" x14ac:dyDescent="0.25">
      <c r="A72" s="308" t="s">
        <v>871</v>
      </c>
      <c r="B72" s="309" t="s">
        <v>4</v>
      </c>
      <c r="C72" s="310">
        <v>0</v>
      </c>
      <c r="D72" s="314" t="s">
        <v>331</v>
      </c>
      <c r="E72" s="314" t="s">
        <v>331</v>
      </c>
      <c r="F72" s="314" t="s">
        <v>331</v>
      </c>
      <c r="G72" s="314" t="s">
        <v>331</v>
      </c>
      <c r="H72" s="314" t="s">
        <v>331</v>
      </c>
      <c r="I72" s="314" t="s">
        <v>331</v>
      </c>
      <c r="J72" s="314" t="s">
        <v>331</v>
      </c>
      <c r="K72" s="97">
        <v>0</v>
      </c>
      <c r="L72" s="1075">
        <v>0</v>
      </c>
      <c r="M72" s="1067">
        <v>0</v>
      </c>
    </row>
    <row r="73" spans="1:13" x14ac:dyDescent="0.25">
      <c r="A73" s="1333" t="s">
        <v>384</v>
      </c>
      <c r="B73" s="300" t="s">
        <v>4</v>
      </c>
      <c r="C73" s="301">
        <v>2</v>
      </c>
      <c r="D73" s="302">
        <v>0</v>
      </c>
      <c r="E73" s="303">
        <v>0</v>
      </c>
      <c r="F73" s="303">
        <v>0</v>
      </c>
      <c r="G73" s="302">
        <v>0</v>
      </c>
      <c r="H73" s="302">
        <v>0</v>
      </c>
      <c r="I73" s="303">
        <v>0</v>
      </c>
      <c r="J73" s="303">
        <v>0</v>
      </c>
      <c r="K73" s="303">
        <v>0</v>
      </c>
      <c r="L73" s="1072">
        <v>0</v>
      </c>
      <c r="M73" s="1064">
        <v>2</v>
      </c>
    </row>
    <row r="74" spans="1:13" x14ac:dyDescent="0.25">
      <c r="A74" s="1334"/>
      <c r="B74" s="242" t="s">
        <v>385</v>
      </c>
      <c r="C74" s="12">
        <v>0</v>
      </c>
      <c r="D74" s="14">
        <v>0</v>
      </c>
      <c r="E74" s="14">
        <v>0</v>
      </c>
      <c r="F74" s="14">
        <v>0</v>
      </c>
      <c r="G74" s="13">
        <v>0</v>
      </c>
      <c r="H74" s="14">
        <v>0</v>
      </c>
      <c r="I74" s="14">
        <v>0</v>
      </c>
      <c r="J74" s="14">
        <v>0</v>
      </c>
      <c r="K74" s="14">
        <v>0</v>
      </c>
      <c r="L74" s="1073">
        <v>0</v>
      </c>
      <c r="M74" s="1065">
        <v>0</v>
      </c>
    </row>
    <row r="75" spans="1:13" x14ac:dyDescent="0.25">
      <c r="A75" s="1335"/>
      <c r="B75" s="243" t="s">
        <v>386</v>
      </c>
      <c r="C75" s="244">
        <v>2</v>
      </c>
      <c r="D75" s="246">
        <v>0</v>
      </c>
      <c r="E75" s="246">
        <v>0</v>
      </c>
      <c r="F75" s="246">
        <v>0</v>
      </c>
      <c r="G75" s="245">
        <v>0</v>
      </c>
      <c r="H75" s="246">
        <v>0</v>
      </c>
      <c r="I75" s="246">
        <v>0</v>
      </c>
      <c r="J75" s="246">
        <v>0</v>
      </c>
      <c r="K75" s="246">
        <v>0</v>
      </c>
      <c r="L75" s="1074">
        <v>0</v>
      </c>
      <c r="M75" s="1066">
        <v>2</v>
      </c>
    </row>
    <row r="76" spans="1:13" x14ac:dyDescent="0.25">
      <c r="A76" s="1336" t="s">
        <v>387</v>
      </c>
      <c r="B76" s="300" t="s">
        <v>4</v>
      </c>
      <c r="C76" s="301">
        <v>23</v>
      </c>
      <c r="D76" s="302">
        <v>1</v>
      </c>
      <c r="E76" s="303">
        <v>1</v>
      </c>
      <c r="F76" s="303">
        <v>1</v>
      </c>
      <c r="G76" s="302">
        <v>2</v>
      </c>
      <c r="H76" s="302">
        <v>6</v>
      </c>
      <c r="I76" s="303">
        <v>1</v>
      </c>
      <c r="J76" s="303">
        <v>3</v>
      </c>
      <c r="K76" s="303">
        <v>2</v>
      </c>
      <c r="L76" s="1072">
        <v>4</v>
      </c>
      <c r="M76" s="1064">
        <v>2</v>
      </c>
    </row>
    <row r="77" spans="1:13" x14ac:dyDescent="0.25">
      <c r="A77" s="1340"/>
      <c r="B77" s="242" t="s">
        <v>350</v>
      </c>
      <c r="C77" s="12">
        <v>0</v>
      </c>
      <c r="D77" s="304" t="s">
        <v>331</v>
      </c>
      <c r="E77" s="304" t="s">
        <v>331</v>
      </c>
      <c r="F77" s="304" t="s">
        <v>331</v>
      </c>
      <c r="G77" s="304" t="s">
        <v>331</v>
      </c>
      <c r="H77" s="304" t="s">
        <v>331</v>
      </c>
      <c r="I77" s="304" t="s">
        <v>331</v>
      </c>
      <c r="J77" s="304" t="s">
        <v>331</v>
      </c>
      <c r="K77" s="14">
        <v>0</v>
      </c>
      <c r="L77" s="1073">
        <v>0</v>
      </c>
      <c r="M77" s="1065">
        <v>0</v>
      </c>
    </row>
    <row r="78" spans="1:13" x14ac:dyDescent="0.25">
      <c r="A78" s="1337"/>
      <c r="B78" s="242" t="s">
        <v>351</v>
      </c>
      <c r="C78" s="12">
        <v>0</v>
      </c>
      <c r="D78" s="14">
        <v>0</v>
      </c>
      <c r="E78" s="14">
        <v>0</v>
      </c>
      <c r="F78" s="14">
        <v>0</v>
      </c>
      <c r="G78" s="13">
        <v>0</v>
      </c>
      <c r="H78" s="14">
        <v>0</v>
      </c>
      <c r="I78" s="14">
        <v>0</v>
      </c>
      <c r="J78" s="14">
        <v>0</v>
      </c>
      <c r="K78" s="14">
        <v>0</v>
      </c>
      <c r="L78" s="1073">
        <v>0</v>
      </c>
      <c r="M78" s="1065">
        <v>0</v>
      </c>
    </row>
    <row r="79" spans="1:13" x14ac:dyDescent="0.25">
      <c r="A79" s="1337"/>
      <c r="B79" s="242" t="s">
        <v>352</v>
      </c>
      <c r="C79" s="12">
        <v>0</v>
      </c>
      <c r="D79" s="14">
        <v>0</v>
      </c>
      <c r="E79" s="14">
        <v>0</v>
      </c>
      <c r="F79" s="14">
        <v>0</v>
      </c>
      <c r="G79" s="13">
        <v>0</v>
      </c>
      <c r="H79" s="14">
        <v>0</v>
      </c>
      <c r="I79" s="14">
        <v>0</v>
      </c>
      <c r="J79" s="14">
        <v>0</v>
      </c>
      <c r="K79" s="14">
        <v>0</v>
      </c>
      <c r="L79" s="1073">
        <v>0</v>
      </c>
      <c r="M79" s="1065">
        <v>0</v>
      </c>
    </row>
    <row r="80" spans="1:13" x14ac:dyDescent="0.25">
      <c r="A80" s="1337"/>
      <c r="B80" s="242" t="s">
        <v>388</v>
      </c>
      <c r="C80" s="12">
        <v>3</v>
      </c>
      <c r="D80" s="14">
        <v>0</v>
      </c>
      <c r="E80" s="14">
        <v>0</v>
      </c>
      <c r="F80" s="14">
        <v>0</v>
      </c>
      <c r="G80" s="13">
        <v>1</v>
      </c>
      <c r="H80" s="14">
        <v>0</v>
      </c>
      <c r="I80" s="14">
        <v>0</v>
      </c>
      <c r="J80" s="14">
        <v>1</v>
      </c>
      <c r="K80" s="14">
        <v>0</v>
      </c>
      <c r="L80" s="1073">
        <v>1</v>
      </c>
      <c r="M80" s="1065">
        <v>0</v>
      </c>
    </row>
    <row r="81" spans="1:13" x14ac:dyDescent="0.25">
      <c r="A81" s="1337"/>
      <c r="B81" s="242" t="s">
        <v>353</v>
      </c>
      <c r="C81" s="12">
        <v>1</v>
      </c>
      <c r="D81" s="14">
        <v>0</v>
      </c>
      <c r="E81" s="14">
        <v>0</v>
      </c>
      <c r="F81" s="14">
        <v>0</v>
      </c>
      <c r="G81" s="13">
        <v>0</v>
      </c>
      <c r="H81" s="14">
        <v>0</v>
      </c>
      <c r="I81" s="14">
        <v>0</v>
      </c>
      <c r="J81" s="14">
        <v>0</v>
      </c>
      <c r="K81" s="14">
        <v>1</v>
      </c>
      <c r="L81" s="1073">
        <v>0</v>
      </c>
      <c r="M81" s="1065">
        <v>0</v>
      </c>
    </row>
    <row r="82" spans="1:13" x14ac:dyDescent="0.25">
      <c r="A82" s="1337"/>
      <c r="B82" s="242" t="s">
        <v>354</v>
      </c>
      <c r="C82" s="12">
        <v>0</v>
      </c>
      <c r="D82" s="304" t="s">
        <v>331</v>
      </c>
      <c r="E82" s="304" t="s">
        <v>331</v>
      </c>
      <c r="F82" s="304" t="s">
        <v>331</v>
      </c>
      <c r="G82" s="304" t="s">
        <v>331</v>
      </c>
      <c r="H82" s="304" t="s">
        <v>331</v>
      </c>
      <c r="I82" s="304" t="s">
        <v>331</v>
      </c>
      <c r="J82" s="304" t="s">
        <v>331</v>
      </c>
      <c r="K82" s="14">
        <v>0</v>
      </c>
      <c r="L82" s="1073">
        <v>0</v>
      </c>
      <c r="M82" s="1065">
        <v>0</v>
      </c>
    </row>
    <row r="83" spans="1:13" x14ac:dyDescent="0.25">
      <c r="A83" s="1337"/>
      <c r="B83" s="242" t="s">
        <v>355</v>
      </c>
      <c r="C83" s="12">
        <v>0</v>
      </c>
      <c r="D83" s="14">
        <v>0</v>
      </c>
      <c r="E83" s="14">
        <v>0</v>
      </c>
      <c r="F83" s="14">
        <v>0</v>
      </c>
      <c r="G83" s="13">
        <v>0</v>
      </c>
      <c r="H83" s="14">
        <v>0</v>
      </c>
      <c r="I83" s="14">
        <v>0</v>
      </c>
      <c r="J83" s="14">
        <v>0</v>
      </c>
      <c r="K83" s="14">
        <v>0</v>
      </c>
      <c r="L83" s="1073">
        <v>0</v>
      </c>
      <c r="M83" s="1065">
        <v>0</v>
      </c>
    </row>
    <row r="84" spans="1:13" x14ac:dyDescent="0.25">
      <c r="A84" s="1337"/>
      <c r="B84" s="242" t="s">
        <v>356</v>
      </c>
      <c r="C84" s="12">
        <v>2</v>
      </c>
      <c r="D84" s="14">
        <v>0</v>
      </c>
      <c r="E84" s="14">
        <v>0</v>
      </c>
      <c r="F84" s="14">
        <v>1</v>
      </c>
      <c r="G84" s="13">
        <v>0</v>
      </c>
      <c r="H84" s="14">
        <v>1</v>
      </c>
      <c r="I84" s="14">
        <v>0</v>
      </c>
      <c r="J84" s="14">
        <v>0</v>
      </c>
      <c r="K84" s="14">
        <v>0</v>
      </c>
      <c r="L84" s="1073">
        <v>0</v>
      </c>
      <c r="M84" s="1065">
        <v>0</v>
      </c>
    </row>
    <row r="85" spans="1:13" x14ac:dyDescent="0.25">
      <c r="A85" s="1337"/>
      <c r="B85" s="242" t="s">
        <v>357</v>
      </c>
      <c r="C85" s="12">
        <v>6</v>
      </c>
      <c r="D85" s="14">
        <v>1</v>
      </c>
      <c r="E85" s="14">
        <v>1</v>
      </c>
      <c r="F85" s="14">
        <v>0</v>
      </c>
      <c r="G85" s="13">
        <v>1</v>
      </c>
      <c r="H85" s="14">
        <v>0</v>
      </c>
      <c r="I85" s="14">
        <v>0</v>
      </c>
      <c r="J85" s="14">
        <v>1</v>
      </c>
      <c r="K85" s="14">
        <v>1</v>
      </c>
      <c r="L85" s="1073">
        <v>1</v>
      </c>
      <c r="M85" s="1065">
        <v>0</v>
      </c>
    </row>
    <row r="86" spans="1:13" x14ac:dyDescent="0.25">
      <c r="A86" s="1337"/>
      <c r="B86" s="242" t="s">
        <v>872</v>
      </c>
      <c r="C86" s="12">
        <v>7</v>
      </c>
      <c r="D86" s="14">
        <v>0</v>
      </c>
      <c r="E86" s="14">
        <v>0</v>
      </c>
      <c r="F86" s="14">
        <v>0</v>
      </c>
      <c r="G86" s="13">
        <v>0</v>
      </c>
      <c r="H86" s="14">
        <v>3</v>
      </c>
      <c r="I86" s="14">
        <v>1</v>
      </c>
      <c r="J86" s="14">
        <v>0</v>
      </c>
      <c r="K86" s="14">
        <v>0</v>
      </c>
      <c r="L86" s="1073">
        <v>1</v>
      </c>
      <c r="M86" s="1065">
        <v>2</v>
      </c>
    </row>
    <row r="87" spans="1:13" x14ac:dyDescent="0.25">
      <c r="A87" s="1337"/>
      <c r="B87" s="242" t="s">
        <v>359</v>
      </c>
      <c r="C87" s="12">
        <v>1</v>
      </c>
      <c r="D87" s="14">
        <v>0</v>
      </c>
      <c r="E87" s="14">
        <v>0</v>
      </c>
      <c r="F87" s="14">
        <v>0</v>
      </c>
      <c r="G87" s="13">
        <v>0</v>
      </c>
      <c r="H87" s="14">
        <v>0</v>
      </c>
      <c r="I87" s="14">
        <v>0</v>
      </c>
      <c r="J87" s="14">
        <v>1</v>
      </c>
      <c r="K87" s="14">
        <v>0</v>
      </c>
      <c r="L87" s="1073">
        <v>0</v>
      </c>
      <c r="M87" s="1065">
        <v>0</v>
      </c>
    </row>
    <row r="88" spans="1:13" x14ac:dyDescent="0.25">
      <c r="A88" s="1337"/>
      <c r="B88" s="242" t="s">
        <v>360</v>
      </c>
      <c r="C88" s="12">
        <v>3</v>
      </c>
      <c r="D88" s="14">
        <v>0</v>
      </c>
      <c r="E88" s="14">
        <v>0</v>
      </c>
      <c r="F88" s="14">
        <v>0</v>
      </c>
      <c r="G88" s="13">
        <v>0</v>
      </c>
      <c r="H88" s="14">
        <v>2</v>
      </c>
      <c r="I88" s="14">
        <v>0</v>
      </c>
      <c r="J88" s="14">
        <v>0</v>
      </c>
      <c r="K88" s="14">
        <v>0</v>
      </c>
      <c r="L88" s="1073">
        <v>1</v>
      </c>
      <c r="M88" s="1065">
        <v>0</v>
      </c>
    </row>
    <row r="89" spans="1:13" x14ac:dyDescent="0.25">
      <c r="A89" s="1339"/>
      <c r="B89" s="243" t="s">
        <v>361</v>
      </c>
      <c r="C89" s="244">
        <v>0</v>
      </c>
      <c r="D89" s="246">
        <v>0</v>
      </c>
      <c r="E89" s="246">
        <v>0</v>
      </c>
      <c r="F89" s="246">
        <v>0</v>
      </c>
      <c r="G89" s="245">
        <v>0</v>
      </c>
      <c r="H89" s="246">
        <v>0</v>
      </c>
      <c r="I89" s="246">
        <v>0</v>
      </c>
      <c r="J89" s="246">
        <v>0</v>
      </c>
      <c r="K89" s="246">
        <v>0</v>
      </c>
      <c r="L89" s="1074">
        <v>0</v>
      </c>
      <c r="M89" s="1066">
        <v>0</v>
      </c>
    </row>
    <row r="90" spans="1:13" x14ac:dyDescent="0.25">
      <c r="A90" s="1333" t="s">
        <v>390</v>
      </c>
      <c r="B90" s="300" t="s">
        <v>4</v>
      </c>
      <c r="C90" s="301">
        <v>3</v>
      </c>
      <c r="D90" s="302">
        <v>1</v>
      </c>
      <c r="E90" s="303">
        <v>1</v>
      </c>
      <c r="F90" s="303">
        <v>0</v>
      </c>
      <c r="G90" s="302">
        <v>0</v>
      </c>
      <c r="H90" s="302">
        <v>0</v>
      </c>
      <c r="I90" s="303">
        <v>0</v>
      </c>
      <c r="J90" s="303">
        <v>1</v>
      </c>
      <c r="K90" s="303">
        <v>0</v>
      </c>
      <c r="L90" s="1072">
        <v>0</v>
      </c>
      <c r="M90" s="1064">
        <v>0</v>
      </c>
    </row>
    <row r="91" spans="1:13" x14ac:dyDescent="0.25">
      <c r="A91" s="1334"/>
      <c r="B91" s="242" t="s">
        <v>352</v>
      </c>
      <c r="C91" s="12">
        <v>2</v>
      </c>
      <c r="D91" s="14">
        <v>1</v>
      </c>
      <c r="E91" s="14">
        <v>0</v>
      </c>
      <c r="F91" s="14">
        <v>0</v>
      </c>
      <c r="G91" s="13">
        <v>0</v>
      </c>
      <c r="H91" s="14">
        <v>0</v>
      </c>
      <c r="I91" s="14">
        <v>0</v>
      </c>
      <c r="J91" s="14">
        <v>1</v>
      </c>
      <c r="K91" s="14">
        <v>0</v>
      </c>
      <c r="L91" s="1073">
        <v>0</v>
      </c>
      <c r="M91" s="1065">
        <v>0</v>
      </c>
    </row>
    <row r="92" spans="1:13" x14ac:dyDescent="0.25">
      <c r="A92" s="1334"/>
      <c r="B92" s="242" t="s">
        <v>391</v>
      </c>
      <c r="C92" s="12">
        <v>0</v>
      </c>
      <c r="D92" s="304" t="s">
        <v>331</v>
      </c>
      <c r="E92" s="304" t="s">
        <v>331</v>
      </c>
      <c r="F92" s="304" t="s">
        <v>331</v>
      </c>
      <c r="G92" s="304" t="s">
        <v>331</v>
      </c>
      <c r="H92" s="304" t="s">
        <v>331</v>
      </c>
      <c r="I92" s="304" t="s">
        <v>331</v>
      </c>
      <c r="J92" s="304" t="s">
        <v>331</v>
      </c>
      <c r="K92" s="14">
        <v>0</v>
      </c>
      <c r="L92" s="1073">
        <v>0</v>
      </c>
      <c r="M92" s="1065">
        <v>0</v>
      </c>
    </row>
    <row r="93" spans="1:13" x14ac:dyDescent="0.25">
      <c r="A93" s="1334"/>
      <c r="B93" s="242" t="s">
        <v>392</v>
      </c>
      <c r="C93" s="12">
        <v>0</v>
      </c>
      <c r="D93" s="304" t="s">
        <v>331</v>
      </c>
      <c r="E93" s="304" t="s">
        <v>331</v>
      </c>
      <c r="F93" s="304" t="s">
        <v>331</v>
      </c>
      <c r="G93" s="304" t="s">
        <v>331</v>
      </c>
      <c r="H93" s="304" t="s">
        <v>331</v>
      </c>
      <c r="I93" s="304" t="s">
        <v>331</v>
      </c>
      <c r="J93" s="304" t="s">
        <v>331</v>
      </c>
      <c r="K93" s="14">
        <v>0</v>
      </c>
      <c r="L93" s="1073">
        <v>0</v>
      </c>
      <c r="M93" s="1065">
        <v>0</v>
      </c>
    </row>
    <row r="94" spans="1:13" x14ac:dyDescent="0.25">
      <c r="A94" s="1335"/>
      <c r="B94" s="315" t="s">
        <v>357</v>
      </c>
      <c r="C94" s="307">
        <v>1</v>
      </c>
      <c r="D94" s="246">
        <v>0</v>
      </c>
      <c r="E94" s="246">
        <v>1</v>
      </c>
      <c r="F94" s="246">
        <v>0</v>
      </c>
      <c r="G94" s="245">
        <v>0</v>
      </c>
      <c r="H94" s="246">
        <v>0</v>
      </c>
      <c r="I94" s="246">
        <v>0</v>
      </c>
      <c r="J94" s="246">
        <v>0</v>
      </c>
      <c r="K94" s="246">
        <v>0</v>
      </c>
      <c r="L94" s="1074">
        <v>0</v>
      </c>
      <c r="M94" s="1066">
        <v>0</v>
      </c>
    </row>
    <row r="95" spans="1:13" ht="26.25" x14ac:dyDescent="0.25">
      <c r="A95" s="316" t="s">
        <v>874</v>
      </c>
      <c r="B95" s="317" t="s">
        <v>4</v>
      </c>
      <c r="C95" s="318">
        <v>2</v>
      </c>
      <c r="D95" s="319" t="s">
        <v>331</v>
      </c>
      <c r="E95" s="319" t="s">
        <v>331</v>
      </c>
      <c r="F95" s="319" t="s">
        <v>331</v>
      </c>
      <c r="G95" s="319" t="s">
        <v>331</v>
      </c>
      <c r="H95" s="319" t="s">
        <v>331</v>
      </c>
      <c r="I95" s="319" t="s">
        <v>331</v>
      </c>
      <c r="J95" s="319" t="s">
        <v>331</v>
      </c>
      <c r="K95" s="320">
        <v>0</v>
      </c>
      <c r="L95" s="1078">
        <v>1</v>
      </c>
      <c r="M95" s="1070">
        <v>1</v>
      </c>
    </row>
    <row r="96" spans="1:13" x14ac:dyDescent="0.25">
      <c r="A96" s="1333" t="s">
        <v>379</v>
      </c>
      <c r="B96" s="300" t="s">
        <v>4</v>
      </c>
      <c r="C96" s="95">
        <v>7</v>
      </c>
      <c r="D96" s="304" t="s">
        <v>331</v>
      </c>
      <c r="E96" s="304" t="s">
        <v>331</v>
      </c>
      <c r="F96" s="304" t="s">
        <v>331</v>
      </c>
      <c r="G96" s="304" t="s">
        <v>331</v>
      </c>
      <c r="H96" s="304" t="s">
        <v>331</v>
      </c>
      <c r="I96" s="304" t="s">
        <v>331</v>
      </c>
      <c r="J96" s="304" t="s">
        <v>331</v>
      </c>
      <c r="K96" s="97">
        <v>2</v>
      </c>
      <c r="L96" s="1075">
        <v>2</v>
      </c>
      <c r="M96" s="1067">
        <v>3</v>
      </c>
    </row>
    <row r="97" spans="1:13" x14ac:dyDescent="0.25">
      <c r="A97" s="1334"/>
      <c r="B97" s="242" t="s">
        <v>350</v>
      </c>
      <c r="C97" s="12">
        <v>0</v>
      </c>
      <c r="D97" s="304" t="s">
        <v>331</v>
      </c>
      <c r="E97" s="304" t="s">
        <v>331</v>
      </c>
      <c r="F97" s="304" t="s">
        <v>331</v>
      </c>
      <c r="G97" s="304" t="s">
        <v>331</v>
      </c>
      <c r="H97" s="304" t="s">
        <v>331</v>
      </c>
      <c r="I97" s="304" t="s">
        <v>331</v>
      </c>
      <c r="J97" s="304" t="s">
        <v>331</v>
      </c>
      <c r="K97" s="14">
        <v>0</v>
      </c>
      <c r="L97" s="1073">
        <v>0</v>
      </c>
      <c r="M97" s="1065">
        <v>0</v>
      </c>
    </row>
    <row r="98" spans="1:13" x14ac:dyDescent="0.25">
      <c r="A98" s="1334"/>
      <c r="B98" s="242" t="s">
        <v>393</v>
      </c>
      <c r="C98" s="12">
        <v>0</v>
      </c>
      <c r="D98" s="304" t="s">
        <v>331</v>
      </c>
      <c r="E98" s="304" t="s">
        <v>331</v>
      </c>
      <c r="F98" s="304" t="s">
        <v>331</v>
      </c>
      <c r="G98" s="304" t="s">
        <v>331</v>
      </c>
      <c r="H98" s="304" t="s">
        <v>331</v>
      </c>
      <c r="I98" s="304" t="s">
        <v>331</v>
      </c>
      <c r="J98" s="304" t="s">
        <v>331</v>
      </c>
      <c r="K98" s="14">
        <v>0</v>
      </c>
      <c r="L98" s="1073">
        <v>0</v>
      </c>
      <c r="M98" s="1065">
        <v>0</v>
      </c>
    </row>
    <row r="99" spans="1:13" x14ac:dyDescent="0.25">
      <c r="A99" s="1334"/>
      <c r="B99" s="242" t="s">
        <v>354</v>
      </c>
      <c r="C99" s="12">
        <v>0</v>
      </c>
      <c r="D99" s="304" t="s">
        <v>331</v>
      </c>
      <c r="E99" s="304" t="s">
        <v>331</v>
      </c>
      <c r="F99" s="304" t="s">
        <v>331</v>
      </c>
      <c r="G99" s="304" t="s">
        <v>331</v>
      </c>
      <c r="H99" s="304" t="s">
        <v>331</v>
      </c>
      <c r="I99" s="304" t="s">
        <v>331</v>
      </c>
      <c r="J99" s="304" t="s">
        <v>331</v>
      </c>
      <c r="K99" s="14">
        <v>0</v>
      </c>
      <c r="L99" s="1073">
        <v>0</v>
      </c>
      <c r="M99" s="1065">
        <v>0</v>
      </c>
    </row>
    <row r="100" spans="1:13" x14ac:dyDescent="0.25">
      <c r="A100" s="1334"/>
      <c r="B100" s="242" t="s">
        <v>875</v>
      </c>
      <c r="C100" s="12">
        <v>7</v>
      </c>
      <c r="D100" s="304" t="s">
        <v>331</v>
      </c>
      <c r="E100" s="304" t="s">
        <v>331</v>
      </c>
      <c r="F100" s="304" t="s">
        <v>331</v>
      </c>
      <c r="G100" s="304" t="s">
        <v>331</v>
      </c>
      <c r="H100" s="304" t="s">
        <v>331</v>
      </c>
      <c r="I100" s="304" t="s">
        <v>331</v>
      </c>
      <c r="J100" s="304" t="s">
        <v>331</v>
      </c>
      <c r="K100" s="14">
        <v>2</v>
      </c>
      <c r="L100" s="1073">
        <v>2</v>
      </c>
      <c r="M100" s="1065">
        <v>3</v>
      </c>
    </row>
    <row r="101" spans="1:13" x14ac:dyDescent="0.25">
      <c r="A101" s="1335"/>
      <c r="B101" s="315" t="s">
        <v>394</v>
      </c>
      <c r="C101" s="307">
        <v>0</v>
      </c>
      <c r="D101" s="304" t="s">
        <v>331</v>
      </c>
      <c r="E101" s="304" t="s">
        <v>331</v>
      </c>
      <c r="F101" s="304" t="s">
        <v>331</v>
      </c>
      <c r="G101" s="304" t="s">
        <v>331</v>
      </c>
      <c r="H101" s="304" t="s">
        <v>331</v>
      </c>
      <c r="I101" s="304" t="s">
        <v>331</v>
      </c>
      <c r="J101" s="304" t="s">
        <v>331</v>
      </c>
      <c r="K101" s="14">
        <v>0</v>
      </c>
      <c r="L101" s="1073">
        <v>0</v>
      </c>
      <c r="M101" s="1065">
        <v>0</v>
      </c>
    </row>
    <row r="102" spans="1:13" x14ac:dyDescent="0.25">
      <c r="A102" s="308" t="s">
        <v>395</v>
      </c>
      <c r="B102" s="309" t="s">
        <v>4</v>
      </c>
      <c r="C102" s="310">
        <v>6</v>
      </c>
      <c r="D102" s="311">
        <v>0</v>
      </c>
      <c r="E102" s="311">
        <v>0</v>
      </c>
      <c r="F102" s="311">
        <v>0</v>
      </c>
      <c r="G102" s="312">
        <v>0</v>
      </c>
      <c r="H102" s="311">
        <v>4</v>
      </c>
      <c r="I102" s="311">
        <v>0</v>
      </c>
      <c r="J102" s="311">
        <v>1</v>
      </c>
      <c r="K102" s="311">
        <v>0</v>
      </c>
      <c r="L102" s="1076">
        <v>0</v>
      </c>
      <c r="M102" s="1068">
        <v>1</v>
      </c>
    </row>
    <row r="103" spans="1:13" x14ac:dyDescent="0.25">
      <c r="A103" s="308" t="s">
        <v>107</v>
      </c>
      <c r="B103" s="309" t="s">
        <v>4</v>
      </c>
      <c r="C103" s="310">
        <v>31</v>
      </c>
      <c r="D103" s="311">
        <v>4</v>
      </c>
      <c r="E103" s="311">
        <v>4</v>
      </c>
      <c r="F103" s="311">
        <v>4</v>
      </c>
      <c r="G103" s="312">
        <v>5</v>
      </c>
      <c r="H103" s="311">
        <v>7</v>
      </c>
      <c r="I103" s="311">
        <v>3</v>
      </c>
      <c r="J103" s="311">
        <v>2</v>
      </c>
      <c r="K103" s="311">
        <v>1</v>
      </c>
      <c r="L103" s="1076">
        <v>0</v>
      </c>
      <c r="M103" s="1068">
        <v>1</v>
      </c>
    </row>
    <row r="104" spans="1:13" x14ac:dyDescent="0.25">
      <c r="A104" s="911" t="s">
        <v>396</v>
      </c>
      <c r="B104" s="912" t="s">
        <v>4</v>
      </c>
      <c r="C104" s="913">
        <v>6</v>
      </c>
      <c r="D104" s="914" t="s">
        <v>331</v>
      </c>
      <c r="E104" s="914" t="s">
        <v>331</v>
      </c>
      <c r="F104" s="914" t="s">
        <v>331</v>
      </c>
      <c r="G104" s="914" t="s">
        <v>331</v>
      </c>
      <c r="H104" s="914" t="s">
        <v>331</v>
      </c>
      <c r="I104" s="914" t="s">
        <v>331</v>
      </c>
      <c r="J104" s="914" t="s">
        <v>331</v>
      </c>
      <c r="K104" s="915">
        <v>0</v>
      </c>
      <c r="L104" s="1079">
        <v>1</v>
      </c>
      <c r="M104" s="1071">
        <v>5</v>
      </c>
    </row>
    <row r="105" spans="1:13" x14ac:dyDescent="0.25">
      <c r="A105" s="1536" t="s">
        <v>397</v>
      </c>
      <c r="B105" s="1536"/>
      <c r="C105" s="1536"/>
      <c r="D105" s="1536"/>
      <c r="E105" s="1536"/>
      <c r="F105" s="1536"/>
      <c r="G105" s="1536"/>
      <c r="H105" s="1536"/>
      <c r="I105" s="1536"/>
      <c r="J105" s="1536"/>
      <c r="K105" s="1536"/>
      <c r="L105" s="1536"/>
      <c r="M105" s="1537"/>
    </row>
    <row r="106" spans="1:13" x14ac:dyDescent="0.25">
      <c r="A106" s="1530" t="s">
        <v>398</v>
      </c>
      <c r="B106" s="1530"/>
      <c r="C106" s="1530"/>
      <c r="D106" s="1530"/>
      <c r="E106" s="1530"/>
      <c r="F106" s="1530"/>
      <c r="G106" s="1530"/>
      <c r="H106" s="1530"/>
      <c r="I106" s="1530"/>
      <c r="J106" s="1530"/>
      <c r="K106" s="1530"/>
      <c r="L106" s="1530"/>
      <c r="M106" s="1538"/>
    </row>
    <row r="107" spans="1:13" x14ac:dyDescent="0.25">
      <c r="A107" s="1530" t="s">
        <v>399</v>
      </c>
      <c r="B107" s="1530"/>
      <c r="C107" s="1530"/>
      <c r="D107" s="1530"/>
      <c r="E107" s="1530"/>
      <c r="F107" s="1530"/>
      <c r="G107" s="1530"/>
      <c r="H107" s="1530"/>
      <c r="I107" s="1530"/>
      <c r="J107" s="1530"/>
      <c r="K107" s="1530"/>
      <c r="L107" s="1530"/>
      <c r="M107" s="1538"/>
    </row>
    <row r="108" spans="1:13" x14ac:dyDescent="0.25">
      <c r="A108" s="683"/>
      <c r="B108" s="683"/>
      <c r="C108" s="683"/>
      <c r="D108" s="683"/>
      <c r="E108" s="683"/>
      <c r="F108" s="683"/>
      <c r="G108" s="683"/>
      <c r="H108" s="683"/>
      <c r="I108" s="683"/>
      <c r="J108" s="683"/>
      <c r="K108" s="683"/>
      <c r="L108" s="683"/>
      <c r="M108" s="683"/>
    </row>
  </sheetData>
  <mergeCells count="18">
    <mergeCell ref="A9:A10"/>
    <mergeCell ref="A4:B4"/>
    <mergeCell ref="A6:A8"/>
    <mergeCell ref="A1:M1"/>
    <mergeCell ref="A2:M2"/>
    <mergeCell ref="A3:M3"/>
    <mergeCell ref="A107:L107"/>
    <mergeCell ref="A11:A21"/>
    <mergeCell ref="A23:A32"/>
    <mergeCell ref="A33:A45"/>
    <mergeCell ref="A46:A50"/>
    <mergeCell ref="A52:A70"/>
    <mergeCell ref="A73:A75"/>
    <mergeCell ref="A76:A89"/>
    <mergeCell ref="A90:A94"/>
    <mergeCell ref="A96:A101"/>
    <mergeCell ref="A105:L105"/>
    <mergeCell ref="A106:L106"/>
  </mergeCells>
  <hyperlinks>
    <hyperlink ref="O1" location="INDEX!A1" display="Back to Index" xr:uid="{DDD4104E-1C4D-4686-A508-B458CD2E45A4}"/>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4B336-EE7B-4DC6-9B0C-6ED79921A171}">
  <dimension ref="A1:P113"/>
  <sheetViews>
    <sheetView workbookViewId="0">
      <selection activeCell="O1" sqref="O1"/>
    </sheetView>
  </sheetViews>
  <sheetFormatPr defaultRowHeight="15" x14ac:dyDescent="0.25"/>
  <cols>
    <col min="1" max="1" width="47.140625" bestFit="1" customWidth="1"/>
    <col min="2" max="2" width="49.7109375" bestFit="1" customWidth="1"/>
    <col min="12" max="12" width="9.140625" style="1081"/>
    <col min="13" max="13" width="9.140625" style="266"/>
    <col min="15" max="15" width="12.7109375" bestFit="1" customWidth="1"/>
  </cols>
  <sheetData>
    <row r="1" spans="1:16" ht="18.75" x14ac:dyDescent="0.25">
      <c r="A1" s="1264" t="s">
        <v>400</v>
      </c>
      <c r="B1" s="1264"/>
      <c r="C1" s="1264"/>
      <c r="D1" s="1264"/>
      <c r="E1" s="1264"/>
      <c r="F1" s="1264"/>
      <c r="G1" s="1264"/>
      <c r="H1" s="1264"/>
      <c r="I1" s="1264"/>
      <c r="J1" s="1264"/>
      <c r="K1" s="1264"/>
      <c r="L1" s="1264"/>
      <c r="M1" s="1264"/>
      <c r="O1" s="1236" t="s">
        <v>863</v>
      </c>
    </row>
    <row r="2" spans="1:16" ht="18.75" x14ac:dyDescent="0.25">
      <c r="A2" s="1264" t="s">
        <v>1</v>
      </c>
      <c r="B2" s="1264"/>
      <c r="C2" s="1264"/>
      <c r="D2" s="1264"/>
      <c r="E2" s="1264"/>
      <c r="F2" s="1264"/>
      <c r="G2" s="1264"/>
      <c r="H2" s="1264"/>
      <c r="I2" s="1264"/>
      <c r="J2" s="1264"/>
      <c r="K2" s="1264"/>
      <c r="L2" s="1264"/>
      <c r="M2" s="1264"/>
    </row>
    <row r="3" spans="1:16" ht="18.75" x14ac:dyDescent="0.25">
      <c r="A3" s="1306" t="s">
        <v>401</v>
      </c>
      <c r="B3" s="1306"/>
      <c r="C3" s="1306"/>
      <c r="D3" s="1306"/>
      <c r="E3" s="1306"/>
      <c r="F3" s="1306"/>
      <c r="G3" s="1306"/>
      <c r="H3" s="1306"/>
      <c r="I3" s="1306"/>
      <c r="J3" s="1306"/>
      <c r="K3" s="1349"/>
      <c r="L3" s="1349"/>
      <c r="M3" s="1349"/>
    </row>
    <row r="4" spans="1:16" x14ac:dyDescent="0.25">
      <c r="A4" s="1344" t="s">
        <v>322</v>
      </c>
      <c r="B4" s="1345"/>
      <c r="C4" s="1234" t="s">
        <v>4</v>
      </c>
      <c r="D4" s="1234" t="s">
        <v>5</v>
      </c>
      <c r="E4" s="1234" t="s">
        <v>6</v>
      </c>
      <c r="F4" s="1234" t="s">
        <v>7</v>
      </c>
      <c r="G4" s="1234" t="s">
        <v>8</v>
      </c>
      <c r="H4" s="1234" t="s">
        <v>9</v>
      </c>
      <c r="I4" s="1234" t="s">
        <v>10</v>
      </c>
      <c r="J4" s="1234" t="s">
        <v>11</v>
      </c>
      <c r="K4" s="1234" t="s">
        <v>12</v>
      </c>
      <c r="L4" s="1234" t="s">
        <v>13</v>
      </c>
      <c r="M4" s="1234" t="s">
        <v>14</v>
      </c>
    </row>
    <row r="5" spans="1:16" x14ac:dyDescent="0.25">
      <c r="A5" s="686" t="s">
        <v>15</v>
      </c>
      <c r="B5" s="936" t="s">
        <v>4</v>
      </c>
      <c r="C5" s="688">
        <f>SUM(C6,C9,C10,C16,C27,C28,C38,C51,C56,C57,C76,C77,C78,C81,C95,C100,C101,C107,C108,C109,C110)</f>
        <v>504</v>
      </c>
      <c r="D5" s="688">
        <v>49</v>
      </c>
      <c r="E5" s="688">
        <v>27</v>
      </c>
      <c r="F5" s="688">
        <v>51</v>
      </c>
      <c r="G5" s="688">
        <v>41</v>
      </c>
      <c r="H5" s="688">
        <v>66</v>
      </c>
      <c r="I5" s="688">
        <v>46</v>
      </c>
      <c r="J5" s="688">
        <v>57</v>
      </c>
      <c r="K5" s="688">
        <v>48</v>
      </c>
      <c r="L5" s="688">
        <v>46</v>
      </c>
      <c r="M5" s="688">
        <v>73</v>
      </c>
    </row>
    <row r="6" spans="1:16" x14ac:dyDescent="0.25">
      <c r="A6" s="1346" t="s">
        <v>323</v>
      </c>
      <c r="B6" s="269" t="s">
        <v>4</v>
      </c>
      <c r="C6" s="270">
        <f>SUM(C7:C8)</f>
        <v>6</v>
      </c>
      <c r="D6" s="293">
        <v>2</v>
      </c>
      <c r="E6" s="293">
        <v>0</v>
      </c>
      <c r="F6" s="293">
        <v>0</v>
      </c>
      <c r="G6" s="293">
        <v>1</v>
      </c>
      <c r="H6" s="293">
        <v>0</v>
      </c>
      <c r="I6" s="293">
        <v>1</v>
      </c>
      <c r="J6" s="293">
        <v>2</v>
      </c>
      <c r="K6" s="293">
        <v>0</v>
      </c>
      <c r="L6" s="293">
        <v>0</v>
      </c>
      <c r="M6" s="293">
        <v>0</v>
      </c>
    </row>
    <row r="7" spans="1:16" x14ac:dyDescent="0.25">
      <c r="A7" s="1347"/>
      <c r="B7" s="268" t="s">
        <v>324</v>
      </c>
      <c r="C7" s="270">
        <v>5</v>
      </c>
      <c r="D7" s="293">
        <v>1</v>
      </c>
      <c r="E7" s="293">
        <v>0</v>
      </c>
      <c r="F7" s="293">
        <v>0</v>
      </c>
      <c r="G7" s="293">
        <v>1</v>
      </c>
      <c r="H7" s="293">
        <v>0</v>
      </c>
      <c r="I7" s="293">
        <v>1</v>
      </c>
      <c r="J7" s="293">
        <v>2</v>
      </c>
      <c r="K7" s="293">
        <v>0</v>
      </c>
      <c r="L7" s="293">
        <v>0</v>
      </c>
      <c r="M7" s="293">
        <v>0</v>
      </c>
    </row>
    <row r="8" spans="1:16" x14ac:dyDescent="0.25">
      <c r="A8" s="1348"/>
      <c r="B8" s="278" t="s">
        <v>325</v>
      </c>
      <c r="C8" s="270">
        <v>1</v>
      </c>
      <c r="D8" s="293">
        <v>1</v>
      </c>
      <c r="E8" s="293">
        <v>0</v>
      </c>
      <c r="F8" s="293">
        <v>0</v>
      </c>
      <c r="G8" s="293">
        <v>0</v>
      </c>
      <c r="H8" s="293">
        <v>0</v>
      </c>
      <c r="I8" s="293">
        <v>0</v>
      </c>
      <c r="J8" s="293">
        <v>0</v>
      </c>
      <c r="K8" s="293">
        <v>0</v>
      </c>
      <c r="L8" s="293">
        <v>0</v>
      </c>
      <c r="M8" s="293">
        <v>0</v>
      </c>
    </row>
    <row r="9" spans="1:16" x14ac:dyDescent="0.25">
      <c r="A9" s="283" t="s">
        <v>402</v>
      </c>
      <c r="B9" s="284" t="s">
        <v>4</v>
      </c>
      <c r="C9" s="270">
        <f>SUM(D9:M9)</f>
        <v>80</v>
      </c>
      <c r="D9" s="1534">
        <v>5</v>
      </c>
      <c r="E9" s="1534">
        <v>3</v>
      </c>
      <c r="F9" s="1534">
        <v>11</v>
      </c>
      <c r="G9" s="1534">
        <v>7</v>
      </c>
      <c r="H9" s="1534">
        <v>19</v>
      </c>
      <c r="I9" s="1534">
        <v>5</v>
      </c>
      <c r="J9" s="1534">
        <v>11</v>
      </c>
      <c r="K9" s="1534">
        <v>2</v>
      </c>
      <c r="L9" s="1534">
        <v>9</v>
      </c>
      <c r="M9" s="1534">
        <v>8</v>
      </c>
      <c r="P9" s="1081"/>
    </row>
    <row r="10" spans="1:16" x14ac:dyDescent="0.25">
      <c r="A10" s="1341" t="s">
        <v>326</v>
      </c>
      <c r="B10" s="269" t="s">
        <v>4</v>
      </c>
      <c r="C10" s="270">
        <f>SUM(C11:C15)</f>
        <v>23</v>
      </c>
      <c r="D10" s="293">
        <v>0</v>
      </c>
      <c r="E10" s="293">
        <v>1</v>
      </c>
      <c r="F10" s="293">
        <v>0</v>
      </c>
      <c r="G10" s="293">
        <v>2</v>
      </c>
      <c r="H10" s="293">
        <v>4</v>
      </c>
      <c r="I10" s="293">
        <v>4</v>
      </c>
      <c r="J10" s="293">
        <v>2</v>
      </c>
      <c r="K10" s="293">
        <v>3</v>
      </c>
      <c r="L10" s="293">
        <v>3</v>
      </c>
      <c r="M10" s="293">
        <v>4</v>
      </c>
      <c r="P10" s="1081"/>
    </row>
    <row r="11" spans="1:16" x14ac:dyDescent="0.25">
      <c r="A11" s="1342"/>
      <c r="B11" s="268" t="s">
        <v>403</v>
      </c>
      <c r="C11" s="270">
        <v>10</v>
      </c>
      <c r="D11" s="293">
        <v>0</v>
      </c>
      <c r="E11" s="293">
        <v>0</v>
      </c>
      <c r="F11" s="293">
        <v>0</v>
      </c>
      <c r="G11" s="293">
        <v>2</v>
      </c>
      <c r="H11" s="293">
        <v>0</v>
      </c>
      <c r="I11" s="293">
        <v>1</v>
      </c>
      <c r="J11" s="293">
        <v>2</v>
      </c>
      <c r="K11" s="293">
        <v>3</v>
      </c>
      <c r="L11" s="293">
        <v>2</v>
      </c>
      <c r="M11" s="293">
        <v>0</v>
      </c>
    </row>
    <row r="12" spans="1:16" x14ac:dyDescent="0.25">
      <c r="A12" s="1342"/>
      <c r="B12" s="286" t="s">
        <v>404</v>
      </c>
      <c r="C12" s="270">
        <v>0</v>
      </c>
      <c r="D12" s="293" t="s">
        <v>331</v>
      </c>
      <c r="E12" s="293" t="s">
        <v>331</v>
      </c>
      <c r="F12" s="293" t="s">
        <v>331</v>
      </c>
      <c r="G12" s="293" t="s">
        <v>331</v>
      </c>
      <c r="H12" s="293" t="s">
        <v>331</v>
      </c>
      <c r="I12" s="293" t="s">
        <v>331</v>
      </c>
      <c r="J12" s="293" t="s">
        <v>331</v>
      </c>
      <c r="K12" s="293">
        <v>0</v>
      </c>
      <c r="L12" s="293">
        <v>0</v>
      </c>
      <c r="M12" s="293">
        <v>0</v>
      </c>
    </row>
    <row r="13" spans="1:16" x14ac:dyDescent="0.25">
      <c r="A13" s="1342"/>
      <c r="B13" s="286" t="s">
        <v>405</v>
      </c>
      <c r="C13" s="270">
        <v>1</v>
      </c>
      <c r="D13" s="293" t="s">
        <v>331</v>
      </c>
      <c r="E13" s="293" t="s">
        <v>331</v>
      </c>
      <c r="F13" s="293" t="s">
        <v>331</v>
      </c>
      <c r="G13" s="293" t="s">
        <v>331</v>
      </c>
      <c r="H13" s="293" t="s">
        <v>331</v>
      </c>
      <c r="I13" s="293" t="s">
        <v>331</v>
      </c>
      <c r="J13" s="293" t="s">
        <v>331</v>
      </c>
      <c r="K13" s="293">
        <v>0</v>
      </c>
      <c r="L13" s="293">
        <v>0</v>
      </c>
      <c r="M13" s="293">
        <v>1</v>
      </c>
    </row>
    <row r="14" spans="1:16" x14ac:dyDescent="0.25">
      <c r="A14" s="1342"/>
      <c r="B14" s="291" t="s">
        <v>406</v>
      </c>
      <c r="C14" s="270">
        <v>11</v>
      </c>
      <c r="D14" s="293">
        <v>0</v>
      </c>
      <c r="E14" s="293">
        <v>1</v>
      </c>
      <c r="F14" s="293">
        <v>0</v>
      </c>
      <c r="G14" s="293">
        <v>0</v>
      </c>
      <c r="H14" s="293">
        <v>4</v>
      </c>
      <c r="I14" s="293">
        <v>3</v>
      </c>
      <c r="J14" s="293">
        <v>0</v>
      </c>
      <c r="K14" s="293">
        <v>0</v>
      </c>
      <c r="L14" s="293">
        <v>1</v>
      </c>
      <c r="M14" s="293">
        <v>2</v>
      </c>
    </row>
    <row r="15" spans="1:16" s="266" customFormat="1" x14ac:dyDescent="0.25">
      <c r="A15" s="1343"/>
      <c r="B15" s="292" t="s">
        <v>407</v>
      </c>
      <c r="C15" s="270">
        <v>1</v>
      </c>
      <c r="D15" s="293">
        <v>0</v>
      </c>
      <c r="E15" s="293">
        <v>0</v>
      </c>
      <c r="F15" s="293">
        <v>0</v>
      </c>
      <c r="G15" s="293">
        <v>0</v>
      </c>
      <c r="H15" s="293">
        <v>0</v>
      </c>
      <c r="I15" s="293">
        <v>0</v>
      </c>
      <c r="J15" s="293">
        <v>0</v>
      </c>
      <c r="K15" s="293">
        <v>0</v>
      </c>
      <c r="L15" s="293">
        <v>0</v>
      </c>
      <c r="M15" s="293">
        <v>1</v>
      </c>
    </row>
    <row r="16" spans="1:16" x14ac:dyDescent="0.25">
      <c r="A16" s="1346" t="s">
        <v>328</v>
      </c>
      <c r="B16" s="269" t="s">
        <v>4</v>
      </c>
      <c r="C16" s="270">
        <f>SUM(C17:C26)</f>
        <v>27</v>
      </c>
      <c r="D16" s="293">
        <v>2</v>
      </c>
      <c r="E16" s="293">
        <v>0</v>
      </c>
      <c r="F16" s="293">
        <v>4</v>
      </c>
      <c r="G16" s="293">
        <v>2</v>
      </c>
      <c r="H16" s="293">
        <v>4</v>
      </c>
      <c r="I16" s="293">
        <v>2</v>
      </c>
      <c r="J16" s="293">
        <v>2</v>
      </c>
      <c r="K16" s="293">
        <v>3</v>
      </c>
      <c r="L16" s="293">
        <v>7</v>
      </c>
      <c r="M16" s="293">
        <v>1</v>
      </c>
    </row>
    <row r="17" spans="1:13" x14ac:dyDescent="0.25">
      <c r="A17" s="1347"/>
      <c r="B17" s="268" t="s">
        <v>329</v>
      </c>
      <c r="C17" s="270">
        <v>4</v>
      </c>
      <c r="D17" s="293">
        <v>0</v>
      </c>
      <c r="E17" s="293">
        <v>0</v>
      </c>
      <c r="F17" s="293">
        <v>0</v>
      </c>
      <c r="G17" s="293">
        <v>1</v>
      </c>
      <c r="H17" s="293">
        <v>0</v>
      </c>
      <c r="I17" s="293">
        <v>0</v>
      </c>
      <c r="J17" s="293">
        <v>2</v>
      </c>
      <c r="K17" s="293">
        <v>1</v>
      </c>
      <c r="L17" s="293">
        <v>0</v>
      </c>
      <c r="M17" s="293">
        <v>0</v>
      </c>
    </row>
    <row r="18" spans="1:13" x14ac:dyDescent="0.25">
      <c r="A18" s="1347"/>
      <c r="B18" s="286" t="s">
        <v>330</v>
      </c>
      <c r="C18" s="270">
        <v>1</v>
      </c>
      <c r="D18" s="293" t="s">
        <v>331</v>
      </c>
      <c r="E18" s="293" t="s">
        <v>331</v>
      </c>
      <c r="F18" s="293" t="s">
        <v>331</v>
      </c>
      <c r="G18" s="293" t="s">
        <v>331</v>
      </c>
      <c r="H18" s="293" t="s">
        <v>331</v>
      </c>
      <c r="I18" s="293" t="s">
        <v>331</v>
      </c>
      <c r="J18" s="293" t="s">
        <v>331</v>
      </c>
      <c r="K18" s="293">
        <v>0</v>
      </c>
      <c r="L18" s="293">
        <v>1</v>
      </c>
      <c r="M18" s="293">
        <v>0</v>
      </c>
    </row>
    <row r="19" spans="1:13" x14ac:dyDescent="0.25">
      <c r="A19" s="1347"/>
      <c r="B19" s="286" t="s">
        <v>332</v>
      </c>
      <c r="C19" s="270">
        <v>1</v>
      </c>
      <c r="D19" s="293">
        <v>0</v>
      </c>
      <c r="E19" s="293">
        <v>0</v>
      </c>
      <c r="F19" s="293">
        <v>0</v>
      </c>
      <c r="G19" s="293">
        <v>0</v>
      </c>
      <c r="H19" s="293">
        <v>0</v>
      </c>
      <c r="I19" s="293">
        <v>0</v>
      </c>
      <c r="J19" s="293">
        <v>0</v>
      </c>
      <c r="K19" s="293">
        <v>0</v>
      </c>
      <c r="L19" s="293">
        <v>1</v>
      </c>
      <c r="M19" s="293">
        <v>0</v>
      </c>
    </row>
    <row r="20" spans="1:13" x14ac:dyDescent="0.25">
      <c r="A20" s="1347"/>
      <c r="B20" s="286" t="s">
        <v>333</v>
      </c>
      <c r="C20" s="270">
        <v>2</v>
      </c>
      <c r="D20" s="293">
        <v>0</v>
      </c>
      <c r="E20" s="293">
        <v>0</v>
      </c>
      <c r="F20" s="293">
        <v>0</v>
      </c>
      <c r="G20" s="293">
        <v>0</v>
      </c>
      <c r="H20" s="293">
        <v>1</v>
      </c>
      <c r="I20" s="293">
        <v>0</v>
      </c>
      <c r="J20" s="293">
        <v>0</v>
      </c>
      <c r="K20" s="293">
        <v>0</v>
      </c>
      <c r="L20" s="293">
        <v>1</v>
      </c>
      <c r="M20" s="293">
        <v>0</v>
      </c>
    </row>
    <row r="21" spans="1:13" x14ac:dyDescent="0.25">
      <c r="A21" s="1347"/>
      <c r="B21" s="286" t="s">
        <v>865</v>
      </c>
      <c r="C21" s="270">
        <v>5</v>
      </c>
      <c r="D21" s="293">
        <v>1</v>
      </c>
      <c r="E21" s="293">
        <v>0</v>
      </c>
      <c r="F21" s="293">
        <v>1</v>
      </c>
      <c r="G21" s="293">
        <v>1</v>
      </c>
      <c r="H21" s="293">
        <v>1</v>
      </c>
      <c r="I21" s="293">
        <v>1</v>
      </c>
      <c r="J21" s="293">
        <v>0</v>
      </c>
      <c r="K21" s="293">
        <v>0</v>
      </c>
      <c r="L21" s="293">
        <v>0</v>
      </c>
      <c r="M21" s="293">
        <v>0</v>
      </c>
    </row>
    <row r="22" spans="1:13" x14ac:dyDescent="0.25">
      <c r="A22" s="1347"/>
      <c r="B22" s="286" t="s">
        <v>866</v>
      </c>
      <c r="C22" s="270">
        <v>2</v>
      </c>
      <c r="D22" s="293" t="s">
        <v>331</v>
      </c>
      <c r="E22" s="293" t="s">
        <v>331</v>
      </c>
      <c r="F22" s="293" t="s">
        <v>331</v>
      </c>
      <c r="G22" s="293" t="s">
        <v>331</v>
      </c>
      <c r="H22" s="293" t="s">
        <v>331</v>
      </c>
      <c r="I22" s="293" t="s">
        <v>331</v>
      </c>
      <c r="J22" s="293" t="s">
        <v>331</v>
      </c>
      <c r="K22" s="293">
        <v>0</v>
      </c>
      <c r="L22" s="293">
        <v>2</v>
      </c>
      <c r="M22" s="293">
        <v>0</v>
      </c>
    </row>
    <row r="23" spans="1:13" x14ac:dyDescent="0.25">
      <c r="A23" s="1347"/>
      <c r="B23" s="286" t="s">
        <v>334</v>
      </c>
      <c r="C23" s="270">
        <v>0</v>
      </c>
      <c r="D23" s="293" t="s">
        <v>331</v>
      </c>
      <c r="E23" s="293" t="s">
        <v>331</v>
      </c>
      <c r="F23" s="293" t="s">
        <v>331</v>
      </c>
      <c r="G23" s="293" t="s">
        <v>331</v>
      </c>
      <c r="H23" s="293" t="s">
        <v>331</v>
      </c>
      <c r="I23" s="293" t="s">
        <v>331</v>
      </c>
      <c r="J23" s="293" t="s">
        <v>331</v>
      </c>
      <c r="K23" s="293">
        <v>0</v>
      </c>
      <c r="L23" s="293">
        <v>0</v>
      </c>
      <c r="M23" s="293">
        <v>0</v>
      </c>
    </row>
    <row r="24" spans="1:13" x14ac:dyDescent="0.25">
      <c r="A24" s="1347"/>
      <c r="B24" s="286" t="s">
        <v>335</v>
      </c>
      <c r="C24" s="270">
        <v>6</v>
      </c>
      <c r="D24" s="293">
        <v>1</v>
      </c>
      <c r="E24" s="293">
        <v>0</v>
      </c>
      <c r="F24" s="293">
        <v>0</v>
      </c>
      <c r="G24" s="293">
        <v>0</v>
      </c>
      <c r="H24" s="293">
        <v>1</v>
      </c>
      <c r="I24" s="293">
        <v>1</v>
      </c>
      <c r="J24" s="293">
        <v>0</v>
      </c>
      <c r="K24" s="293">
        <v>2</v>
      </c>
      <c r="L24" s="293">
        <v>1</v>
      </c>
      <c r="M24" s="293">
        <v>0</v>
      </c>
    </row>
    <row r="25" spans="1:13" x14ac:dyDescent="0.25">
      <c r="A25" s="1347"/>
      <c r="B25" s="286" t="s">
        <v>336</v>
      </c>
      <c r="C25" s="270">
        <v>4</v>
      </c>
      <c r="D25" s="293">
        <v>0</v>
      </c>
      <c r="E25" s="293">
        <v>0</v>
      </c>
      <c r="F25" s="293">
        <v>2</v>
      </c>
      <c r="G25" s="293">
        <v>0</v>
      </c>
      <c r="H25" s="293">
        <v>1</v>
      </c>
      <c r="I25" s="293">
        <v>0</v>
      </c>
      <c r="J25" s="293">
        <v>0</v>
      </c>
      <c r="K25" s="293">
        <v>0</v>
      </c>
      <c r="L25" s="293">
        <v>0</v>
      </c>
      <c r="M25" s="293">
        <v>1</v>
      </c>
    </row>
    <row r="26" spans="1:13" x14ac:dyDescent="0.25">
      <c r="A26" s="1348"/>
      <c r="B26" s="278" t="s">
        <v>337</v>
      </c>
      <c r="C26" s="270">
        <v>2</v>
      </c>
      <c r="D26" s="293">
        <v>0</v>
      </c>
      <c r="E26" s="293">
        <v>0</v>
      </c>
      <c r="F26" s="293">
        <v>1</v>
      </c>
      <c r="G26" s="293">
        <v>0</v>
      </c>
      <c r="H26" s="293">
        <v>0</v>
      </c>
      <c r="I26" s="293">
        <v>0</v>
      </c>
      <c r="J26" s="293">
        <v>0</v>
      </c>
      <c r="K26" s="293">
        <v>0</v>
      </c>
      <c r="L26" s="293">
        <v>1</v>
      </c>
      <c r="M26" s="293">
        <v>0</v>
      </c>
    </row>
    <row r="27" spans="1:13" x14ac:dyDescent="0.25">
      <c r="A27" s="283" t="s">
        <v>338</v>
      </c>
      <c r="B27" s="284" t="s">
        <v>4</v>
      </c>
      <c r="C27" s="270">
        <f>SUM(D27:M27)</f>
        <v>3</v>
      </c>
      <c r="D27" s="293">
        <v>0</v>
      </c>
      <c r="E27" s="293">
        <v>0</v>
      </c>
      <c r="F27" s="293">
        <v>1</v>
      </c>
      <c r="G27" s="293">
        <v>1</v>
      </c>
      <c r="H27" s="293">
        <v>0</v>
      </c>
      <c r="I27" s="293">
        <v>0</v>
      </c>
      <c r="J27" s="293">
        <v>0</v>
      </c>
      <c r="K27" s="293">
        <v>0</v>
      </c>
      <c r="L27" s="293">
        <v>1</v>
      </c>
      <c r="M27" s="293">
        <v>0</v>
      </c>
    </row>
    <row r="28" spans="1:13" x14ac:dyDescent="0.25">
      <c r="A28" s="1350" t="s">
        <v>339</v>
      </c>
      <c r="B28" s="269" t="s">
        <v>4</v>
      </c>
      <c r="C28" s="270">
        <f>SUM(C29:C37)</f>
        <v>2</v>
      </c>
      <c r="D28" s="293">
        <v>0</v>
      </c>
      <c r="E28" s="293">
        <v>0</v>
      </c>
      <c r="F28" s="293">
        <v>0</v>
      </c>
      <c r="G28" s="293">
        <v>0</v>
      </c>
      <c r="H28" s="293">
        <v>0</v>
      </c>
      <c r="I28" s="293">
        <v>0</v>
      </c>
      <c r="J28" s="293">
        <v>0</v>
      </c>
      <c r="K28" s="293">
        <v>0</v>
      </c>
      <c r="L28" s="293">
        <v>2</v>
      </c>
      <c r="M28" s="293">
        <v>0</v>
      </c>
    </row>
    <row r="29" spans="1:13" x14ac:dyDescent="0.25">
      <c r="A29" s="1351"/>
      <c r="B29" s="268" t="s">
        <v>340</v>
      </c>
      <c r="C29" s="270">
        <v>0</v>
      </c>
      <c r="D29" s="293">
        <v>0</v>
      </c>
      <c r="E29" s="293">
        <v>0</v>
      </c>
      <c r="F29" s="293">
        <v>0</v>
      </c>
      <c r="G29" s="293">
        <v>0</v>
      </c>
      <c r="H29" s="293">
        <v>0</v>
      </c>
      <c r="I29" s="293">
        <v>0</v>
      </c>
      <c r="J29" s="293">
        <v>0</v>
      </c>
      <c r="K29" s="293">
        <v>0</v>
      </c>
      <c r="L29" s="293">
        <v>0</v>
      </c>
      <c r="M29" s="293">
        <v>0</v>
      </c>
    </row>
    <row r="30" spans="1:13" x14ac:dyDescent="0.25">
      <c r="A30" s="1351"/>
      <c r="B30" s="286" t="s">
        <v>341</v>
      </c>
      <c r="C30" s="270">
        <v>0</v>
      </c>
      <c r="D30" s="293">
        <v>0</v>
      </c>
      <c r="E30" s="293">
        <v>0</v>
      </c>
      <c r="F30" s="293">
        <v>0</v>
      </c>
      <c r="G30" s="293">
        <v>0</v>
      </c>
      <c r="H30" s="293">
        <v>0</v>
      </c>
      <c r="I30" s="293">
        <v>0</v>
      </c>
      <c r="J30" s="293">
        <v>0</v>
      </c>
      <c r="K30" s="293">
        <v>0</v>
      </c>
      <c r="L30" s="293">
        <v>0</v>
      </c>
      <c r="M30" s="293">
        <v>0</v>
      </c>
    </row>
    <row r="31" spans="1:13" x14ac:dyDescent="0.25">
      <c r="A31" s="1351"/>
      <c r="B31" s="286" t="s">
        <v>342</v>
      </c>
      <c r="C31" s="270">
        <v>0</v>
      </c>
      <c r="D31" s="293">
        <v>0</v>
      </c>
      <c r="E31" s="293">
        <v>0</v>
      </c>
      <c r="F31" s="293">
        <v>0</v>
      </c>
      <c r="G31" s="293">
        <v>0</v>
      </c>
      <c r="H31" s="293">
        <v>0</v>
      </c>
      <c r="I31" s="293">
        <v>0</v>
      </c>
      <c r="J31" s="293">
        <v>0</v>
      </c>
      <c r="K31" s="293">
        <v>0</v>
      </c>
      <c r="L31" s="293">
        <v>0</v>
      </c>
      <c r="M31" s="293">
        <v>0</v>
      </c>
    </row>
    <row r="32" spans="1:13" x14ac:dyDescent="0.25">
      <c r="A32" s="1351"/>
      <c r="B32" s="286" t="s">
        <v>343</v>
      </c>
      <c r="C32" s="270">
        <v>0</v>
      </c>
      <c r="D32" s="293">
        <v>0</v>
      </c>
      <c r="E32" s="293">
        <v>0</v>
      </c>
      <c r="F32" s="293">
        <v>0</v>
      </c>
      <c r="G32" s="293">
        <v>0</v>
      </c>
      <c r="H32" s="293">
        <v>0</v>
      </c>
      <c r="I32" s="293">
        <v>0</v>
      </c>
      <c r="J32" s="293">
        <v>0</v>
      </c>
      <c r="K32" s="293">
        <v>0</v>
      </c>
      <c r="L32" s="293">
        <v>0</v>
      </c>
      <c r="M32" s="293">
        <v>0</v>
      </c>
    </row>
    <row r="33" spans="1:13" x14ac:dyDescent="0.25">
      <c r="A33" s="1351"/>
      <c r="B33" s="286" t="s">
        <v>344</v>
      </c>
      <c r="C33" s="270">
        <v>0</v>
      </c>
      <c r="D33" s="293">
        <v>0</v>
      </c>
      <c r="E33" s="293">
        <v>0</v>
      </c>
      <c r="F33" s="293">
        <v>0</v>
      </c>
      <c r="G33" s="293">
        <v>0</v>
      </c>
      <c r="H33" s="293">
        <v>0</v>
      </c>
      <c r="I33" s="293">
        <v>0</v>
      </c>
      <c r="J33" s="293">
        <v>0</v>
      </c>
      <c r="K33" s="293">
        <v>0</v>
      </c>
      <c r="L33" s="293">
        <v>0</v>
      </c>
      <c r="M33" s="293">
        <v>0</v>
      </c>
    </row>
    <row r="34" spans="1:13" x14ac:dyDescent="0.25">
      <c r="A34" s="1351"/>
      <c r="B34" s="286" t="s">
        <v>345</v>
      </c>
      <c r="C34" s="270">
        <v>1</v>
      </c>
      <c r="D34" s="293">
        <v>0</v>
      </c>
      <c r="E34" s="293">
        <v>0</v>
      </c>
      <c r="F34" s="293">
        <v>0</v>
      </c>
      <c r="G34" s="293">
        <v>0</v>
      </c>
      <c r="H34" s="293">
        <v>0</v>
      </c>
      <c r="I34" s="293">
        <v>0</v>
      </c>
      <c r="J34" s="293">
        <v>0</v>
      </c>
      <c r="K34" s="293">
        <v>0</v>
      </c>
      <c r="L34" s="293">
        <v>1</v>
      </c>
      <c r="M34" s="293">
        <v>0</v>
      </c>
    </row>
    <row r="35" spans="1:13" x14ac:dyDescent="0.25">
      <c r="A35" s="1352"/>
      <c r="B35" s="286" t="s">
        <v>346</v>
      </c>
      <c r="C35" s="270">
        <v>0</v>
      </c>
      <c r="D35" s="293" t="s">
        <v>331</v>
      </c>
      <c r="E35" s="293" t="s">
        <v>331</v>
      </c>
      <c r="F35" s="293" t="s">
        <v>331</v>
      </c>
      <c r="G35" s="293" t="s">
        <v>331</v>
      </c>
      <c r="H35" s="293" t="s">
        <v>331</v>
      </c>
      <c r="I35" s="293" t="s">
        <v>331</v>
      </c>
      <c r="J35" s="293" t="s">
        <v>331</v>
      </c>
      <c r="K35" s="293">
        <v>0</v>
      </c>
      <c r="L35" s="293">
        <v>0</v>
      </c>
      <c r="M35" s="293">
        <v>0</v>
      </c>
    </row>
    <row r="36" spans="1:13" x14ac:dyDescent="0.25">
      <c r="A36" s="1352"/>
      <c r="B36" s="286" t="s">
        <v>347</v>
      </c>
      <c r="C36" s="270">
        <v>1</v>
      </c>
      <c r="D36" s="293">
        <v>0</v>
      </c>
      <c r="E36" s="293">
        <v>0</v>
      </c>
      <c r="F36" s="293">
        <v>0</v>
      </c>
      <c r="G36" s="293">
        <v>0</v>
      </c>
      <c r="H36" s="293">
        <v>0</v>
      </c>
      <c r="I36" s="293">
        <v>0</v>
      </c>
      <c r="J36" s="293">
        <v>0</v>
      </c>
      <c r="K36" s="293">
        <v>0</v>
      </c>
      <c r="L36" s="293">
        <v>1</v>
      </c>
      <c r="M36" s="293">
        <v>0</v>
      </c>
    </row>
    <row r="37" spans="1:13" x14ac:dyDescent="0.25">
      <c r="A37" s="1353"/>
      <c r="B37" s="286" t="s">
        <v>348</v>
      </c>
      <c r="C37" s="270">
        <v>0</v>
      </c>
      <c r="D37" s="293" t="s">
        <v>331</v>
      </c>
      <c r="E37" s="293" t="s">
        <v>331</v>
      </c>
      <c r="F37" s="293" t="s">
        <v>331</v>
      </c>
      <c r="G37" s="293" t="s">
        <v>331</v>
      </c>
      <c r="H37" s="293" t="s">
        <v>331</v>
      </c>
      <c r="I37" s="293" t="s">
        <v>331</v>
      </c>
      <c r="J37" s="293" t="s">
        <v>331</v>
      </c>
      <c r="K37" s="293">
        <v>0</v>
      </c>
      <c r="L37" s="293">
        <v>0</v>
      </c>
      <c r="M37" s="293">
        <v>0</v>
      </c>
    </row>
    <row r="38" spans="1:13" x14ac:dyDescent="0.25">
      <c r="A38" s="1350" t="s">
        <v>349</v>
      </c>
      <c r="B38" s="269" t="s">
        <v>4</v>
      </c>
      <c r="C38" s="270">
        <f>SUM(C39:C50)</f>
        <v>26</v>
      </c>
      <c r="D38" s="293">
        <v>1</v>
      </c>
      <c r="E38" s="293">
        <v>2</v>
      </c>
      <c r="F38" s="293">
        <v>3</v>
      </c>
      <c r="G38" s="293">
        <v>1</v>
      </c>
      <c r="H38" s="293">
        <v>2</v>
      </c>
      <c r="I38" s="293">
        <v>2</v>
      </c>
      <c r="J38" s="293">
        <v>4</v>
      </c>
      <c r="K38" s="293">
        <v>4</v>
      </c>
      <c r="L38" s="293">
        <v>5</v>
      </c>
      <c r="M38" s="293">
        <v>2</v>
      </c>
    </row>
    <row r="39" spans="1:13" x14ac:dyDescent="0.25">
      <c r="A39" s="1354"/>
      <c r="B39" s="268" t="s">
        <v>350</v>
      </c>
      <c r="C39" s="270">
        <v>1</v>
      </c>
      <c r="D39" s="293" t="s">
        <v>331</v>
      </c>
      <c r="E39" s="293" t="s">
        <v>331</v>
      </c>
      <c r="F39" s="293" t="s">
        <v>331</v>
      </c>
      <c r="G39" s="293" t="s">
        <v>331</v>
      </c>
      <c r="H39" s="293" t="s">
        <v>331</v>
      </c>
      <c r="I39" s="293" t="s">
        <v>331</v>
      </c>
      <c r="J39" s="293" t="s">
        <v>331</v>
      </c>
      <c r="K39" s="293">
        <v>0</v>
      </c>
      <c r="L39" s="293">
        <v>0</v>
      </c>
      <c r="M39" s="293">
        <v>1</v>
      </c>
    </row>
    <row r="40" spans="1:13" x14ac:dyDescent="0.25">
      <c r="A40" s="1351"/>
      <c r="B40" s="286" t="s">
        <v>351</v>
      </c>
      <c r="C40" s="270">
        <v>2</v>
      </c>
      <c r="D40" s="293">
        <v>0</v>
      </c>
      <c r="E40" s="293">
        <v>0</v>
      </c>
      <c r="F40" s="293">
        <v>1</v>
      </c>
      <c r="G40" s="293">
        <v>0</v>
      </c>
      <c r="H40" s="293">
        <v>0</v>
      </c>
      <c r="I40" s="293">
        <v>0</v>
      </c>
      <c r="J40" s="293">
        <v>0</v>
      </c>
      <c r="K40" s="293">
        <v>0</v>
      </c>
      <c r="L40" s="293">
        <v>0</v>
      </c>
      <c r="M40" s="293">
        <v>1</v>
      </c>
    </row>
    <row r="41" spans="1:13" x14ac:dyDescent="0.25">
      <c r="A41" s="1351"/>
      <c r="B41" s="286" t="s">
        <v>352</v>
      </c>
      <c r="C41" s="270">
        <v>5</v>
      </c>
      <c r="D41" s="293">
        <v>1</v>
      </c>
      <c r="E41" s="293">
        <v>0</v>
      </c>
      <c r="F41" s="293">
        <v>0</v>
      </c>
      <c r="G41" s="293">
        <v>0</v>
      </c>
      <c r="H41" s="293">
        <v>1</v>
      </c>
      <c r="I41" s="293">
        <v>0</v>
      </c>
      <c r="J41" s="293">
        <v>2</v>
      </c>
      <c r="K41" s="293">
        <v>0</v>
      </c>
      <c r="L41" s="293">
        <v>1</v>
      </c>
      <c r="M41" s="293">
        <v>0</v>
      </c>
    </row>
    <row r="42" spans="1:13" x14ac:dyDescent="0.25">
      <c r="A42" s="1351"/>
      <c r="B42" s="286" t="s">
        <v>353</v>
      </c>
      <c r="C42" s="270">
        <v>1</v>
      </c>
      <c r="D42" s="293">
        <v>0</v>
      </c>
      <c r="E42" s="293">
        <v>0</v>
      </c>
      <c r="F42" s="293">
        <v>0</v>
      </c>
      <c r="G42" s="293">
        <v>0</v>
      </c>
      <c r="H42" s="293">
        <v>0</v>
      </c>
      <c r="I42" s="293">
        <v>0</v>
      </c>
      <c r="J42" s="293">
        <v>0</v>
      </c>
      <c r="K42" s="293">
        <v>1</v>
      </c>
      <c r="L42" s="293">
        <v>0</v>
      </c>
      <c r="M42" s="293">
        <v>0</v>
      </c>
    </row>
    <row r="43" spans="1:13" x14ac:dyDescent="0.25">
      <c r="A43" s="1351"/>
      <c r="B43" s="286" t="s">
        <v>354</v>
      </c>
      <c r="C43" s="270">
        <v>0</v>
      </c>
      <c r="D43" s="293" t="s">
        <v>331</v>
      </c>
      <c r="E43" s="293" t="s">
        <v>331</v>
      </c>
      <c r="F43" s="293" t="s">
        <v>331</v>
      </c>
      <c r="G43" s="293" t="s">
        <v>331</v>
      </c>
      <c r="H43" s="293" t="s">
        <v>331</v>
      </c>
      <c r="I43" s="293" t="s">
        <v>331</v>
      </c>
      <c r="J43" s="293" t="s">
        <v>331</v>
      </c>
      <c r="K43" s="293">
        <v>0</v>
      </c>
      <c r="L43" s="293">
        <v>0</v>
      </c>
      <c r="M43" s="293">
        <v>0</v>
      </c>
    </row>
    <row r="44" spans="1:13" x14ac:dyDescent="0.25">
      <c r="A44" s="1351"/>
      <c r="B44" s="286" t="s">
        <v>355</v>
      </c>
      <c r="C44" s="270">
        <v>0</v>
      </c>
      <c r="D44" s="293">
        <v>0</v>
      </c>
      <c r="E44" s="293">
        <v>0</v>
      </c>
      <c r="F44" s="293">
        <v>0</v>
      </c>
      <c r="G44" s="293">
        <v>0</v>
      </c>
      <c r="H44" s="293">
        <v>0</v>
      </c>
      <c r="I44" s="293">
        <v>0</v>
      </c>
      <c r="J44" s="293">
        <v>0</v>
      </c>
      <c r="K44" s="293">
        <v>0</v>
      </c>
      <c r="L44" s="293">
        <v>0</v>
      </c>
      <c r="M44" s="293">
        <v>0</v>
      </c>
    </row>
    <row r="45" spans="1:13" x14ac:dyDescent="0.25">
      <c r="A45" s="1351"/>
      <c r="B45" s="286" t="s">
        <v>356</v>
      </c>
      <c r="C45" s="270">
        <v>3</v>
      </c>
      <c r="D45" s="293">
        <v>0</v>
      </c>
      <c r="E45" s="293">
        <v>0</v>
      </c>
      <c r="F45" s="293">
        <v>2</v>
      </c>
      <c r="G45" s="293">
        <v>0</v>
      </c>
      <c r="H45" s="293">
        <v>0</v>
      </c>
      <c r="I45" s="293">
        <v>0</v>
      </c>
      <c r="J45" s="293">
        <v>1</v>
      </c>
      <c r="K45" s="293">
        <v>0</v>
      </c>
      <c r="L45" s="293">
        <v>0</v>
      </c>
      <c r="M45" s="293">
        <v>0</v>
      </c>
    </row>
    <row r="46" spans="1:13" x14ac:dyDescent="0.25">
      <c r="A46" s="1351"/>
      <c r="B46" s="286" t="s">
        <v>357</v>
      </c>
      <c r="C46" s="270">
        <v>5</v>
      </c>
      <c r="D46" s="293">
        <v>0</v>
      </c>
      <c r="E46" s="293">
        <v>1</v>
      </c>
      <c r="F46" s="293">
        <v>0</v>
      </c>
      <c r="G46" s="293">
        <v>0</v>
      </c>
      <c r="H46" s="293">
        <v>1</v>
      </c>
      <c r="I46" s="293">
        <v>1</v>
      </c>
      <c r="J46" s="293">
        <v>0</v>
      </c>
      <c r="K46" s="293">
        <v>2</v>
      </c>
      <c r="L46" s="293">
        <v>0</v>
      </c>
      <c r="M46" s="293">
        <v>0</v>
      </c>
    </row>
    <row r="47" spans="1:13" x14ac:dyDescent="0.25">
      <c r="A47" s="1351"/>
      <c r="B47" s="286" t="s">
        <v>867</v>
      </c>
      <c r="C47" s="270">
        <v>5</v>
      </c>
      <c r="D47" s="293">
        <v>0</v>
      </c>
      <c r="E47" s="293">
        <v>1</v>
      </c>
      <c r="F47" s="293">
        <v>0</v>
      </c>
      <c r="G47" s="293">
        <v>1</v>
      </c>
      <c r="H47" s="293">
        <v>0</v>
      </c>
      <c r="I47" s="293">
        <v>1</v>
      </c>
      <c r="J47" s="293">
        <v>0</v>
      </c>
      <c r="K47" s="293">
        <v>0</v>
      </c>
      <c r="L47" s="293">
        <v>2</v>
      </c>
      <c r="M47" s="293">
        <v>0</v>
      </c>
    </row>
    <row r="48" spans="1:13" x14ac:dyDescent="0.25">
      <c r="A48" s="1351"/>
      <c r="B48" s="286" t="s">
        <v>359</v>
      </c>
      <c r="C48" s="270">
        <v>0</v>
      </c>
      <c r="D48" s="293">
        <v>0</v>
      </c>
      <c r="E48" s="293">
        <v>0</v>
      </c>
      <c r="F48" s="293">
        <v>0</v>
      </c>
      <c r="G48" s="293">
        <v>0</v>
      </c>
      <c r="H48" s="293">
        <v>0</v>
      </c>
      <c r="I48" s="293">
        <v>0</v>
      </c>
      <c r="J48" s="293">
        <v>0</v>
      </c>
      <c r="K48" s="293">
        <v>0</v>
      </c>
      <c r="L48" s="293">
        <v>0</v>
      </c>
      <c r="M48" s="293">
        <v>0</v>
      </c>
    </row>
    <row r="49" spans="1:13" x14ac:dyDescent="0.25">
      <c r="A49" s="1351"/>
      <c r="B49" s="286" t="s">
        <v>360</v>
      </c>
      <c r="C49" s="270">
        <v>0</v>
      </c>
      <c r="D49" s="293">
        <v>0</v>
      </c>
      <c r="E49" s="293">
        <v>0</v>
      </c>
      <c r="F49" s="293">
        <v>0</v>
      </c>
      <c r="G49" s="293">
        <v>0</v>
      </c>
      <c r="H49" s="293">
        <v>0</v>
      </c>
      <c r="I49" s="293">
        <v>0</v>
      </c>
      <c r="J49" s="293">
        <v>0</v>
      </c>
      <c r="K49" s="293">
        <v>0</v>
      </c>
      <c r="L49" s="293">
        <v>0</v>
      </c>
      <c r="M49" s="293">
        <v>0</v>
      </c>
    </row>
    <row r="50" spans="1:13" x14ac:dyDescent="0.25">
      <c r="A50" s="1353"/>
      <c r="B50" s="278" t="s">
        <v>361</v>
      </c>
      <c r="C50" s="270">
        <v>4</v>
      </c>
      <c r="D50" s="293">
        <v>0</v>
      </c>
      <c r="E50" s="293">
        <v>0</v>
      </c>
      <c r="F50" s="293">
        <v>0</v>
      </c>
      <c r="G50" s="293">
        <v>0</v>
      </c>
      <c r="H50" s="293">
        <v>0</v>
      </c>
      <c r="I50" s="293">
        <v>0</v>
      </c>
      <c r="J50" s="293">
        <v>1</v>
      </c>
      <c r="K50" s="293">
        <v>1</v>
      </c>
      <c r="L50" s="293">
        <v>2</v>
      </c>
      <c r="M50" s="293">
        <v>0</v>
      </c>
    </row>
    <row r="51" spans="1:13" x14ac:dyDescent="0.25">
      <c r="A51" s="1346" t="s">
        <v>868</v>
      </c>
      <c r="B51" s="269" t="s">
        <v>4</v>
      </c>
      <c r="C51" s="270">
        <f>SUM(C52:C55)</f>
        <v>30</v>
      </c>
      <c r="D51" s="293">
        <v>2</v>
      </c>
      <c r="E51" s="293">
        <v>1</v>
      </c>
      <c r="F51" s="293">
        <v>5</v>
      </c>
      <c r="G51" s="293">
        <v>1</v>
      </c>
      <c r="H51" s="293">
        <v>2</v>
      </c>
      <c r="I51" s="293">
        <v>1</v>
      </c>
      <c r="J51" s="293">
        <v>4</v>
      </c>
      <c r="K51" s="293">
        <v>3</v>
      </c>
      <c r="L51" s="293">
        <v>4</v>
      </c>
      <c r="M51" s="293">
        <v>7</v>
      </c>
    </row>
    <row r="52" spans="1:13" x14ac:dyDescent="0.25">
      <c r="A52" s="1347"/>
      <c r="B52" s="268" t="s">
        <v>363</v>
      </c>
      <c r="C52" s="270">
        <v>0</v>
      </c>
      <c r="D52" s="293">
        <v>0</v>
      </c>
      <c r="E52" s="293">
        <v>0</v>
      </c>
      <c r="F52" s="293">
        <v>0</v>
      </c>
      <c r="G52" s="293">
        <v>0</v>
      </c>
      <c r="H52" s="293">
        <v>0</v>
      </c>
      <c r="I52" s="293">
        <v>0</v>
      </c>
      <c r="J52" s="293">
        <v>0</v>
      </c>
      <c r="K52" s="293">
        <v>0</v>
      </c>
      <c r="L52" s="293">
        <v>0</v>
      </c>
      <c r="M52" s="293">
        <v>0</v>
      </c>
    </row>
    <row r="53" spans="1:13" x14ac:dyDescent="0.25">
      <c r="A53" s="1347"/>
      <c r="B53" s="286" t="s">
        <v>364</v>
      </c>
      <c r="C53" s="270">
        <v>14</v>
      </c>
      <c r="D53" s="293">
        <v>1</v>
      </c>
      <c r="E53" s="293">
        <v>0</v>
      </c>
      <c r="F53" s="293">
        <v>4</v>
      </c>
      <c r="G53" s="293">
        <v>0</v>
      </c>
      <c r="H53" s="293">
        <v>1</v>
      </c>
      <c r="I53" s="293">
        <v>0</v>
      </c>
      <c r="J53" s="293">
        <v>3</v>
      </c>
      <c r="K53" s="293">
        <v>2</v>
      </c>
      <c r="L53" s="293">
        <v>0</v>
      </c>
      <c r="M53" s="293">
        <v>3</v>
      </c>
    </row>
    <row r="54" spans="1:13" x14ac:dyDescent="0.25">
      <c r="A54" s="1347"/>
      <c r="B54" s="286" t="s">
        <v>365</v>
      </c>
      <c r="C54" s="270">
        <v>8</v>
      </c>
      <c r="D54" s="293">
        <v>1</v>
      </c>
      <c r="E54" s="293">
        <v>0</v>
      </c>
      <c r="F54" s="293">
        <v>0</v>
      </c>
      <c r="G54" s="293">
        <v>0</v>
      </c>
      <c r="H54" s="293">
        <v>1</v>
      </c>
      <c r="I54" s="293">
        <v>1</v>
      </c>
      <c r="J54" s="293">
        <v>0</v>
      </c>
      <c r="K54" s="293">
        <v>0</v>
      </c>
      <c r="L54" s="293">
        <v>3</v>
      </c>
      <c r="M54" s="293">
        <v>2</v>
      </c>
    </row>
    <row r="55" spans="1:13" x14ac:dyDescent="0.25">
      <c r="A55" s="1348"/>
      <c r="B55" s="278" t="s">
        <v>366</v>
      </c>
      <c r="C55" s="270">
        <v>8</v>
      </c>
      <c r="D55" s="293">
        <v>0</v>
      </c>
      <c r="E55" s="293">
        <v>1</v>
      </c>
      <c r="F55" s="293">
        <v>1</v>
      </c>
      <c r="G55" s="293">
        <v>1</v>
      </c>
      <c r="H55" s="293">
        <v>0</v>
      </c>
      <c r="I55" s="293">
        <v>0</v>
      </c>
      <c r="J55" s="293">
        <v>1</v>
      </c>
      <c r="K55" s="293">
        <v>1</v>
      </c>
      <c r="L55" s="293">
        <v>1</v>
      </c>
      <c r="M55" s="293">
        <v>2</v>
      </c>
    </row>
    <row r="56" spans="1:13" x14ac:dyDescent="0.25">
      <c r="A56" s="267" t="s">
        <v>869</v>
      </c>
      <c r="B56" s="269" t="s">
        <v>4</v>
      </c>
      <c r="C56" s="270">
        <f>SUM(D56:M56)</f>
        <v>6</v>
      </c>
      <c r="D56" s="293">
        <v>2</v>
      </c>
      <c r="E56" s="293">
        <v>0</v>
      </c>
      <c r="F56" s="293">
        <v>1</v>
      </c>
      <c r="G56" s="293">
        <v>0</v>
      </c>
      <c r="H56" s="293">
        <v>0</v>
      </c>
      <c r="I56" s="293">
        <v>1</v>
      </c>
      <c r="J56" s="293">
        <v>0</v>
      </c>
      <c r="K56" s="293">
        <v>0</v>
      </c>
      <c r="L56" s="293">
        <v>2</v>
      </c>
      <c r="M56" s="293">
        <v>0</v>
      </c>
    </row>
    <row r="57" spans="1:13" x14ac:dyDescent="0.25">
      <c r="A57" s="1350" t="s">
        <v>870</v>
      </c>
      <c r="B57" s="269" t="s">
        <v>4</v>
      </c>
      <c r="C57" s="270">
        <f>SUM(C58:C75)</f>
        <v>183</v>
      </c>
      <c r="D57" s="293">
        <v>28</v>
      </c>
      <c r="E57" s="293">
        <v>13</v>
      </c>
      <c r="F57" s="293">
        <v>20</v>
      </c>
      <c r="G57" s="293">
        <v>17</v>
      </c>
      <c r="H57" s="293">
        <v>28</v>
      </c>
      <c r="I57" s="293">
        <v>21</v>
      </c>
      <c r="J57" s="293">
        <v>24</v>
      </c>
      <c r="K57" s="293">
        <v>16</v>
      </c>
      <c r="L57" s="293">
        <v>7</v>
      </c>
      <c r="M57" s="293">
        <v>9</v>
      </c>
    </row>
    <row r="58" spans="1:13" x14ac:dyDescent="0.25">
      <c r="A58" s="1354"/>
      <c r="B58" s="268" t="s">
        <v>350</v>
      </c>
      <c r="C58" s="270">
        <v>1</v>
      </c>
      <c r="D58" s="293" t="s">
        <v>331</v>
      </c>
      <c r="E58" s="293" t="s">
        <v>331</v>
      </c>
      <c r="F58" s="293" t="s">
        <v>331</v>
      </c>
      <c r="G58" s="293" t="s">
        <v>331</v>
      </c>
      <c r="H58" s="293" t="s">
        <v>331</v>
      </c>
      <c r="I58" s="293" t="s">
        <v>331</v>
      </c>
      <c r="J58" s="293" t="s">
        <v>331</v>
      </c>
      <c r="K58" s="293">
        <v>0</v>
      </c>
      <c r="L58" s="293">
        <v>0</v>
      </c>
      <c r="M58" s="293">
        <v>1</v>
      </c>
    </row>
    <row r="59" spans="1:13" x14ac:dyDescent="0.25">
      <c r="A59" s="1354"/>
      <c r="B59" s="286" t="s">
        <v>368</v>
      </c>
      <c r="C59" s="270">
        <v>0</v>
      </c>
      <c r="D59" s="293" t="s">
        <v>331</v>
      </c>
      <c r="E59" s="293" t="s">
        <v>331</v>
      </c>
      <c r="F59" s="293" t="s">
        <v>331</v>
      </c>
      <c r="G59" s="293" t="s">
        <v>331</v>
      </c>
      <c r="H59" s="293" t="s">
        <v>331</v>
      </c>
      <c r="I59" s="293" t="s">
        <v>331</v>
      </c>
      <c r="J59" s="293" t="s">
        <v>331</v>
      </c>
      <c r="K59" s="293">
        <v>0</v>
      </c>
      <c r="L59" s="293">
        <v>0</v>
      </c>
      <c r="M59" s="293">
        <v>0</v>
      </c>
    </row>
    <row r="60" spans="1:13" x14ac:dyDescent="0.25">
      <c r="A60" s="1351"/>
      <c r="B60" s="286" t="s">
        <v>369</v>
      </c>
      <c r="C60" s="270">
        <v>8</v>
      </c>
      <c r="D60" s="293">
        <v>2</v>
      </c>
      <c r="E60" s="293">
        <v>0</v>
      </c>
      <c r="F60" s="293">
        <v>0</v>
      </c>
      <c r="G60" s="293">
        <v>0</v>
      </c>
      <c r="H60" s="293">
        <v>1</v>
      </c>
      <c r="I60" s="293">
        <v>1</v>
      </c>
      <c r="J60" s="293">
        <v>0</v>
      </c>
      <c r="K60" s="293">
        <v>2</v>
      </c>
      <c r="L60" s="293">
        <v>2</v>
      </c>
      <c r="M60" s="293">
        <v>0</v>
      </c>
    </row>
    <row r="61" spans="1:13" x14ac:dyDescent="0.25">
      <c r="A61" s="1351"/>
      <c r="B61" s="286" t="s">
        <v>370</v>
      </c>
      <c r="C61" s="270">
        <v>7</v>
      </c>
      <c r="D61" s="293">
        <v>2</v>
      </c>
      <c r="E61" s="293">
        <v>0</v>
      </c>
      <c r="F61" s="293">
        <v>0</v>
      </c>
      <c r="G61" s="293">
        <v>2</v>
      </c>
      <c r="H61" s="293">
        <v>0</v>
      </c>
      <c r="I61" s="293">
        <v>0</v>
      </c>
      <c r="J61" s="293">
        <v>1</v>
      </c>
      <c r="K61" s="293">
        <v>0</v>
      </c>
      <c r="L61" s="293">
        <v>2</v>
      </c>
      <c r="M61" s="293">
        <v>0</v>
      </c>
    </row>
    <row r="62" spans="1:13" x14ac:dyDescent="0.25">
      <c r="A62" s="1351"/>
      <c r="B62" s="286" t="s">
        <v>371</v>
      </c>
      <c r="C62" s="270">
        <v>1</v>
      </c>
      <c r="D62" s="293">
        <v>0</v>
      </c>
      <c r="E62" s="293">
        <v>0</v>
      </c>
      <c r="F62" s="293">
        <v>0</v>
      </c>
      <c r="G62" s="293">
        <v>0</v>
      </c>
      <c r="H62" s="293">
        <v>0</v>
      </c>
      <c r="I62" s="293">
        <v>0</v>
      </c>
      <c r="J62" s="293">
        <v>0</v>
      </c>
      <c r="K62" s="293">
        <v>0</v>
      </c>
      <c r="L62" s="293">
        <v>1</v>
      </c>
      <c r="M62" s="293">
        <v>0</v>
      </c>
    </row>
    <row r="63" spans="1:13" x14ac:dyDescent="0.25">
      <c r="A63" s="1351"/>
      <c r="B63" s="286" t="s">
        <v>372</v>
      </c>
      <c r="C63" s="270">
        <v>24</v>
      </c>
      <c r="D63" s="293">
        <v>3</v>
      </c>
      <c r="E63" s="293">
        <v>2</v>
      </c>
      <c r="F63" s="293">
        <v>2</v>
      </c>
      <c r="G63" s="293">
        <v>1</v>
      </c>
      <c r="H63" s="293">
        <v>6</v>
      </c>
      <c r="I63" s="293">
        <v>2</v>
      </c>
      <c r="J63" s="293">
        <v>8</v>
      </c>
      <c r="K63" s="293">
        <v>0</v>
      </c>
      <c r="L63" s="293">
        <v>0</v>
      </c>
      <c r="M63" s="293">
        <v>0</v>
      </c>
    </row>
    <row r="64" spans="1:13" x14ac:dyDescent="0.25">
      <c r="A64" s="1351"/>
      <c r="B64" s="286" t="s">
        <v>354</v>
      </c>
      <c r="C64" s="270">
        <v>0</v>
      </c>
      <c r="D64" s="293" t="s">
        <v>331</v>
      </c>
      <c r="E64" s="293" t="s">
        <v>331</v>
      </c>
      <c r="F64" s="293" t="s">
        <v>331</v>
      </c>
      <c r="G64" s="293" t="s">
        <v>331</v>
      </c>
      <c r="H64" s="293" t="s">
        <v>331</v>
      </c>
      <c r="I64" s="293" t="s">
        <v>331</v>
      </c>
      <c r="J64" s="293" t="s">
        <v>331</v>
      </c>
      <c r="K64" s="293">
        <v>0</v>
      </c>
      <c r="L64" s="293">
        <v>0</v>
      </c>
      <c r="M64" s="293">
        <v>0</v>
      </c>
    </row>
    <row r="65" spans="1:13" x14ac:dyDescent="0.25">
      <c r="A65" s="1351"/>
      <c r="B65" s="286" t="s">
        <v>373</v>
      </c>
      <c r="C65" s="270">
        <v>4</v>
      </c>
      <c r="D65" s="293">
        <v>2</v>
      </c>
      <c r="E65" s="293">
        <v>0</v>
      </c>
      <c r="F65" s="293">
        <v>0</v>
      </c>
      <c r="G65" s="293">
        <v>0</v>
      </c>
      <c r="H65" s="293">
        <v>0</v>
      </c>
      <c r="I65" s="293">
        <v>1</v>
      </c>
      <c r="J65" s="293">
        <v>0</v>
      </c>
      <c r="K65" s="293">
        <v>0</v>
      </c>
      <c r="L65" s="293">
        <v>1</v>
      </c>
      <c r="M65" s="293">
        <v>0</v>
      </c>
    </row>
    <row r="66" spans="1:13" x14ac:dyDescent="0.25">
      <c r="A66" s="1351"/>
      <c r="B66" s="286" t="s">
        <v>374</v>
      </c>
      <c r="C66" s="270">
        <v>0</v>
      </c>
      <c r="D66" s="293" t="s">
        <v>331</v>
      </c>
      <c r="E66" s="293" t="s">
        <v>331</v>
      </c>
      <c r="F66" s="293" t="s">
        <v>331</v>
      </c>
      <c r="G66" s="293" t="s">
        <v>331</v>
      </c>
      <c r="H66" s="293" t="s">
        <v>331</v>
      </c>
      <c r="I66" s="293" t="s">
        <v>331</v>
      </c>
      <c r="J66" s="293" t="s">
        <v>331</v>
      </c>
      <c r="K66" s="293">
        <v>0</v>
      </c>
      <c r="L66" s="293">
        <v>0</v>
      </c>
      <c r="M66" s="293">
        <v>0</v>
      </c>
    </row>
    <row r="67" spans="1:13" x14ac:dyDescent="0.25">
      <c r="A67" s="1351"/>
      <c r="B67" s="286" t="s">
        <v>375</v>
      </c>
      <c r="C67" s="270">
        <v>1</v>
      </c>
      <c r="D67" s="293">
        <v>0</v>
      </c>
      <c r="E67" s="293">
        <v>0</v>
      </c>
      <c r="F67" s="293">
        <v>1</v>
      </c>
      <c r="G67" s="293">
        <v>0</v>
      </c>
      <c r="H67" s="293">
        <v>0</v>
      </c>
      <c r="I67" s="293">
        <v>0</v>
      </c>
      <c r="J67" s="293">
        <v>0</v>
      </c>
      <c r="K67" s="293">
        <v>0</v>
      </c>
      <c r="L67" s="293">
        <v>0</v>
      </c>
      <c r="M67" s="293">
        <v>0</v>
      </c>
    </row>
    <row r="68" spans="1:13" x14ac:dyDescent="0.25">
      <c r="A68" s="1351"/>
      <c r="B68" s="286" t="s">
        <v>873</v>
      </c>
      <c r="C68" s="270">
        <v>0</v>
      </c>
      <c r="D68" s="293" t="s">
        <v>331</v>
      </c>
      <c r="E68" s="293" t="s">
        <v>331</v>
      </c>
      <c r="F68" s="293" t="s">
        <v>331</v>
      </c>
      <c r="G68" s="293" t="s">
        <v>331</v>
      </c>
      <c r="H68" s="293" t="s">
        <v>331</v>
      </c>
      <c r="I68" s="293" t="s">
        <v>331</v>
      </c>
      <c r="J68" s="293" t="s">
        <v>331</v>
      </c>
      <c r="K68" s="293">
        <v>0</v>
      </c>
      <c r="L68" s="293">
        <v>0</v>
      </c>
      <c r="M68" s="293">
        <v>0</v>
      </c>
    </row>
    <row r="69" spans="1:13" x14ac:dyDescent="0.25">
      <c r="A69" s="1351"/>
      <c r="B69" s="286" t="s">
        <v>376</v>
      </c>
      <c r="C69" s="270">
        <v>9</v>
      </c>
      <c r="D69" s="293" t="s">
        <v>331</v>
      </c>
      <c r="E69" s="293" t="s">
        <v>331</v>
      </c>
      <c r="F69" s="293" t="s">
        <v>331</v>
      </c>
      <c r="G69" s="293" t="s">
        <v>331</v>
      </c>
      <c r="H69" s="293" t="s">
        <v>331</v>
      </c>
      <c r="I69" s="293" t="s">
        <v>331</v>
      </c>
      <c r="J69" s="293" t="s">
        <v>331</v>
      </c>
      <c r="K69" s="293">
        <v>5</v>
      </c>
      <c r="L69" s="293">
        <v>0</v>
      </c>
      <c r="M69" s="293">
        <v>4</v>
      </c>
    </row>
    <row r="70" spans="1:13" x14ac:dyDescent="0.25">
      <c r="A70" s="1351"/>
      <c r="B70" s="286" t="s">
        <v>377</v>
      </c>
      <c r="C70" s="270">
        <v>0</v>
      </c>
      <c r="D70" s="293" t="s">
        <v>331</v>
      </c>
      <c r="E70" s="293" t="s">
        <v>331</v>
      </c>
      <c r="F70" s="293" t="s">
        <v>331</v>
      </c>
      <c r="G70" s="293" t="s">
        <v>331</v>
      </c>
      <c r="H70" s="293" t="s">
        <v>331</v>
      </c>
      <c r="I70" s="293" t="s">
        <v>331</v>
      </c>
      <c r="J70" s="293" t="s">
        <v>331</v>
      </c>
      <c r="K70" s="293">
        <v>0</v>
      </c>
      <c r="L70" s="293">
        <v>0</v>
      </c>
      <c r="M70" s="293">
        <v>0</v>
      </c>
    </row>
    <row r="71" spans="1:13" x14ac:dyDescent="0.25">
      <c r="A71" s="1351"/>
      <c r="B71" s="286" t="s">
        <v>378</v>
      </c>
      <c r="C71" s="270">
        <v>46</v>
      </c>
      <c r="D71" s="293">
        <v>8</v>
      </c>
      <c r="E71" s="293">
        <v>6</v>
      </c>
      <c r="F71" s="293">
        <v>6</v>
      </c>
      <c r="G71" s="293">
        <v>5</v>
      </c>
      <c r="H71" s="293">
        <v>11</v>
      </c>
      <c r="I71" s="293">
        <v>6</v>
      </c>
      <c r="J71" s="293">
        <v>3</v>
      </c>
      <c r="K71" s="293">
        <v>1</v>
      </c>
      <c r="L71" s="293">
        <v>0</v>
      </c>
      <c r="M71" s="293">
        <v>0</v>
      </c>
    </row>
    <row r="72" spans="1:13" x14ac:dyDescent="0.25">
      <c r="A72" s="1351"/>
      <c r="B72" s="286" t="s">
        <v>379</v>
      </c>
      <c r="C72" s="270">
        <v>36</v>
      </c>
      <c r="D72" s="293">
        <v>4</v>
      </c>
      <c r="E72" s="293">
        <v>4</v>
      </c>
      <c r="F72" s="293">
        <v>4</v>
      </c>
      <c r="G72" s="293">
        <v>4</v>
      </c>
      <c r="H72" s="293">
        <v>7</v>
      </c>
      <c r="I72" s="293">
        <v>6</v>
      </c>
      <c r="J72" s="293">
        <v>7</v>
      </c>
      <c r="K72" s="293" t="s">
        <v>331</v>
      </c>
      <c r="L72" s="293" t="s">
        <v>331</v>
      </c>
      <c r="M72" s="293" t="s">
        <v>331</v>
      </c>
    </row>
    <row r="73" spans="1:13" x14ac:dyDescent="0.25">
      <c r="A73" s="1351"/>
      <c r="B73" s="286" t="s">
        <v>380</v>
      </c>
      <c r="C73" s="270">
        <v>31</v>
      </c>
      <c r="D73" s="293">
        <v>7</v>
      </c>
      <c r="E73" s="293">
        <v>1</v>
      </c>
      <c r="F73" s="293">
        <v>3</v>
      </c>
      <c r="G73" s="293">
        <v>4</v>
      </c>
      <c r="H73" s="293">
        <v>1</v>
      </c>
      <c r="I73" s="293">
        <v>4</v>
      </c>
      <c r="J73" s="293">
        <v>2</v>
      </c>
      <c r="K73" s="293">
        <v>6</v>
      </c>
      <c r="L73" s="293">
        <v>1</v>
      </c>
      <c r="M73" s="293">
        <v>2</v>
      </c>
    </row>
    <row r="74" spans="1:13" x14ac:dyDescent="0.25">
      <c r="A74" s="1351"/>
      <c r="B74" s="286" t="s">
        <v>381</v>
      </c>
      <c r="C74" s="270">
        <v>3</v>
      </c>
      <c r="D74" s="293">
        <v>0</v>
      </c>
      <c r="E74" s="293">
        <v>0</v>
      </c>
      <c r="F74" s="293">
        <v>2</v>
      </c>
      <c r="G74" s="293">
        <v>0</v>
      </c>
      <c r="H74" s="293">
        <v>0</v>
      </c>
      <c r="I74" s="293">
        <v>0</v>
      </c>
      <c r="J74" s="293">
        <v>0</v>
      </c>
      <c r="K74" s="293">
        <v>0</v>
      </c>
      <c r="L74" s="293">
        <v>0</v>
      </c>
      <c r="M74" s="293">
        <v>1</v>
      </c>
    </row>
    <row r="75" spans="1:13" x14ac:dyDescent="0.25">
      <c r="A75" s="1353"/>
      <c r="B75" s="278" t="s">
        <v>382</v>
      </c>
      <c r="C75" s="270">
        <v>12</v>
      </c>
      <c r="D75" s="293">
        <v>0</v>
      </c>
      <c r="E75" s="293">
        <v>0</v>
      </c>
      <c r="F75" s="293">
        <v>2</v>
      </c>
      <c r="G75" s="293">
        <v>1</v>
      </c>
      <c r="H75" s="293">
        <v>2</v>
      </c>
      <c r="I75" s="293">
        <v>1</v>
      </c>
      <c r="J75" s="293">
        <v>3</v>
      </c>
      <c r="K75" s="293">
        <v>2</v>
      </c>
      <c r="L75" s="293">
        <v>0</v>
      </c>
      <c r="M75" s="293">
        <v>1</v>
      </c>
    </row>
    <row r="76" spans="1:13" x14ac:dyDescent="0.25">
      <c r="A76" s="267" t="s">
        <v>408</v>
      </c>
      <c r="B76" s="269" t="s">
        <v>4</v>
      </c>
      <c r="C76" s="270">
        <f>SUM(D76:M76)</f>
        <v>1</v>
      </c>
      <c r="D76" s="293" t="s">
        <v>331</v>
      </c>
      <c r="E76" s="293" t="s">
        <v>331</v>
      </c>
      <c r="F76" s="293" t="s">
        <v>331</v>
      </c>
      <c r="G76" s="293" t="s">
        <v>331</v>
      </c>
      <c r="H76" s="293" t="s">
        <v>331</v>
      </c>
      <c r="I76" s="293" t="s">
        <v>331</v>
      </c>
      <c r="J76" s="293" t="s">
        <v>331</v>
      </c>
      <c r="K76" s="293">
        <v>0</v>
      </c>
      <c r="L76" s="293">
        <v>0</v>
      </c>
      <c r="M76" s="293">
        <v>1</v>
      </c>
    </row>
    <row r="77" spans="1:13" x14ac:dyDescent="0.25">
      <c r="A77" s="267" t="s">
        <v>876</v>
      </c>
      <c r="B77" s="269" t="s">
        <v>4</v>
      </c>
      <c r="C77" s="270">
        <f>SUM(D77:M77)</f>
        <v>1</v>
      </c>
      <c r="D77" s="293" t="s">
        <v>331</v>
      </c>
      <c r="E77" s="293" t="s">
        <v>331</v>
      </c>
      <c r="F77" s="293" t="s">
        <v>331</v>
      </c>
      <c r="G77" s="293" t="s">
        <v>331</v>
      </c>
      <c r="H77" s="293" t="s">
        <v>331</v>
      </c>
      <c r="I77" s="293" t="s">
        <v>331</v>
      </c>
      <c r="J77" s="293" t="s">
        <v>331</v>
      </c>
      <c r="K77" s="293">
        <v>0</v>
      </c>
      <c r="L77" s="293">
        <v>0</v>
      </c>
      <c r="M77" s="293">
        <v>1</v>
      </c>
    </row>
    <row r="78" spans="1:13" x14ac:dyDescent="0.25">
      <c r="A78" s="1346" t="s">
        <v>384</v>
      </c>
      <c r="B78" s="269" t="s">
        <v>4</v>
      </c>
      <c r="C78" s="270">
        <f>SUM(C79:C80)</f>
        <v>41</v>
      </c>
      <c r="D78" s="293">
        <v>5</v>
      </c>
      <c r="E78" s="293">
        <v>1</v>
      </c>
      <c r="F78" s="293">
        <v>4</v>
      </c>
      <c r="G78" s="293">
        <v>4</v>
      </c>
      <c r="H78" s="293">
        <v>4</v>
      </c>
      <c r="I78" s="293">
        <v>6</v>
      </c>
      <c r="J78" s="293">
        <v>6</v>
      </c>
      <c r="K78" s="293">
        <v>3</v>
      </c>
      <c r="L78" s="293">
        <v>0</v>
      </c>
      <c r="M78" s="293">
        <v>8</v>
      </c>
    </row>
    <row r="79" spans="1:13" x14ac:dyDescent="0.25">
      <c r="A79" s="1347"/>
      <c r="B79" s="268" t="s">
        <v>385</v>
      </c>
      <c r="C79" s="270">
        <v>18</v>
      </c>
      <c r="D79" s="293">
        <v>3</v>
      </c>
      <c r="E79" s="293">
        <v>0</v>
      </c>
      <c r="F79" s="293">
        <v>1</v>
      </c>
      <c r="G79" s="293">
        <v>2</v>
      </c>
      <c r="H79" s="293">
        <v>4</v>
      </c>
      <c r="I79" s="293">
        <v>3</v>
      </c>
      <c r="J79" s="293">
        <v>4</v>
      </c>
      <c r="K79" s="293">
        <v>0</v>
      </c>
      <c r="L79" s="293">
        <v>0</v>
      </c>
      <c r="M79" s="293">
        <v>1</v>
      </c>
    </row>
    <row r="80" spans="1:13" x14ac:dyDescent="0.25">
      <c r="A80" s="1348"/>
      <c r="B80" s="278" t="s">
        <v>386</v>
      </c>
      <c r="C80" s="270">
        <v>23</v>
      </c>
      <c r="D80" s="293">
        <v>2</v>
      </c>
      <c r="E80" s="293">
        <v>1</v>
      </c>
      <c r="F80" s="293">
        <v>3</v>
      </c>
      <c r="G80" s="293">
        <v>2</v>
      </c>
      <c r="H80" s="293">
        <v>0</v>
      </c>
      <c r="I80" s="293">
        <v>3</v>
      </c>
      <c r="J80" s="293">
        <v>2</v>
      </c>
      <c r="K80" s="293">
        <v>3</v>
      </c>
      <c r="L80" s="293">
        <v>0</v>
      </c>
      <c r="M80" s="293">
        <v>7</v>
      </c>
    </row>
    <row r="81" spans="1:13" x14ac:dyDescent="0.25">
      <c r="A81" s="1350" t="s">
        <v>387</v>
      </c>
      <c r="B81" s="269" t="s">
        <v>4</v>
      </c>
      <c r="C81" s="270">
        <f>SUM(C82:C94)</f>
        <v>2</v>
      </c>
      <c r="D81" s="293">
        <v>0</v>
      </c>
      <c r="E81" s="293">
        <v>0</v>
      </c>
      <c r="F81" s="293">
        <v>1</v>
      </c>
      <c r="G81" s="293">
        <v>0</v>
      </c>
      <c r="H81" s="293">
        <v>0</v>
      </c>
      <c r="I81" s="293">
        <v>0</v>
      </c>
      <c r="J81" s="293">
        <v>0</v>
      </c>
      <c r="K81" s="293">
        <v>0</v>
      </c>
      <c r="L81" s="293">
        <v>0</v>
      </c>
      <c r="M81" s="293">
        <v>1</v>
      </c>
    </row>
    <row r="82" spans="1:13" x14ac:dyDescent="0.25">
      <c r="A82" s="1354"/>
      <c r="B82" s="268" t="s">
        <v>350</v>
      </c>
      <c r="C82" s="270">
        <v>0</v>
      </c>
      <c r="D82" s="293" t="s">
        <v>331</v>
      </c>
      <c r="E82" s="293" t="s">
        <v>331</v>
      </c>
      <c r="F82" s="293" t="s">
        <v>331</v>
      </c>
      <c r="G82" s="293" t="s">
        <v>331</v>
      </c>
      <c r="H82" s="293" t="s">
        <v>331</v>
      </c>
      <c r="I82" s="293" t="s">
        <v>331</v>
      </c>
      <c r="J82" s="293" t="s">
        <v>331</v>
      </c>
      <c r="K82" s="293">
        <v>0</v>
      </c>
      <c r="L82" s="293">
        <v>0</v>
      </c>
      <c r="M82" s="293">
        <v>0</v>
      </c>
    </row>
    <row r="83" spans="1:13" x14ac:dyDescent="0.25">
      <c r="A83" s="1351"/>
      <c r="B83" s="286" t="s">
        <v>351</v>
      </c>
      <c r="C83" s="270">
        <v>0</v>
      </c>
      <c r="D83" s="293">
        <v>0</v>
      </c>
      <c r="E83" s="293">
        <v>0</v>
      </c>
      <c r="F83" s="293">
        <v>0</v>
      </c>
      <c r="G83" s="293">
        <v>0</v>
      </c>
      <c r="H83" s="293">
        <v>0</v>
      </c>
      <c r="I83" s="293">
        <v>0</v>
      </c>
      <c r="J83" s="293">
        <v>0</v>
      </c>
      <c r="K83" s="293">
        <v>0</v>
      </c>
      <c r="L83" s="293">
        <v>0</v>
      </c>
      <c r="M83" s="293">
        <v>0</v>
      </c>
    </row>
    <row r="84" spans="1:13" x14ac:dyDescent="0.25">
      <c r="A84" s="1351"/>
      <c r="B84" s="286" t="s">
        <v>352</v>
      </c>
      <c r="C84" s="270">
        <v>0</v>
      </c>
      <c r="D84" s="293">
        <v>0</v>
      </c>
      <c r="E84" s="293">
        <v>0</v>
      </c>
      <c r="F84" s="293">
        <v>0</v>
      </c>
      <c r="G84" s="293">
        <v>0</v>
      </c>
      <c r="H84" s="293">
        <v>0</v>
      </c>
      <c r="I84" s="293">
        <v>0</v>
      </c>
      <c r="J84" s="293">
        <v>0</v>
      </c>
      <c r="K84" s="293">
        <v>0</v>
      </c>
      <c r="L84" s="293">
        <v>0</v>
      </c>
      <c r="M84" s="293">
        <v>0</v>
      </c>
    </row>
    <row r="85" spans="1:13" x14ac:dyDescent="0.25">
      <c r="A85" s="1351"/>
      <c r="B85" s="286" t="s">
        <v>388</v>
      </c>
      <c r="C85" s="270">
        <v>0</v>
      </c>
      <c r="D85" s="293">
        <v>0</v>
      </c>
      <c r="E85" s="293">
        <v>0</v>
      </c>
      <c r="F85" s="293">
        <v>0</v>
      </c>
      <c r="G85" s="293">
        <v>0</v>
      </c>
      <c r="H85" s="293">
        <v>0</v>
      </c>
      <c r="I85" s="293">
        <v>0</v>
      </c>
      <c r="J85" s="293">
        <v>0</v>
      </c>
      <c r="K85" s="293">
        <v>0</v>
      </c>
      <c r="L85" s="293">
        <v>0</v>
      </c>
      <c r="M85" s="293">
        <v>0</v>
      </c>
    </row>
    <row r="86" spans="1:13" x14ac:dyDescent="0.25">
      <c r="A86" s="1351"/>
      <c r="B86" s="286" t="s">
        <v>353</v>
      </c>
      <c r="C86" s="270">
        <v>0</v>
      </c>
      <c r="D86" s="293">
        <v>0</v>
      </c>
      <c r="E86" s="293">
        <v>0</v>
      </c>
      <c r="F86" s="293">
        <v>0</v>
      </c>
      <c r="G86" s="293">
        <v>0</v>
      </c>
      <c r="H86" s="293">
        <v>0</v>
      </c>
      <c r="I86" s="293">
        <v>0</v>
      </c>
      <c r="J86" s="293">
        <v>0</v>
      </c>
      <c r="K86" s="293">
        <v>0</v>
      </c>
      <c r="L86" s="293">
        <v>0</v>
      </c>
      <c r="M86" s="293">
        <v>0</v>
      </c>
    </row>
    <row r="87" spans="1:13" x14ac:dyDescent="0.25">
      <c r="A87" s="1351"/>
      <c r="B87" s="286" t="s">
        <v>354</v>
      </c>
      <c r="C87" s="270">
        <v>0</v>
      </c>
      <c r="D87" s="293" t="s">
        <v>331</v>
      </c>
      <c r="E87" s="293" t="s">
        <v>331</v>
      </c>
      <c r="F87" s="293" t="s">
        <v>331</v>
      </c>
      <c r="G87" s="293" t="s">
        <v>331</v>
      </c>
      <c r="H87" s="293" t="s">
        <v>331</v>
      </c>
      <c r="I87" s="293" t="s">
        <v>331</v>
      </c>
      <c r="J87" s="293" t="s">
        <v>331</v>
      </c>
      <c r="K87" s="293">
        <v>0</v>
      </c>
      <c r="L87" s="293">
        <v>0</v>
      </c>
      <c r="M87" s="293">
        <v>0</v>
      </c>
    </row>
    <row r="88" spans="1:13" x14ac:dyDescent="0.25">
      <c r="A88" s="1351"/>
      <c r="B88" s="286" t="s">
        <v>355</v>
      </c>
      <c r="C88" s="270">
        <v>0</v>
      </c>
      <c r="D88" s="293">
        <v>0</v>
      </c>
      <c r="E88" s="293">
        <v>0</v>
      </c>
      <c r="F88" s="293">
        <v>0</v>
      </c>
      <c r="G88" s="293">
        <v>0</v>
      </c>
      <c r="H88" s="293">
        <v>0</v>
      </c>
      <c r="I88" s="293">
        <v>0</v>
      </c>
      <c r="J88" s="293">
        <v>0</v>
      </c>
      <c r="K88" s="293">
        <v>0</v>
      </c>
      <c r="L88" s="293">
        <v>0</v>
      </c>
      <c r="M88" s="293">
        <v>0</v>
      </c>
    </row>
    <row r="89" spans="1:13" x14ac:dyDescent="0.25">
      <c r="A89" s="1351"/>
      <c r="B89" s="286" t="s">
        <v>356</v>
      </c>
      <c r="C89" s="270">
        <v>2</v>
      </c>
      <c r="D89" s="293">
        <v>0</v>
      </c>
      <c r="E89" s="293">
        <v>0</v>
      </c>
      <c r="F89" s="293">
        <v>1</v>
      </c>
      <c r="G89" s="293">
        <v>0</v>
      </c>
      <c r="H89" s="293">
        <v>0</v>
      </c>
      <c r="I89" s="293">
        <v>0</v>
      </c>
      <c r="J89" s="293">
        <v>0</v>
      </c>
      <c r="K89" s="293">
        <v>0</v>
      </c>
      <c r="L89" s="293">
        <v>0</v>
      </c>
      <c r="M89" s="293">
        <v>1</v>
      </c>
    </row>
    <row r="90" spans="1:13" x14ac:dyDescent="0.25">
      <c r="A90" s="1351"/>
      <c r="B90" s="286" t="s">
        <v>357</v>
      </c>
      <c r="C90" s="270">
        <v>0</v>
      </c>
      <c r="D90" s="293">
        <v>0</v>
      </c>
      <c r="E90" s="293">
        <v>0</v>
      </c>
      <c r="F90" s="293">
        <v>0</v>
      </c>
      <c r="G90" s="293">
        <v>0</v>
      </c>
      <c r="H90" s="293">
        <v>0</v>
      </c>
      <c r="I90" s="293">
        <v>0</v>
      </c>
      <c r="J90" s="293">
        <v>0</v>
      </c>
      <c r="K90" s="293">
        <v>0</v>
      </c>
      <c r="L90" s="293">
        <v>0</v>
      </c>
      <c r="M90" s="293">
        <v>0</v>
      </c>
    </row>
    <row r="91" spans="1:13" x14ac:dyDescent="0.25">
      <c r="A91" s="1351"/>
      <c r="B91" s="286" t="s">
        <v>389</v>
      </c>
      <c r="C91" s="270">
        <v>0</v>
      </c>
      <c r="D91" s="293">
        <v>0</v>
      </c>
      <c r="E91" s="293">
        <v>0</v>
      </c>
      <c r="F91" s="293">
        <v>0</v>
      </c>
      <c r="G91" s="293">
        <v>0</v>
      </c>
      <c r="H91" s="293">
        <v>0</v>
      </c>
      <c r="I91" s="293">
        <v>0</v>
      </c>
      <c r="J91" s="293">
        <v>0</v>
      </c>
      <c r="K91" s="293">
        <v>0</v>
      </c>
      <c r="L91" s="293">
        <v>0</v>
      </c>
      <c r="M91" s="293">
        <v>0</v>
      </c>
    </row>
    <row r="92" spans="1:13" x14ac:dyDescent="0.25">
      <c r="A92" s="1351"/>
      <c r="B92" s="286" t="s">
        <v>359</v>
      </c>
      <c r="C92" s="270">
        <v>0</v>
      </c>
      <c r="D92" s="293">
        <v>0</v>
      </c>
      <c r="E92" s="293">
        <v>0</v>
      </c>
      <c r="F92" s="293">
        <v>0</v>
      </c>
      <c r="G92" s="293">
        <v>0</v>
      </c>
      <c r="H92" s="293">
        <v>0</v>
      </c>
      <c r="I92" s="293">
        <v>0</v>
      </c>
      <c r="J92" s="293">
        <v>0</v>
      </c>
      <c r="K92" s="293">
        <v>0</v>
      </c>
      <c r="L92" s="293">
        <v>0</v>
      </c>
      <c r="M92" s="293">
        <v>0</v>
      </c>
    </row>
    <row r="93" spans="1:13" x14ac:dyDescent="0.25">
      <c r="A93" s="1351"/>
      <c r="B93" s="286" t="s">
        <v>360</v>
      </c>
      <c r="C93" s="270">
        <v>0</v>
      </c>
      <c r="D93" s="293">
        <v>0</v>
      </c>
      <c r="E93" s="293">
        <v>0</v>
      </c>
      <c r="F93" s="293">
        <v>0</v>
      </c>
      <c r="G93" s="293">
        <v>0</v>
      </c>
      <c r="H93" s="293">
        <v>0</v>
      </c>
      <c r="I93" s="293">
        <v>0</v>
      </c>
      <c r="J93" s="293">
        <v>0</v>
      </c>
      <c r="K93" s="293">
        <v>0</v>
      </c>
      <c r="L93" s="293">
        <v>0</v>
      </c>
      <c r="M93" s="293">
        <v>0</v>
      </c>
    </row>
    <row r="94" spans="1:13" x14ac:dyDescent="0.25">
      <c r="A94" s="1353"/>
      <c r="B94" s="278" t="s">
        <v>361</v>
      </c>
      <c r="C94" s="270">
        <v>0</v>
      </c>
      <c r="D94" s="293">
        <v>0</v>
      </c>
      <c r="E94" s="293">
        <v>0</v>
      </c>
      <c r="F94" s="293">
        <v>0</v>
      </c>
      <c r="G94" s="293">
        <v>0</v>
      </c>
      <c r="H94" s="293">
        <v>0</v>
      </c>
      <c r="I94" s="293">
        <v>0</v>
      </c>
      <c r="J94" s="293">
        <v>0</v>
      </c>
      <c r="K94" s="293">
        <v>0</v>
      </c>
      <c r="L94" s="293">
        <v>0</v>
      </c>
      <c r="M94" s="293">
        <v>0</v>
      </c>
    </row>
    <row r="95" spans="1:13" x14ac:dyDescent="0.25">
      <c r="A95" s="1346" t="s">
        <v>390</v>
      </c>
      <c r="B95" s="269" t="s">
        <v>4</v>
      </c>
      <c r="C95" s="270">
        <v>0</v>
      </c>
      <c r="D95" s="293">
        <v>0</v>
      </c>
      <c r="E95" s="293">
        <v>0</v>
      </c>
      <c r="F95" s="293">
        <v>0</v>
      </c>
      <c r="G95" s="293">
        <v>0</v>
      </c>
      <c r="H95" s="293">
        <v>0</v>
      </c>
      <c r="I95" s="293">
        <v>0</v>
      </c>
      <c r="J95" s="293">
        <v>0</v>
      </c>
      <c r="K95" s="293">
        <v>0</v>
      </c>
      <c r="L95" s="293">
        <v>0</v>
      </c>
      <c r="M95" s="293">
        <v>0</v>
      </c>
    </row>
    <row r="96" spans="1:13" x14ac:dyDescent="0.25">
      <c r="A96" s="1347"/>
      <c r="B96" s="268" t="s">
        <v>352</v>
      </c>
      <c r="C96" s="270">
        <v>0</v>
      </c>
      <c r="D96" s="293">
        <v>0</v>
      </c>
      <c r="E96" s="293">
        <v>0</v>
      </c>
      <c r="F96" s="293">
        <v>0</v>
      </c>
      <c r="G96" s="293">
        <v>0</v>
      </c>
      <c r="H96" s="293">
        <v>0</v>
      </c>
      <c r="I96" s="293">
        <v>0</v>
      </c>
      <c r="J96" s="293">
        <v>0</v>
      </c>
      <c r="K96" s="293">
        <v>0</v>
      </c>
      <c r="L96" s="293">
        <v>0</v>
      </c>
      <c r="M96" s="293">
        <v>0</v>
      </c>
    </row>
    <row r="97" spans="1:13" x14ac:dyDescent="0.25">
      <c r="A97" s="1347"/>
      <c r="B97" s="286" t="s">
        <v>391</v>
      </c>
      <c r="C97" s="270">
        <v>0</v>
      </c>
      <c r="D97" s="293" t="s">
        <v>331</v>
      </c>
      <c r="E97" s="293" t="s">
        <v>331</v>
      </c>
      <c r="F97" s="293" t="s">
        <v>331</v>
      </c>
      <c r="G97" s="293" t="s">
        <v>331</v>
      </c>
      <c r="H97" s="293" t="s">
        <v>331</v>
      </c>
      <c r="I97" s="293" t="s">
        <v>331</v>
      </c>
      <c r="J97" s="293" t="s">
        <v>331</v>
      </c>
      <c r="K97" s="293">
        <v>0</v>
      </c>
      <c r="L97" s="293">
        <v>0</v>
      </c>
      <c r="M97" s="293">
        <v>0</v>
      </c>
    </row>
    <row r="98" spans="1:13" x14ac:dyDescent="0.25">
      <c r="A98" s="1347"/>
      <c r="B98" s="286" t="s">
        <v>392</v>
      </c>
      <c r="C98" s="270">
        <v>0</v>
      </c>
      <c r="D98" s="293" t="s">
        <v>331</v>
      </c>
      <c r="E98" s="293" t="s">
        <v>331</v>
      </c>
      <c r="F98" s="293" t="s">
        <v>331</v>
      </c>
      <c r="G98" s="293" t="s">
        <v>331</v>
      </c>
      <c r="H98" s="293" t="s">
        <v>331</v>
      </c>
      <c r="I98" s="293" t="s">
        <v>331</v>
      </c>
      <c r="J98" s="293" t="s">
        <v>331</v>
      </c>
      <c r="K98" s="293">
        <v>0</v>
      </c>
      <c r="L98" s="293">
        <v>0</v>
      </c>
      <c r="M98" s="293">
        <v>0</v>
      </c>
    </row>
    <row r="99" spans="1:13" x14ac:dyDescent="0.25">
      <c r="A99" s="1348"/>
      <c r="B99" s="295" t="s">
        <v>357</v>
      </c>
      <c r="C99" s="270">
        <v>0</v>
      </c>
      <c r="D99" s="293">
        <v>0</v>
      </c>
      <c r="E99" s="293">
        <v>0</v>
      </c>
      <c r="F99" s="293">
        <v>0</v>
      </c>
      <c r="G99" s="293">
        <v>0</v>
      </c>
      <c r="H99" s="293">
        <v>0</v>
      </c>
      <c r="I99" s="293">
        <v>0</v>
      </c>
      <c r="J99" s="293">
        <v>0</v>
      </c>
      <c r="K99" s="293">
        <v>0</v>
      </c>
      <c r="L99" s="293">
        <v>0</v>
      </c>
      <c r="M99" s="293">
        <v>0</v>
      </c>
    </row>
    <row r="100" spans="1:13" ht="26.25" x14ac:dyDescent="0.25">
      <c r="A100" s="297" t="s">
        <v>877</v>
      </c>
      <c r="B100" s="298" t="s">
        <v>4</v>
      </c>
      <c r="C100" s="835">
        <f>SUM(D100:M100)</f>
        <v>3</v>
      </c>
      <c r="D100" s="1535" t="s">
        <v>331</v>
      </c>
      <c r="E100" s="1535" t="s">
        <v>331</v>
      </c>
      <c r="F100" s="1535" t="s">
        <v>331</v>
      </c>
      <c r="G100" s="1535" t="s">
        <v>331</v>
      </c>
      <c r="H100" s="1535" t="s">
        <v>331</v>
      </c>
      <c r="I100" s="1535" t="s">
        <v>331</v>
      </c>
      <c r="J100" s="1535" t="s">
        <v>331</v>
      </c>
      <c r="K100" s="1535">
        <v>1</v>
      </c>
      <c r="L100" s="1535">
        <v>1</v>
      </c>
      <c r="M100" s="1535">
        <v>1</v>
      </c>
    </row>
    <row r="101" spans="1:13" x14ac:dyDescent="0.25">
      <c r="A101" s="1346" t="s">
        <v>409</v>
      </c>
      <c r="B101" s="269" t="s">
        <v>4</v>
      </c>
      <c r="C101" s="270">
        <f>SUM(C102:C106)</f>
        <v>16</v>
      </c>
      <c r="D101" s="293" t="s">
        <v>331</v>
      </c>
      <c r="E101" s="293" t="s">
        <v>331</v>
      </c>
      <c r="F101" s="293" t="s">
        <v>331</v>
      </c>
      <c r="G101" s="293" t="s">
        <v>331</v>
      </c>
      <c r="H101" s="293" t="s">
        <v>331</v>
      </c>
      <c r="I101" s="293" t="s">
        <v>331</v>
      </c>
      <c r="J101" s="293" t="s">
        <v>331</v>
      </c>
      <c r="K101" s="293">
        <v>8</v>
      </c>
      <c r="L101" s="293">
        <v>2</v>
      </c>
      <c r="M101" s="293">
        <v>6</v>
      </c>
    </row>
    <row r="102" spans="1:13" x14ac:dyDescent="0.25">
      <c r="A102" s="1347"/>
      <c r="B102" s="268" t="s">
        <v>350</v>
      </c>
      <c r="C102" s="270">
        <v>0</v>
      </c>
      <c r="D102" s="293" t="s">
        <v>331</v>
      </c>
      <c r="E102" s="293" t="s">
        <v>331</v>
      </c>
      <c r="F102" s="293" t="s">
        <v>331</v>
      </c>
      <c r="G102" s="293" t="s">
        <v>331</v>
      </c>
      <c r="H102" s="293" t="s">
        <v>331</v>
      </c>
      <c r="I102" s="293" t="s">
        <v>331</v>
      </c>
      <c r="J102" s="293" t="s">
        <v>331</v>
      </c>
      <c r="K102" s="293">
        <v>0</v>
      </c>
      <c r="L102" s="293">
        <v>0</v>
      </c>
      <c r="M102" s="293">
        <v>0</v>
      </c>
    </row>
    <row r="103" spans="1:13" x14ac:dyDescent="0.25">
      <c r="A103" s="1347"/>
      <c r="B103" s="286" t="s">
        <v>878</v>
      </c>
      <c r="C103" s="270">
        <v>6</v>
      </c>
      <c r="D103" s="293" t="s">
        <v>331</v>
      </c>
      <c r="E103" s="293" t="s">
        <v>331</v>
      </c>
      <c r="F103" s="293" t="s">
        <v>331</v>
      </c>
      <c r="G103" s="293" t="s">
        <v>331</v>
      </c>
      <c r="H103" s="293" t="s">
        <v>331</v>
      </c>
      <c r="I103" s="293" t="s">
        <v>331</v>
      </c>
      <c r="J103" s="293" t="s">
        <v>331</v>
      </c>
      <c r="K103" s="293">
        <v>2</v>
      </c>
      <c r="L103" s="293">
        <v>0</v>
      </c>
      <c r="M103" s="293">
        <v>4</v>
      </c>
    </row>
    <row r="104" spans="1:13" x14ac:dyDescent="0.25">
      <c r="A104" s="1347"/>
      <c r="B104" s="286" t="s">
        <v>354</v>
      </c>
      <c r="C104" s="270">
        <v>0</v>
      </c>
      <c r="D104" s="293" t="s">
        <v>331</v>
      </c>
      <c r="E104" s="293" t="s">
        <v>331</v>
      </c>
      <c r="F104" s="293" t="s">
        <v>331</v>
      </c>
      <c r="G104" s="293" t="s">
        <v>331</v>
      </c>
      <c r="H104" s="293" t="s">
        <v>331</v>
      </c>
      <c r="I104" s="293" t="s">
        <v>331</v>
      </c>
      <c r="J104" s="293" t="s">
        <v>331</v>
      </c>
      <c r="K104" s="293">
        <v>0</v>
      </c>
      <c r="L104" s="293">
        <v>0</v>
      </c>
      <c r="M104" s="293">
        <v>0</v>
      </c>
    </row>
    <row r="105" spans="1:13" x14ac:dyDescent="0.25">
      <c r="A105" s="1347"/>
      <c r="B105" s="286" t="s">
        <v>875</v>
      </c>
      <c r="C105" s="270">
        <v>9</v>
      </c>
      <c r="D105" s="293" t="s">
        <v>331</v>
      </c>
      <c r="E105" s="293" t="s">
        <v>331</v>
      </c>
      <c r="F105" s="293" t="s">
        <v>331</v>
      </c>
      <c r="G105" s="293" t="s">
        <v>331</v>
      </c>
      <c r="H105" s="293" t="s">
        <v>331</v>
      </c>
      <c r="I105" s="293" t="s">
        <v>331</v>
      </c>
      <c r="J105" s="293" t="s">
        <v>331</v>
      </c>
      <c r="K105" s="293">
        <v>5</v>
      </c>
      <c r="L105" s="293">
        <v>2</v>
      </c>
      <c r="M105" s="293">
        <v>2</v>
      </c>
    </row>
    <row r="106" spans="1:13" x14ac:dyDescent="0.25">
      <c r="A106" s="1348"/>
      <c r="B106" s="295" t="s">
        <v>394</v>
      </c>
      <c r="C106" s="270">
        <v>1</v>
      </c>
      <c r="D106" s="293" t="s">
        <v>331</v>
      </c>
      <c r="E106" s="293" t="s">
        <v>331</v>
      </c>
      <c r="F106" s="293" t="s">
        <v>331</v>
      </c>
      <c r="G106" s="293" t="s">
        <v>331</v>
      </c>
      <c r="H106" s="293" t="s">
        <v>331</v>
      </c>
      <c r="I106" s="293" t="s">
        <v>331</v>
      </c>
      <c r="J106" s="293" t="s">
        <v>331</v>
      </c>
      <c r="K106" s="293">
        <v>1</v>
      </c>
      <c r="L106" s="293">
        <v>0</v>
      </c>
      <c r="M106" s="293">
        <v>0</v>
      </c>
    </row>
    <row r="107" spans="1:13" x14ac:dyDescent="0.25">
      <c r="A107" s="267" t="s">
        <v>395</v>
      </c>
      <c r="B107" s="269" t="s">
        <v>4</v>
      </c>
      <c r="C107" s="270">
        <f>SUM(D107:M107)</f>
        <v>2</v>
      </c>
      <c r="D107" s="293">
        <v>0</v>
      </c>
      <c r="E107" s="293">
        <v>0</v>
      </c>
      <c r="F107" s="293">
        <v>0</v>
      </c>
      <c r="G107" s="293">
        <v>1</v>
      </c>
      <c r="H107" s="293">
        <v>0</v>
      </c>
      <c r="I107" s="293">
        <v>0</v>
      </c>
      <c r="J107" s="293">
        <v>1</v>
      </c>
      <c r="K107" s="293">
        <v>0</v>
      </c>
      <c r="L107" s="293">
        <v>0</v>
      </c>
      <c r="M107" s="293">
        <v>0</v>
      </c>
    </row>
    <row r="108" spans="1:13" x14ac:dyDescent="0.25">
      <c r="A108" s="267" t="s">
        <v>410</v>
      </c>
      <c r="B108" s="269" t="s">
        <v>4</v>
      </c>
      <c r="C108" s="270">
        <f>SUM(D108:M108)</f>
        <v>49</v>
      </c>
      <c r="D108" s="293">
        <v>1</v>
      </c>
      <c r="E108" s="293">
        <v>6</v>
      </c>
      <c r="F108" s="293">
        <v>1</v>
      </c>
      <c r="G108" s="293">
        <v>3</v>
      </c>
      <c r="H108" s="293">
        <v>3</v>
      </c>
      <c r="I108" s="293">
        <v>3</v>
      </c>
      <c r="J108" s="293">
        <v>1</v>
      </c>
      <c r="K108" s="293">
        <v>5</v>
      </c>
      <c r="L108" s="293">
        <v>2</v>
      </c>
      <c r="M108" s="293">
        <v>24</v>
      </c>
    </row>
    <row r="109" spans="1:13" x14ac:dyDescent="0.25">
      <c r="A109" s="267" t="s">
        <v>107</v>
      </c>
      <c r="B109" s="269" t="s">
        <v>4</v>
      </c>
      <c r="C109" s="270">
        <f>SUM(D109:M109)</f>
        <v>3</v>
      </c>
      <c r="D109" s="293">
        <v>1</v>
      </c>
      <c r="E109" s="293">
        <v>0</v>
      </c>
      <c r="F109" s="293">
        <v>0</v>
      </c>
      <c r="G109" s="293">
        <v>1</v>
      </c>
      <c r="H109" s="293">
        <v>0</v>
      </c>
      <c r="I109" s="293">
        <v>0</v>
      </c>
      <c r="J109" s="293">
        <v>0</v>
      </c>
      <c r="K109" s="293">
        <v>0</v>
      </c>
      <c r="L109" s="293">
        <v>1</v>
      </c>
      <c r="M109" s="293">
        <v>0</v>
      </c>
    </row>
    <row r="110" spans="1:13" x14ac:dyDescent="0.25">
      <c r="A110" s="267" t="s">
        <v>396</v>
      </c>
      <c r="B110" s="269" t="s">
        <v>4</v>
      </c>
      <c r="C110" s="270">
        <v>0</v>
      </c>
      <c r="D110" s="293" t="s">
        <v>331</v>
      </c>
      <c r="E110" s="293" t="s">
        <v>331</v>
      </c>
      <c r="F110" s="293" t="s">
        <v>331</v>
      </c>
      <c r="G110" s="293" t="s">
        <v>331</v>
      </c>
      <c r="H110" s="293" t="s">
        <v>331</v>
      </c>
      <c r="I110" s="293" t="s">
        <v>331</v>
      </c>
      <c r="J110" s="293" t="s">
        <v>331</v>
      </c>
      <c r="K110" s="293">
        <v>0</v>
      </c>
      <c r="L110" s="293">
        <v>0</v>
      </c>
      <c r="M110" s="293">
        <v>0</v>
      </c>
    </row>
    <row r="111" spans="1:13" x14ac:dyDescent="0.25">
      <c r="A111" s="1522" t="s">
        <v>397</v>
      </c>
      <c r="B111" s="1522"/>
      <c r="C111" s="1522"/>
      <c r="D111" s="1522"/>
      <c r="E111" s="1522"/>
      <c r="F111" s="1522"/>
      <c r="G111" s="1522"/>
      <c r="H111" s="1522"/>
      <c r="I111" s="1522"/>
      <c r="J111" s="1522"/>
      <c r="K111" s="1522"/>
      <c r="L111" s="1522"/>
      <c r="M111" s="1523"/>
    </row>
    <row r="112" spans="1:13" x14ac:dyDescent="0.25">
      <c r="A112" s="1533" t="s">
        <v>398</v>
      </c>
      <c r="B112" s="1533"/>
      <c r="C112" s="1533"/>
      <c r="D112" s="1533"/>
      <c r="E112" s="1533"/>
      <c r="F112" s="1533"/>
      <c r="G112" s="1533"/>
      <c r="H112" s="1533"/>
      <c r="I112" s="1533"/>
      <c r="J112" s="1533"/>
      <c r="K112" s="1533"/>
      <c r="L112" s="1533"/>
      <c r="M112" s="1523"/>
    </row>
    <row r="113" spans="1:13" x14ac:dyDescent="0.25">
      <c r="A113" s="1533" t="s">
        <v>399</v>
      </c>
      <c r="B113" s="1533"/>
      <c r="C113" s="1533"/>
      <c r="D113" s="1533"/>
      <c r="E113" s="1533"/>
      <c r="F113" s="1533"/>
      <c r="G113" s="1533"/>
      <c r="H113" s="1533"/>
      <c r="I113" s="1533"/>
      <c r="J113" s="1533"/>
      <c r="K113" s="1533"/>
      <c r="L113" s="1533"/>
      <c r="M113" s="1523"/>
    </row>
  </sheetData>
  <mergeCells count="18">
    <mergeCell ref="A113:L113"/>
    <mergeCell ref="A16:A26"/>
    <mergeCell ref="A28:A37"/>
    <mergeCell ref="A38:A50"/>
    <mergeCell ref="A51:A55"/>
    <mergeCell ref="A57:A75"/>
    <mergeCell ref="A78:A80"/>
    <mergeCell ref="A81:A94"/>
    <mergeCell ref="A95:A99"/>
    <mergeCell ref="A101:A106"/>
    <mergeCell ref="A111:L111"/>
    <mergeCell ref="A112:L112"/>
    <mergeCell ref="A10:A15"/>
    <mergeCell ref="A4:B4"/>
    <mergeCell ref="A6:A8"/>
    <mergeCell ref="A1:M1"/>
    <mergeCell ref="A2:M2"/>
    <mergeCell ref="A3:M3"/>
  </mergeCells>
  <hyperlinks>
    <hyperlink ref="O1" location="INDEX!A1" display="Back to Index" xr:uid="{91C02B81-1607-43C6-BB97-8124D0C67BB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F0DD-F27A-4A0C-96A2-E438B826B270}">
  <dimension ref="A1:O110"/>
  <sheetViews>
    <sheetView workbookViewId="0">
      <selection activeCell="O1" sqref="O1"/>
    </sheetView>
  </sheetViews>
  <sheetFormatPr defaultRowHeight="15" x14ac:dyDescent="0.25"/>
  <cols>
    <col min="1" max="1" width="47.140625" bestFit="1" customWidth="1"/>
    <col min="2" max="2" width="49.7109375" bestFit="1" customWidth="1"/>
    <col min="15" max="15" width="12.7109375" bestFit="1" customWidth="1"/>
  </cols>
  <sheetData>
    <row r="1" spans="1:15" ht="18.75" x14ac:dyDescent="0.25">
      <c r="A1" s="1264" t="s">
        <v>411</v>
      </c>
      <c r="B1" s="1264"/>
      <c r="C1" s="1349"/>
      <c r="D1" s="1349"/>
      <c r="E1" s="1349"/>
      <c r="F1" s="1349"/>
      <c r="G1" s="1349"/>
      <c r="H1" s="1349"/>
      <c r="I1" s="1349"/>
      <c r="J1" s="1349"/>
      <c r="K1" s="1349"/>
      <c r="L1" s="1349"/>
      <c r="M1" s="683"/>
      <c r="O1" s="1236" t="s">
        <v>863</v>
      </c>
    </row>
    <row r="2" spans="1:15" ht="18.75" x14ac:dyDescent="0.25">
      <c r="A2" s="1264" t="s">
        <v>1</v>
      </c>
      <c r="B2" s="1264"/>
      <c r="C2" s="1264"/>
      <c r="D2" s="1264"/>
      <c r="E2" s="1264"/>
      <c r="F2" s="1264"/>
      <c r="G2" s="1264"/>
      <c r="H2" s="1264"/>
      <c r="I2" s="1264"/>
      <c r="J2" s="1264"/>
      <c r="K2" s="1264"/>
      <c r="L2" s="1264"/>
      <c r="M2" s="1264"/>
    </row>
    <row r="3" spans="1:15" ht="18.75" x14ac:dyDescent="0.25">
      <c r="A3" s="1306" t="s">
        <v>412</v>
      </c>
      <c r="B3" s="1306"/>
      <c r="C3" s="1306"/>
      <c r="D3" s="1306"/>
      <c r="E3" s="1306"/>
      <c r="F3" s="1306"/>
      <c r="G3" s="1306"/>
      <c r="H3" s="1306"/>
      <c r="I3" s="1306"/>
      <c r="J3" s="1306"/>
      <c r="K3" s="1306"/>
      <c r="L3" s="1306"/>
      <c r="M3" s="1306"/>
    </row>
    <row r="4" spans="1:15" x14ac:dyDescent="0.25">
      <c r="A4" s="1302" t="s">
        <v>322</v>
      </c>
      <c r="B4" s="1303"/>
      <c r="C4" s="939" t="s">
        <v>4</v>
      </c>
      <c r="D4" s="392" t="s">
        <v>5</v>
      </c>
      <c r="E4" s="392" t="s">
        <v>6</v>
      </c>
      <c r="F4" s="392" t="s">
        <v>7</v>
      </c>
      <c r="G4" s="392" t="s">
        <v>8</v>
      </c>
      <c r="H4" s="393" t="s">
        <v>9</v>
      </c>
      <c r="I4" s="393" t="s">
        <v>10</v>
      </c>
      <c r="J4" s="393" t="s">
        <v>11</v>
      </c>
      <c r="K4" s="393" t="s">
        <v>12</v>
      </c>
      <c r="L4" s="536" t="s">
        <v>13</v>
      </c>
      <c r="M4" s="536" t="s">
        <v>14</v>
      </c>
    </row>
    <row r="5" spans="1:15" x14ac:dyDescent="0.25">
      <c r="A5" s="686" t="s">
        <v>15</v>
      </c>
      <c r="B5" s="936" t="s">
        <v>4</v>
      </c>
      <c r="C5" s="688">
        <f>SUM(C6,C9,C14,C25,C26,C36,C49,C54,C55,C74,C75,C76,C79,C93,C98,C99,C105,C106)</f>
        <v>504</v>
      </c>
      <c r="D5" s="689">
        <v>49</v>
      </c>
      <c r="E5" s="689">
        <v>27</v>
      </c>
      <c r="F5" s="689">
        <v>51</v>
      </c>
      <c r="G5" s="689">
        <v>41</v>
      </c>
      <c r="H5" s="689">
        <v>66</v>
      </c>
      <c r="I5" s="689">
        <v>46</v>
      </c>
      <c r="J5" s="689">
        <v>57</v>
      </c>
      <c r="K5" s="690">
        <v>48</v>
      </c>
      <c r="L5" s="691">
        <v>46</v>
      </c>
      <c r="M5" s="691">
        <v>73</v>
      </c>
    </row>
    <row r="6" spans="1:15" x14ac:dyDescent="0.25">
      <c r="A6" s="1346" t="s">
        <v>323</v>
      </c>
      <c r="B6" s="406" t="s">
        <v>4</v>
      </c>
      <c r="C6" s="285">
        <f>SUM(C7,C8)</f>
        <v>14</v>
      </c>
      <c r="D6" s="827">
        <v>5</v>
      </c>
      <c r="E6" s="828">
        <v>0</v>
      </c>
      <c r="F6" s="828">
        <v>0</v>
      </c>
      <c r="G6" s="827">
        <v>4</v>
      </c>
      <c r="H6" s="827">
        <v>0</v>
      </c>
      <c r="I6" s="828">
        <v>1</v>
      </c>
      <c r="J6" s="828">
        <v>2</v>
      </c>
      <c r="K6" s="828">
        <v>0</v>
      </c>
      <c r="L6" s="1119">
        <v>1</v>
      </c>
      <c r="M6" s="861">
        <v>1</v>
      </c>
    </row>
    <row r="7" spans="1:15" x14ac:dyDescent="0.25">
      <c r="A7" s="1347"/>
      <c r="B7" s="286" t="s">
        <v>324</v>
      </c>
      <c r="C7" s="287">
        <v>7</v>
      </c>
      <c r="D7" s="289">
        <v>3</v>
      </c>
      <c r="E7" s="289">
        <v>0</v>
      </c>
      <c r="F7" s="289">
        <v>0</v>
      </c>
      <c r="G7" s="288">
        <v>1</v>
      </c>
      <c r="H7" s="289">
        <v>0</v>
      </c>
      <c r="I7" s="289">
        <v>1</v>
      </c>
      <c r="J7" s="289">
        <v>2</v>
      </c>
      <c r="K7" s="289">
        <v>0</v>
      </c>
      <c r="L7" s="1120">
        <v>0</v>
      </c>
      <c r="M7" s="290">
        <v>0</v>
      </c>
    </row>
    <row r="8" spans="1:15" x14ac:dyDescent="0.25">
      <c r="A8" s="1348"/>
      <c r="B8" s="278" t="s">
        <v>325</v>
      </c>
      <c r="C8" s="279">
        <v>7</v>
      </c>
      <c r="D8" s="280">
        <v>2</v>
      </c>
      <c r="E8" s="280">
        <v>0</v>
      </c>
      <c r="F8" s="280">
        <v>0</v>
      </c>
      <c r="G8" s="281">
        <v>3</v>
      </c>
      <c r="H8" s="280">
        <v>0</v>
      </c>
      <c r="I8" s="280">
        <v>0</v>
      </c>
      <c r="J8" s="280">
        <v>0</v>
      </c>
      <c r="K8" s="280">
        <v>0</v>
      </c>
      <c r="L8" s="1121">
        <v>1</v>
      </c>
      <c r="M8" s="282">
        <v>1</v>
      </c>
    </row>
    <row r="9" spans="1:15" x14ac:dyDescent="0.25">
      <c r="A9" s="1346" t="s">
        <v>326</v>
      </c>
      <c r="B9" s="406" t="s">
        <v>4</v>
      </c>
      <c r="C9" s="285">
        <f>SUM(C10,C11,C12,C13)</f>
        <v>67</v>
      </c>
      <c r="D9" s="827">
        <v>5</v>
      </c>
      <c r="E9" s="828">
        <v>8</v>
      </c>
      <c r="F9" s="828">
        <v>4</v>
      </c>
      <c r="G9" s="827">
        <v>5</v>
      </c>
      <c r="H9" s="827">
        <v>7</v>
      </c>
      <c r="I9" s="828">
        <v>9</v>
      </c>
      <c r="J9" s="828">
        <v>12</v>
      </c>
      <c r="K9" s="828">
        <v>7</v>
      </c>
      <c r="L9" s="1119">
        <v>5</v>
      </c>
      <c r="M9" s="861">
        <v>5</v>
      </c>
    </row>
    <row r="10" spans="1:15" x14ac:dyDescent="0.25">
      <c r="A10" s="1347"/>
      <c r="B10" s="286" t="s">
        <v>403</v>
      </c>
      <c r="C10" s="287">
        <v>45</v>
      </c>
      <c r="D10" s="289">
        <v>4</v>
      </c>
      <c r="E10" s="289">
        <v>4</v>
      </c>
      <c r="F10" s="289">
        <v>2</v>
      </c>
      <c r="G10" s="288">
        <v>5</v>
      </c>
      <c r="H10" s="289">
        <v>4</v>
      </c>
      <c r="I10" s="289">
        <v>5</v>
      </c>
      <c r="J10" s="289">
        <v>9</v>
      </c>
      <c r="K10" s="289">
        <v>6</v>
      </c>
      <c r="L10" s="1120">
        <v>3</v>
      </c>
      <c r="M10" s="290">
        <v>3</v>
      </c>
    </row>
    <row r="11" spans="1:15" x14ac:dyDescent="0.25">
      <c r="A11" s="1347"/>
      <c r="B11" s="286" t="s">
        <v>404</v>
      </c>
      <c r="C11" s="287">
        <v>0</v>
      </c>
      <c r="D11" s="830" t="s">
        <v>331</v>
      </c>
      <c r="E11" s="830" t="s">
        <v>331</v>
      </c>
      <c r="F11" s="830" t="s">
        <v>331</v>
      </c>
      <c r="G11" s="830" t="s">
        <v>331</v>
      </c>
      <c r="H11" s="830" t="s">
        <v>331</v>
      </c>
      <c r="I11" s="830" t="s">
        <v>331</v>
      </c>
      <c r="J11" s="830" t="s">
        <v>331</v>
      </c>
      <c r="K11" s="289">
        <v>0</v>
      </c>
      <c r="L11" s="1120">
        <v>0</v>
      </c>
      <c r="M11" s="290">
        <v>0</v>
      </c>
    </row>
    <row r="12" spans="1:15" x14ac:dyDescent="0.25">
      <c r="A12" s="1347"/>
      <c r="B12" s="286" t="s">
        <v>405</v>
      </c>
      <c r="C12" s="287">
        <v>1</v>
      </c>
      <c r="D12" s="830" t="s">
        <v>331</v>
      </c>
      <c r="E12" s="830" t="s">
        <v>331</v>
      </c>
      <c r="F12" s="830" t="s">
        <v>331</v>
      </c>
      <c r="G12" s="830" t="s">
        <v>331</v>
      </c>
      <c r="H12" s="830" t="s">
        <v>331</v>
      </c>
      <c r="I12" s="830" t="s">
        <v>331</v>
      </c>
      <c r="J12" s="830" t="s">
        <v>331</v>
      </c>
      <c r="K12" s="289">
        <v>0</v>
      </c>
      <c r="L12" s="1120">
        <v>0</v>
      </c>
      <c r="M12" s="290">
        <v>1</v>
      </c>
    </row>
    <row r="13" spans="1:15" x14ac:dyDescent="0.25">
      <c r="A13" s="1348"/>
      <c r="B13" s="278" t="s">
        <v>406</v>
      </c>
      <c r="C13" s="279">
        <v>21</v>
      </c>
      <c r="D13" s="280">
        <v>1</v>
      </c>
      <c r="E13" s="280">
        <v>4</v>
      </c>
      <c r="F13" s="280">
        <v>2</v>
      </c>
      <c r="G13" s="281">
        <v>0</v>
      </c>
      <c r="H13" s="280">
        <v>3</v>
      </c>
      <c r="I13" s="280">
        <v>4</v>
      </c>
      <c r="J13" s="280">
        <v>3</v>
      </c>
      <c r="K13" s="280">
        <v>1</v>
      </c>
      <c r="L13" s="1121">
        <v>2</v>
      </c>
      <c r="M13" s="282">
        <v>1</v>
      </c>
    </row>
    <row r="14" spans="1:15" x14ac:dyDescent="0.25">
      <c r="A14" s="1346" t="s">
        <v>328</v>
      </c>
      <c r="B14" s="406" t="s">
        <v>4</v>
      </c>
      <c r="C14" s="285">
        <f>SUM(C15,C16,C17,C18,C19,C20,C21,C22,C23,C24)</f>
        <v>29</v>
      </c>
      <c r="D14" s="827">
        <v>4</v>
      </c>
      <c r="E14" s="828">
        <v>1</v>
      </c>
      <c r="F14" s="828">
        <v>3</v>
      </c>
      <c r="G14" s="827">
        <v>1</v>
      </c>
      <c r="H14" s="827">
        <v>2</v>
      </c>
      <c r="I14" s="828">
        <v>2</v>
      </c>
      <c r="J14" s="828">
        <v>1</v>
      </c>
      <c r="K14" s="828">
        <v>3</v>
      </c>
      <c r="L14" s="1119">
        <v>6</v>
      </c>
      <c r="M14" s="861">
        <v>6</v>
      </c>
    </row>
    <row r="15" spans="1:15" x14ac:dyDescent="0.25">
      <c r="A15" s="1347"/>
      <c r="B15" s="286" t="s">
        <v>329</v>
      </c>
      <c r="C15" s="287">
        <v>3</v>
      </c>
      <c r="D15" s="289">
        <v>0</v>
      </c>
      <c r="E15" s="289">
        <v>0</v>
      </c>
      <c r="F15" s="289">
        <v>0</v>
      </c>
      <c r="G15" s="288">
        <v>0</v>
      </c>
      <c r="H15" s="289">
        <v>0</v>
      </c>
      <c r="I15" s="289">
        <v>0</v>
      </c>
      <c r="J15" s="289">
        <v>1</v>
      </c>
      <c r="K15" s="289">
        <v>1</v>
      </c>
      <c r="L15" s="1120">
        <v>0</v>
      </c>
      <c r="M15" s="290">
        <v>1</v>
      </c>
    </row>
    <row r="16" spans="1:15" x14ac:dyDescent="0.25">
      <c r="A16" s="1347"/>
      <c r="B16" s="286" t="s">
        <v>857</v>
      </c>
      <c r="C16" s="287">
        <v>3</v>
      </c>
      <c r="D16" s="830" t="s">
        <v>331</v>
      </c>
      <c r="E16" s="830" t="s">
        <v>331</v>
      </c>
      <c r="F16" s="830" t="s">
        <v>331</v>
      </c>
      <c r="G16" s="830" t="s">
        <v>331</v>
      </c>
      <c r="H16" s="830" t="s">
        <v>331</v>
      </c>
      <c r="I16" s="830" t="s">
        <v>331</v>
      </c>
      <c r="J16" s="830" t="s">
        <v>331</v>
      </c>
      <c r="K16" s="289">
        <v>0</v>
      </c>
      <c r="L16" s="1120">
        <v>1</v>
      </c>
      <c r="M16" s="290">
        <v>2</v>
      </c>
    </row>
    <row r="17" spans="1:13" x14ac:dyDescent="0.25">
      <c r="A17" s="1347"/>
      <c r="B17" s="286" t="s">
        <v>332</v>
      </c>
      <c r="C17" s="287">
        <v>2</v>
      </c>
      <c r="D17" s="289">
        <v>2</v>
      </c>
      <c r="E17" s="289">
        <v>0</v>
      </c>
      <c r="F17" s="289">
        <v>0</v>
      </c>
      <c r="G17" s="288">
        <v>0</v>
      </c>
      <c r="H17" s="289">
        <v>0</v>
      </c>
      <c r="I17" s="289">
        <v>0</v>
      </c>
      <c r="J17" s="289">
        <v>0</v>
      </c>
      <c r="K17" s="289">
        <v>0</v>
      </c>
      <c r="L17" s="1120">
        <v>0</v>
      </c>
      <c r="M17" s="290">
        <v>0</v>
      </c>
    </row>
    <row r="18" spans="1:13" x14ac:dyDescent="0.25">
      <c r="A18" s="1347"/>
      <c r="B18" s="286" t="s">
        <v>333</v>
      </c>
      <c r="C18" s="287">
        <v>3</v>
      </c>
      <c r="D18" s="289">
        <v>0</v>
      </c>
      <c r="E18" s="289">
        <v>1</v>
      </c>
      <c r="F18" s="289">
        <v>0</v>
      </c>
      <c r="G18" s="288">
        <v>0</v>
      </c>
      <c r="H18" s="289">
        <v>0</v>
      </c>
      <c r="I18" s="289">
        <v>0</v>
      </c>
      <c r="J18" s="289">
        <v>0</v>
      </c>
      <c r="K18" s="289">
        <v>0</v>
      </c>
      <c r="L18" s="1120">
        <v>1</v>
      </c>
      <c r="M18" s="290">
        <v>1</v>
      </c>
    </row>
    <row r="19" spans="1:13" x14ac:dyDescent="0.25">
      <c r="A19" s="1347"/>
      <c r="B19" s="286" t="s">
        <v>865</v>
      </c>
      <c r="C19" s="287">
        <v>5</v>
      </c>
      <c r="D19" s="289">
        <v>1</v>
      </c>
      <c r="E19" s="289">
        <v>0</v>
      </c>
      <c r="F19" s="289">
        <v>1</v>
      </c>
      <c r="G19" s="288">
        <v>1</v>
      </c>
      <c r="H19" s="289">
        <v>1</v>
      </c>
      <c r="I19" s="289">
        <v>1</v>
      </c>
      <c r="J19" s="289">
        <v>0</v>
      </c>
      <c r="K19" s="289">
        <v>0</v>
      </c>
      <c r="L19" s="1120">
        <v>0</v>
      </c>
      <c r="M19" s="290">
        <v>0</v>
      </c>
    </row>
    <row r="20" spans="1:13" x14ac:dyDescent="0.25">
      <c r="A20" s="1347"/>
      <c r="B20" s="286" t="s">
        <v>866</v>
      </c>
      <c r="C20" s="287">
        <v>3</v>
      </c>
      <c r="D20" s="830" t="s">
        <v>331</v>
      </c>
      <c r="E20" s="830" t="s">
        <v>331</v>
      </c>
      <c r="F20" s="830" t="s">
        <v>331</v>
      </c>
      <c r="G20" s="830" t="s">
        <v>331</v>
      </c>
      <c r="H20" s="830" t="s">
        <v>331</v>
      </c>
      <c r="I20" s="830" t="s">
        <v>331</v>
      </c>
      <c r="J20" s="830" t="s">
        <v>331</v>
      </c>
      <c r="K20" s="289">
        <v>0</v>
      </c>
      <c r="L20" s="1120">
        <v>2</v>
      </c>
      <c r="M20" s="290">
        <v>1</v>
      </c>
    </row>
    <row r="21" spans="1:13" x14ac:dyDescent="0.25">
      <c r="A21" s="1347"/>
      <c r="B21" s="286" t="s">
        <v>334</v>
      </c>
      <c r="C21" s="287">
        <v>0</v>
      </c>
      <c r="D21" s="830" t="s">
        <v>331</v>
      </c>
      <c r="E21" s="830" t="s">
        <v>331</v>
      </c>
      <c r="F21" s="830" t="s">
        <v>331</v>
      </c>
      <c r="G21" s="830" t="s">
        <v>331</v>
      </c>
      <c r="H21" s="830" t="s">
        <v>331</v>
      </c>
      <c r="I21" s="830" t="s">
        <v>331</v>
      </c>
      <c r="J21" s="830" t="s">
        <v>331</v>
      </c>
      <c r="K21" s="289">
        <v>0</v>
      </c>
      <c r="L21" s="1120">
        <v>0</v>
      </c>
      <c r="M21" s="290"/>
    </row>
    <row r="22" spans="1:13" x14ac:dyDescent="0.25">
      <c r="A22" s="1347"/>
      <c r="B22" s="286" t="s">
        <v>335</v>
      </c>
      <c r="C22" s="287">
        <v>4</v>
      </c>
      <c r="D22" s="289">
        <v>1</v>
      </c>
      <c r="E22" s="289">
        <v>0</v>
      </c>
      <c r="F22" s="289">
        <v>0</v>
      </c>
      <c r="G22" s="288">
        <v>0</v>
      </c>
      <c r="H22" s="289">
        <v>0</v>
      </c>
      <c r="I22" s="289">
        <v>0</v>
      </c>
      <c r="J22" s="289">
        <v>0</v>
      </c>
      <c r="K22" s="289">
        <v>2</v>
      </c>
      <c r="L22" s="1120">
        <v>1</v>
      </c>
      <c r="M22" s="290">
        <v>0</v>
      </c>
    </row>
    <row r="23" spans="1:13" x14ac:dyDescent="0.25">
      <c r="A23" s="1347"/>
      <c r="B23" s="286" t="s">
        <v>336</v>
      </c>
      <c r="C23" s="287">
        <v>4</v>
      </c>
      <c r="D23" s="289">
        <v>0</v>
      </c>
      <c r="E23" s="289">
        <v>0</v>
      </c>
      <c r="F23" s="289">
        <v>2</v>
      </c>
      <c r="G23" s="288">
        <v>0</v>
      </c>
      <c r="H23" s="289">
        <v>1</v>
      </c>
      <c r="I23" s="289">
        <v>0</v>
      </c>
      <c r="J23" s="289">
        <v>0</v>
      </c>
      <c r="K23" s="289">
        <v>0</v>
      </c>
      <c r="L23" s="1120">
        <v>0</v>
      </c>
      <c r="M23" s="290">
        <v>1</v>
      </c>
    </row>
    <row r="24" spans="1:13" x14ac:dyDescent="0.25">
      <c r="A24" s="1348"/>
      <c r="B24" s="278" t="s">
        <v>337</v>
      </c>
      <c r="C24" s="279">
        <v>2</v>
      </c>
      <c r="D24" s="280">
        <v>0</v>
      </c>
      <c r="E24" s="280">
        <v>0</v>
      </c>
      <c r="F24" s="280">
        <v>0</v>
      </c>
      <c r="G24" s="281">
        <v>0</v>
      </c>
      <c r="H24" s="280">
        <v>0</v>
      </c>
      <c r="I24" s="280">
        <v>1</v>
      </c>
      <c r="J24" s="280">
        <v>0</v>
      </c>
      <c r="K24" s="280">
        <v>0</v>
      </c>
      <c r="L24" s="1121">
        <v>1</v>
      </c>
      <c r="M24" s="282">
        <v>0</v>
      </c>
    </row>
    <row r="25" spans="1:13" x14ac:dyDescent="0.25">
      <c r="A25" s="283" t="s">
        <v>338</v>
      </c>
      <c r="B25" s="284" t="s">
        <v>4</v>
      </c>
      <c r="C25" s="274">
        <v>6</v>
      </c>
      <c r="D25" s="275">
        <v>0</v>
      </c>
      <c r="E25" s="275">
        <v>1</v>
      </c>
      <c r="F25" s="275">
        <v>0</v>
      </c>
      <c r="G25" s="276">
        <v>1</v>
      </c>
      <c r="H25" s="275">
        <v>0</v>
      </c>
      <c r="I25" s="275">
        <v>1</v>
      </c>
      <c r="J25" s="275">
        <v>0</v>
      </c>
      <c r="K25" s="275">
        <v>0</v>
      </c>
      <c r="L25" s="1122">
        <v>2</v>
      </c>
      <c r="M25" s="277">
        <v>1</v>
      </c>
    </row>
    <row r="26" spans="1:13" x14ac:dyDescent="0.25">
      <c r="A26" s="1350" t="s">
        <v>339</v>
      </c>
      <c r="B26" s="406" t="s">
        <v>4</v>
      </c>
      <c r="C26" s="285">
        <f>SUM(C27,C28,C29,C30,C31,C32,C33,C34,C35)</f>
        <v>4</v>
      </c>
      <c r="D26" s="827">
        <v>0</v>
      </c>
      <c r="E26" s="828">
        <v>0</v>
      </c>
      <c r="F26" s="828">
        <v>0</v>
      </c>
      <c r="G26" s="827">
        <v>1</v>
      </c>
      <c r="H26" s="827">
        <v>0</v>
      </c>
      <c r="I26" s="828">
        <v>0</v>
      </c>
      <c r="J26" s="828">
        <v>2</v>
      </c>
      <c r="K26" s="828">
        <v>1</v>
      </c>
      <c r="L26" s="1119">
        <v>0</v>
      </c>
      <c r="M26" s="861">
        <v>0</v>
      </c>
    </row>
    <row r="27" spans="1:13" x14ac:dyDescent="0.25">
      <c r="A27" s="1355"/>
      <c r="B27" s="286" t="s">
        <v>340</v>
      </c>
      <c r="C27" s="287">
        <v>0</v>
      </c>
      <c r="D27" s="289">
        <v>0</v>
      </c>
      <c r="E27" s="289">
        <v>0</v>
      </c>
      <c r="F27" s="289">
        <v>0</v>
      </c>
      <c r="G27" s="288">
        <v>0</v>
      </c>
      <c r="H27" s="289">
        <v>0</v>
      </c>
      <c r="I27" s="289">
        <v>0</v>
      </c>
      <c r="J27" s="289">
        <v>0</v>
      </c>
      <c r="K27" s="289">
        <v>0</v>
      </c>
      <c r="L27" s="1120">
        <v>0</v>
      </c>
      <c r="M27" s="290">
        <v>0</v>
      </c>
    </row>
    <row r="28" spans="1:13" x14ac:dyDescent="0.25">
      <c r="A28" s="1355"/>
      <c r="B28" s="286" t="s">
        <v>341</v>
      </c>
      <c r="C28" s="287">
        <v>0</v>
      </c>
      <c r="D28" s="289">
        <v>0</v>
      </c>
      <c r="E28" s="289">
        <v>0</v>
      </c>
      <c r="F28" s="289">
        <v>0</v>
      </c>
      <c r="G28" s="288">
        <v>0</v>
      </c>
      <c r="H28" s="289">
        <v>0</v>
      </c>
      <c r="I28" s="289">
        <v>0</v>
      </c>
      <c r="J28" s="289">
        <v>0</v>
      </c>
      <c r="K28" s="289">
        <v>0</v>
      </c>
      <c r="L28" s="1120">
        <v>0</v>
      </c>
      <c r="M28" s="290">
        <v>0</v>
      </c>
    </row>
    <row r="29" spans="1:13" x14ac:dyDescent="0.25">
      <c r="A29" s="1355"/>
      <c r="B29" s="286" t="s">
        <v>342</v>
      </c>
      <c r="C29" s="287">
        <v>0</v>
      </c>
      <c r="D29" s="289">
        <v>0</v>
      </c>
      <c r="E29" s="289">
        <v>0</v>
      </c>
      <c r="F29" s="289">
        <v>0</v>
      </c>
      <c r="G29" s="288">
        <v>0</v>
      </c>
      <c r="H29" s="289">
        <v>0</v>
      </c>
      <c r="I29" s="289">
        <v>0</v>
      </c>
      <c r="J29" s="289">
        <v>0</v>
      </c>
      <c r="K29" s="289">
        <v>0</v>
      </c>
      <c r="L29" s="1120">
        <v>0</v>
      </c>
      <c r="M29" s="290">
        <v>0</v>
      </c>
    </row>
    <row r="30" spans="1:13" x14ac:dyDescent="0.25">
      <c r="A30" s="1355"/>
      <c r="B30" s="286" t="s">
        <v>343</v>
      </c>
      <c r="C30" s="287">
        <v>3</v>
      </c>
      <c r="D30" s="289">
        <v>0</v>
      </c>
      <c r="E30" s="289">
        <v>0</v>
      </c>
      <c r="F30" s="289">
        <v>0</v>
      </c>
      <c r="G30" s="288">
        <v>1</v>
      </c>
      <c r="H30" s="289">
        <v>0</v>
      </c>
      <c r="I30" s="289">
        <v>0</v>
      </c>
      <c r="J30" s="289">
        <v>2</v>
      </c>
      <c r="K30" s="289">
        <v>0</v>
      </c>
      <c r="L30" s="1120">
        <v>0</v>
      </c>
      <c r="M30" s="290">
        <v>0</v>
      </c>
    </row>
    <row r="31" spans="1:13" x14ac:dyDescent="0.25">
      <c r="A31" s="1355"/>
      <c r="B31" s="286" t="s">
        <v>344</v>
      </c>
      <c r="C31" s="287">
        <v>0</v>
      </c>
      <c r="D31" s="289">
        <v>0</v>
      </c>
      <c r="E31" s="289">
        <v>0</v>
      </c>
      <c r="F31" s="289">
        <v>0</v>
      </c>
      <c r="G31" s="288">
        <v>0</v>
      </c>
      <c r="H31" s="289">
        <v>0</v>
      </c>
      <c r="I31" s="289">
        <v>0</v>
      </c>
      <c r="J31" s="289">
        <v>0</v>
      </c>
      <c r="K31" s="289">
        <v>0</v>
      </c>
      <c r="L31" s="1120">
        <v>0</v>
      </c>
      <c r="M31" s="290">
        <v>0</v>
      </c>
    </row>
    <row r="32" spans="1:13" x14ac:dyDescent="0.25">
      <c r="A32" s="1355"/>
      <c r="B32" s="286" t="s">
        <v>345</v>
      </c>
      <c r="C32" s="287">
        <v>1</v>
      </c>
      <c r="D32" s="289">
        <v>0</v>
      </c>
      <c r="E32" s="289">
        <v>0</v>
      </c>
      <c r="F32" s="289">
        <v>0</v>
      </c>
      <c r="G32" s="288">
        <v>0</v>
      </c>
      <c r="H32" s="289">
        <v>0</v>
      </c>
      <c r="I32" s="289">
        <v>0</v>
      </c>
      <c r="J32" s="289">
        <v>0</v>
      </c>
      <c r="K32" s="289">
        <v>1</v>
      </c>
      <c r="L32" s="1120">
        <v>0</v>
      </c>
      <c r="M32" s="290">
        <v>0</v>
      </c>
    </row>
    <row r="33" spans="1:13" x14ac:dyDescent="0.25">
      <c r="A33" s="1356"/>
      <c r="B33" s="286" t="s">
        <v>346</v>
      </c>
      <c r="C33" s="287">
        <v>0</v>
      </c>
      <c r="D33" s="830" t="s">
        <v>331</v>
      </c>
      <c r="E33" s="830" t="s">
        <v>331</v>
      </c>
      <c r="F33" s="830" t="s">
        <v>331</v>
      </c>
      <c r="G33" s="830" t="s">
        <v>331</v>
      </c>
      <c r="H33" s="830" t="s">
        <v>331</v>
      </c>
      <c r="I33" s="830" t="s">
        <v>331</v>
      </c>
      <c r="J33" s="830" t="s">
        <v>331</v>
      </c>
      <c r="K33" s="289">
        <v>0</v>
      </c>
      <c r="L33" s="1120">
        <v>0</v>
      </c>
      <c r="M33" s="290">
        <v>0</v>
      </c>
    </row>
    <row r="34" spans="1:13" x14ac:dyDescent="0.25">
      <c r="A34" s="1356"/>
      <c r="B34" s="286" t="s">
        <v>347</v>
      </c>
      <c r="C34" s="287">
        <v>0</v>
      </c>
      <c r="D34" s="289">
        <v>0</v>
      </c>
      <c r="E34" s="289">
        <v>0</v>
      </c>
      <c r="F34" s="289">
        <v>0</v>
      </c>
      <c r="G34" s="288">
        <v>0</v>
      </c>
      <c r="H34" s="289">
        <v>0</v>
      </c>
      <c r="I34" s="289">
        <v>0</v>
      </c>
      <c r="J34" s="289">
        <v>0</v>
      </c>
      <c r="K34" s="289">
        <v>0</v>
      </c>
      <c r="L34" s="1120">
        <v>0</v>
      </c>
      <c r="M34" s="290">
        <v>0</v>
      </c>
    </row>
    <row r="35" spans="1:13" x14ac:dyDescent="0.25">
      <c r="A35" s="1357"/>
      <c r="B35" s="286" t="s">
        <v>348</v>
      </c>
      <c r="C35" s="296">
        <v>0</v>
      </c>
      <c r="D35" s="830" t="s">
        <v>331</v>
      </c>
      <c r="E35" s="830" t="s">
        <v>331</v>
      </c>
      <c r="F35" s="830" t="s">
        <v>331</v>
      </c>
      <c r="G35" s="830" t="s">
        <v>331</v>
      </c>
      <c r="H35" s="830" t="s">
        <v>331</v>
      </c>
      <c r="I35" s="830" t="s">
        <v>331</v>
      </c>
      <c r="J35" s="830" t="s">
        <v>331</v>
      </c>
      <c r="K35" s="289">
        <v>0</v>
      </c>
      <c r="L35" s="1120">
        <v>0</v>
      </c>
      <c r="M35" s="290">
        <v>0</v>
      </c>
    </row>
    <row r="36" spans="1:13" x14ac:dyDescent="0.25">
      <c r="A36" s="1350" t="s">
        <v>349</v>
      </c>
      <c r="B36" s="406" t="s">
        <v>4</v>
      </c>
      <c r="C36" s="285">
        <f>SUM(C37,C38,C39,C40,C41,C42,C43,C44,C45,C46,C47,C48)</f>
        <v>32</v>
      </c>
      <c r="D36" s="827">
        <v>0</v>
      </c>
      <c r="E36" s="828">
        <v>1</v>
      </c>
      <c r="F36" s="828">
        <v>2</v>
      </c>
      <c r="G36" s="827">
        <v>2</v>
      </c>
      <c r="H36" s="827">
        <v>3</v>
      </c>
      <c r="I36" s="828">
        <v>3</v>
      </c>
      <c r="J36" s="828">
        <v>4</v>
      </c>
      <c r="K36" s="828">
        <v>2</v>
      </c>
      <c r="L36" s="1119">
        <v>5</v>
      </c>
      <c r="M36" s="861">
        <v>10</v>
      </c>
    </row>
    <row r="37" spans="1:13" x14ac:dyDescent="0.25">
      <c r="A37" s="1354"/>
      <c r="B37" s="286" t="s">
        <v>350</v>
      </c>
      <c r="C37" s="287">
        <v>1</v>
      </c>
      <c r="D37" s="830" t="s">
        <v>331</v>
      </c>
      <c r="E37" s="830" t="s">
        <v>331</v>
      </c>
      <c r="F37" s="830" t="s">
        <v>331</v>
      </c>
      <c r="G37" s="830" t="s">
        <v>331</v>
      </c>
      <c r="H37" s="830" t="s">
        <v>331</v>
      </c>
      <c r="I37" s="830" t="s">
        <v>331</v>
      </c>
      <c r="J37" s="830" t="s">
        <v>331</v>
      </c>
      <c r="K37" s="289">
        <v>0</v>
      </c>
      <c r="L37" s="1120">
        <v>0</v>
      </c>
      <c r="M37" s="290">
        <v>1</v>
      </c>
    </row>
    <row r="38" spans="1:13" x14ac:dyDescent="0.25">
      <c r="A38" s="1355"/>
      <c r="B38" s="286" t="s">
        <v>351</v>
      </c>
      <c r="C38" s="287">
        <v>4</v>
      </c>
      <c r="D38" s="289">
        <v>0</v>
      </c>
      <c r="E38" s="289">
        <v>0</v>
      </c>
      <c r="F38" s="289">
        <v>0</v>
      </c>
      <c r="G38" s="288">
        <v>0</v>
      </c>
      <c r="H38" s="289">
        <v>0</v>
      </c>
      <c r="I38" s="289">
        <v>0</v>
      </c>
      <c r="J38" s="289">
        <v>0</v>
      </c>
      <c r="K38" s="289">
        <v>0</v>
      </c>
      <c r="L38" s="1120">
        <v>2</v>
      </c>
      <c r="M38" s="290">
        <v>2</v>
      </c>
    </row>
    <row r="39" spans="1:13" x14ac:dyDescent="0.25">
      <c r="A39" s="1355"/>
      <c r="B39" s="286" t="s">
        <v>352</v>
      </c>
      <c r="C39" s="287">
        <v>4</v>
      </c>
      <c r="D39" s="289">
        <v>0</v>
      </c>
      <c r="E39" s="289">
        <v>0</v>
      </c>
      <c r="F39" s="289">
        <v>0</v>
      </c>
      <c r="G39" s="288">
        <v>0</v>
      </c>
      <c r="H39" s="289">
        <v>1</v>
      </c>
      <c r="I39" s="289">
        <v>0</v>
      </c>
      <c r="J39" s="289">
        <v>2</v>
      </c>
      <c r="K39" s="289">
        <v>0</v>
      </c>
      <c r="L39" s="1120">
        <v>1</v>
      </c>
      <c r="M39" s="290">
        <v>0</v>
      </c>
    </row>
    <row r="40" spans="1:13" x14ac:dyDescent="0.25">
      <c r="A40" s="1355"/>
      <c r="B40" s="286" t="s">
        <v>353</v>
      </c>
      <c r="C40" s="287">
        <v>1</v>
      </c>
      <c r="D40" s="289">
        <v>0</v>
      </c>
      <c r="E40" s="289">
        <v>0</v>
      </c>
      <c r="F40" s="289">
        <v>0</v>
      </c>
      <c r="G40" s="288">
        <v>0</v>
      </c>
      <c r="H40" s="289">
        <v>0</v>
      </c>
      <c r="I40" s="289">
        <v>0</v>
      </c>
      <c r="J40" s="289">
        <v>0</v>
      </c>
      <c r="K40" s="289">
        <v>1</v>
      </c>
      <c r="L40" s="1120">
        <v>0</v>
      </c>
      <c r="M40" s="290">
        <v>0</v>
      </c>
    </row>
    <row r="41" spans="1:13" x14ac:dyDescent="0.25">
      <c r="A41" s="1355"/>
      <c r="B41" s="286" t="s">
        <v>354</v>
      </c>
      <c r="C41" s="287">
        <v>0</v>
      </c>
      <c r="D41" s="830" t="s">
        <v>331</v>
      </c>
      <c r="E41" s="830" t="s">
        <v>331</v>
      </c>
      <c r="F41" s="830" t="s">
        <v>331</v>
      </c>
      <c r="G41" s="830" t="s">
        <v>331</v>
      </c>
      <c r="H41" s="830" t="s">
        <v>331</v>
      </c>
      <c r="I41" s="830" t="s">
        <v>331</v>
      </c>
      <c r="J41" s="830" t="s">
        <v>331</v>
      </c>
      <c r="K41" s="289">
        <v>0</v>
      </c>
      <c r="L41" s="1120">
        <v>0</v>
      </c>
      <c r="M41" s="290">
        <v>0</v>
      </c>
    </row>
    <row r="42" spans="1:13" x14ac:dyDescent="0.25">
      <c r="A42" s="1355"/>
      <c r="B42" s="286" t="s">
        <v>355</v>
      </c>
      <c r="C42" s="287">
        <v>0</v>
      </c>
      <c r="D42" s="289">
        <v>0</v>
      </c>
      <c r="E42" s="289">
        <v>0</v>
      </c>
      <c r="F42" s="289">
        <v>0</v>
      </c>
      <c r="G42" s="288">
        <v>0</v>
      </c>
      <c r="H42" s="289">
        <v>0</v>
      </c>
      <c r="I42" s="289">
        <v>0</v>
      </c>
      <c r="J42" s="289">
        <v>0</v>
      </c>
      <c r="K42" s="289">
        <v>0</v>
      </c>
      <c r="L42" s="1120">
        <v>0</v>
      </c>
      <c r="M42" s="290">
        <v>0</v>
      </c>
    </row>
    <row r="43" spans="1:13" x14ac:dyDescent="0.25">
      <c r="A43" s="1355"/>
      <c r="B43" s="286" t="s">
        <v>356</v>
      </c>
      <c r="C43" s="287">
        <v>4</v>
      </c>
      <c r="D43" s="289">
        <v>0</v>
      </c>
      <c r="E43" s="289">
        <v>0</v>
      </c>
      <c r="F43" s="289">
        <v>2</v>
      </c>
      <c r="G43" s="288">
        <v>1</v>
      </c>
      <c r="H43" s="289">
        <v>0</v>
      </c>
      <c r="I43" s="289">
        <v>0</v>
      </c>
      <c r="J43" s="289">
        <v>1</v>
      </c>
      <c r="K43" s="289">
        <v>0</v>
      </c>
      <c r="L43" s="1120">
        <v>0</v>
      </c>
      <c r="M43" s="290">
        <v>0</v>
      </c>
    </row>
    <row r="44" spans="1:13" x14ac:dyDescent="0.25">
      <c r="A44" s="1355"/>
      <c r="B44" s="286" t="s">
        <v>357</v>
      </c>
      <c r="C44" s="287">
        <v>5</v>
      </c>
      <c r="D44" s="289">
        <v>0</v>
      </c>
      <c r="E44" s="289">
        <v>1</v>
      </c>
      <c r="F44" s="289">
        <v>0</v>
      </c>
      <c r="G44" s="288">
        <v>1</v>
      </c>
      <c r="H44" s="289">
        <v>1</v>
      </c>
      <c r="I44" s="289">
        <v>1</v>
      </c>
      <c r="J44" s="289">
        <v>0</v>
      </c>
      <c r="K44" s="289">
        <v>0</v>
      </c>
      <c r="L44" s="1120">
        <v>0</v>
      </c>
      <c r="M44" s="290">
        <v>1</v>
      </c>
    </row>
    <row r="45" spans="1:13" x14ac:dyDescent="0.25">
      <c r="A45" s="1355"/>
      <c r="B45" s="286" t="s">
        <v>358</v>
      </c>
      <c r="C45" s="287">
        <v>11</v>
      </c>
      <c r="D45" s="289">
        <v>0</v>
      </c>
      <c r="E45" s="289">
        <v>0</v>
      </c>
      <c r="F45" s="289">
        <v>0</v>
      </c>
      <c r="G45" s="288">
        <v>0</v>
      </c>
      <c r="H45" s="289">
        <v>1</v>
      </c>
      <c r="I45" s="289">
        <v>2</v>
      </c>
      <c r="J45" s="289">
        <v>1</v>
      </c>
      <c r="K45" s="289">
        <v>0</v>
      </c>
      <c r="L45" s="1120">
        <v>1</v>
      </c>
      <c r="M45" s="290">
        <v>6</v>
      </c>
    </row>
    <row r="46" spans="1:13" x14ac:dyDescent="0.25">
      <c r="A46" s="1355"/>
      <c r="B46" s="286" t="s">
        <v>359</v>
      </c>
      <c r="C46" s="287">
        <v>0</v>
      </c>
      <c r="D46" s="289">
        <v>0</v>
      </c>
      <c r="E46" s="289">
        <v>0</v>
      </c>
      <c r="F46" s="289">
        <v>0</v>
      </c>
      <c r="G46" s="288">
        <v>0</v>
      </c>
      <c r="H46" s="289">
        <v>0</v>
      </c>
      <c r="I46" s="289">
        <v>0</v>
      </c>
      <c r="J46" s="289">
        <v>0</v>
      </c>
      <c r="K46" s="289">
        <v>0</v>
      </c>
      <c r="L46" s="1120">
        <v>0</v>
      </c>
      <c r="M46" s="290">
        <v>0</v>
      </c>
    </row>
    <row r="47" spans="1:13" x14ac:dyDescent="0.25">
      <c r="A47" s="1355"/>
      <c r="B47" s="286" t="s">
        <v>360</v>
      </c>
      <c r="C47" s="287">
        <v>0</v>
      </c>
      <c r="D47" s="289">
        <v>0</v>
      </c>
      <c r="E47" s="289">
        <v>0</v>
      </c>
      <c r="F47" s="289">
        <v>0</v>
      </c>
      <c r="G47" s="288">
        <v>0</v>
      </c>
      <c r="H47" s="289">
        <v>0</v>
      </c>
      <c r="I47" s="289">
        <v>0</v>
      </c>
      <c r="J47" s="289">
        <v>0</v>
      </c>
      <c r="K47" s="289">
        <v>0</v>
      </c>
      <c r="L47" s="1120">
        <v>0</v>
      </c>
      <c r="M47" s="290">
        <v>0</v>
      </c>
    </row>
    <row r="48" spans="1:13" x14ac:dyDescent="0.25">
      <c r="A48" s="1357"/>
      <c r="B48" s="278" t="s">
        <v>361</v>
      </c>
      <c r="C48" s="279">
        <v>2</v>
      </c>
      <c r="D48" s="280">
        <v>0</v>
      </c>
      <c r="E48" s="280">
        <v>0</v>
      </c>
      <c r="F48" s="280">
        <v>0</v>
      </c>
      <c r="G48" s="281">
        <v>0</v>
      </c>
      <c r="H48" s="280">
        <v>0</v>
      </c>
      <c r="I48" s="280">
        <v>0</v>
      </c>
      <c r="J48" s="280">
        <v>0</v>
      </c>
      <c r="K48" s="280">
        <v>1</v>
      </c>
      <c r="L48" s="1121">
        <v>1</v>
      </c>
      <c r="M48" s="282">
        <v>0</v>
      </c>
    </row>
    <row r="49" spans="1:13" x14ac:dyDescent="0.25">
      <c r="A49" s="1346" t="s">
        <v>868</v>
      </c>
      <c r="B49" s="406" t="s">
        <v>4</v>
      </c>
      <c r="C49" s="285">
        <f>SUM(C50,C51,C52,C53)</f>
        <v>29</v>
      </c>
      <c r="D49" s="827">
        <v>2</v>
      </c>
      <c r="E49" s="828">
        <v>0</v>
      </c>
      <c r="F49" s="828">
        <v>4</v>
      </c>
      <c r="G49" s="827">
        <v>1</v>
      </c>
      <c r="H49" s="827">
        <v>4</v>
      </c>
      <c r="I49" s="828">
        <v>0</v>
      </c>
      <c r="J49" s="828">
        <v>3</v>
      </c>
      <c r="K49" s="828">
        <v>5</v>
      </c>
      <c r="L49" s="1119">
        <v>9</v>
      </c>
      <c r="M49" s="861">
        <v>1</v>
      </c>
    </row>
    <row r="50" spans="1:13" x14ac:dyDescent="0.25">
      <c r="A50" s="1347"/>
      <c r="B50" s="286" t="s">
        <v>363</v>
      </c>
      <c r="C50" s="287">
        <v>0</v>
      </c>
      <c r="D50" s="289">
        <v>0</v>
      </c>
      <c r="E50" s="289">
        <v>0</v>
      </c>
      <c r="F50" s="289">
        <v>0</v>
      </c>
      <c r="G50" s="288">
        <v>0</v>
      </c>
      <c r="H50" s="289">
        <v>0</v>
      </c>
      <c r="I50" s="289">
        <v>0</v>
      </c>
      <c r="J50" s="289">
        <v>0</v>
      </c>
      <c r="K50" s="289">
        <v>0</v>
      </c>
      <c r="L50" s="1120">
        <v>0</v>
      </c>
      <c r="M50" s="290">
        <v>0</v>
      </c>
    </row>
    <row r="51" spans="1:13" x14ac:dyDescent="0.25">
      <c r="A51" s="1347"/>
      <c r="B51" s="286" t="s">
        <v>364</v>
      </c>
      <c r="C51" s="287">
        <v>11</v>
      </c>
      <c r="D51" s="289">
        <v>1</v>
      </c>
      <c r="E51" s="289">
        <v>0</v>
      </c>
      <c r="F51" s="289">
        <v>3</v>
      </c>
      <c r="G51" s="288">
        <v>0</v>
      </c>
      <c r="H51" s="289">
        <v>1</v>
      </c>
      <c r="I51" s="289">
        <v>0</v>
      </c>
      <c r="J51" s="289">
        <v>2</v>
      </c>
      <c r="K51" s="289">
        <v>2</v>
      </c>
      <c r="L51" s="1120">
        <v>2</v>
      </c>
      <c r="M51" s="290">
        <v>0</v>
      </c>
    </row>
    <row r="52" spans="1:13" x14ac:dyDescent="0.25">
      <c r="A52" s="1347"/>
      <c r="B52" s="286" t="s">
        <v>365</v>
      </c>
      <c r="C52" s="287">
        <v>8</v>
      </c>
      <c r="D52" s="289">
        <v>0</v>
      </c>
      <c r="E52" s="289">
        <v>0</v>
      </c>
      <c r="F52" s="289">
        <v>1</v>
      </c>
      <c r="G52" s="288">
        <v>0</v>
      </c>
      <c r="H52" s="289">
        <v>1</v>
      </c>
      <c r="I52" s="289">
        <v>0</v>
      </c>
      <c r="J52" s="289">
        <v>0</v>
      </c>
      <c r="K52" s="289">
        <v>2</v>
      </c>
      <c r="L52" s="1120">
        <v>3</v>
      </c>
      <c r="M52" s="290">
        <v>1</v>
      </c>
    </row>
    <row r="53" spans="1:13" x14ac:dyDescent="0.25">
      <c r="A53" s="1348"/>
      <c r="B53" s="278" t="s">
        <v>366</v>
      </c>
      <c r="C53" s="279">
        <v>10</v>
      </c>
      <c r="D53" s="280">
        <v>1</v>
      </c>
      <c r="E53" s="280">
        <v>0</v>
      </c>
      <c r="F53" s="280">
        <v>0</v>
      </c>
      <c r="G53" s="281">
        <v>1</v>
      </c>
      <c r="H53" s="280">
        <v>2</v>
      </c>
      <c r="I53" s="280">
        <v>0</v>
      </c>
      <c r="J53" s="280">
        <v>1</v>
      </c>
      <c r="K53" s="280">
        <v>1</v>
      </c>
      <c r="L53" s="1121">
        <v>4</v>
      </c>
      <c r="M53" s="282">
        <v>0</v>
      </c>
    </row>
    <row r="54" spans="1:13" x14ac:dyDescent="0.25">
      <c r="A54" s="267" t="s">
        <v>869</v>
      </c>
      <c r="B54" s="269" t="s">
        <v>4</v>
      </c>
      <c r="C54" s="270">
        <v>5</v>
      </c>
      <c r="D54" s="272">
        <v>0</v>
      </c>
      <c r="E54" s="272">
        <v>0</v>
      </c>
      <c r="F54" s="272">
        <v>1</v>
      </c>
      <c r="G54" s="271">
        <v>0</v>
      </c>
      <c r="H54" s="272">
        <v>0</v>
      </c>
      <c r="I54" s="272">
        <v>0</v>
      </c>
      <c r="J54" s="272">
        <v>0</v>
      </c>
      <c r="K54" s="272">
        <v>0</v>
      </c>
      <c r="L54" s="1123">
        <v>1</v>
      </c>
      <c r="M54" s="273">
        <v>3</v>
      </c>
    </row>
    <row r="55" spans="1:13" x14ac:dyDescent="0.25">
      <c r="A55" s="1358" t="s">
        <v>870</v>
      </c>
      <c r="B55" s="935" t="s">
        <v>4</v>
      </c>
      <c r="C55" s="694">
        <f>SUM(C56,C57,C58,C60,C59,C61,C62,C63,C64,C66,C65,C67,C68,C69,C70,C71,C72,C73)</f>
        <v>202</v>
      </c>
      <c r="D55" s="695">
        <v>28</v>
      </c>
      <c r="E55" s="696">
        <v>10</v>
      </c>
      <c r="F55" s="696">
        <v>22</v>
      </c>
      <c r="G55" s="695">
        <v>18</v>
      </c>
      <c r="H55" s="695">
        <v>33</v>
      </c>
      <c r="I55" s="696">
        <v>22</v>
      </c>
      <c r="J55" s="696">
        <v>25</v>
      </c>
      <c r="K55" s="696">
        <v>14</v>
      </c>
      <c r="L55" s="959">
        <v>10</v>
      </c>
      <c r="M55" s="362">
        <v>20</v>
      </c>
    </row>
    <row r="56" spans="1:13" x14ac:dyDescent="0.25">
      <c r="A56" s="1359"/>
      <c r="B56" s="397" t="s">
        <v>350</v>
      </c>
      <c r="C56" s="699">
        <v>0</v>
      </c>
      <c r="D56" s="299" t="s">
        <v>331</v>
      </c>
      <c r="E56" s="299" t="s">
        <v>331</v>
      </c>
      <c r="F56" s="299" t="s">
        <v>331</v>
      </c>
      <c r="G56" s="299" t="s">
        <v>331</v>
      </c>
      <c r="H56" s="299" t="s">
        <v>331</v>
      </c>
      <c r="I56" s="299" t="s">
        <v>331</v>
      </c>
      <c r="J56" s="299" t="s">
        <v>331</v>
      </c>
      <c r="K56" s="701">
        <v>0</v>
      </c>
      <c r="L56" s="960">
        <v>0</v>
      </c>
      <c r="M56" s="366">
        <v>0</v>
      </c>
    </row>
    <row r="57" spans="1:13" x14ac:dyDescent="0.25">
      <c r="A57" s="1359"/>
      <c r="B57" s="397" t="s">
        <v>368</v>
      </c>
      <c r="C57" s="699">
        <v>0</v>
      </c>
      <c r="D57" s="299" t="s">
        <v>331</v>
      </c>
      <c r="E57" s="299" t="s">
        <v>331</v>
      </c>
      <c r="F57" s="299" t="s">
        <v>331</v>
      </c>
      <c r="G57" s="299" t="s">
        <v>331</v>
      </c>
      <c r="H57" s="299" t="s">
        <v>331</v>
      </c>
      <c r="I57" s="299" t="s">
        <v>331</v>
      </c>
      <c r="J57" s="299" t="s">
        <v>331</v>
      </c>
      <c r="K57" s="701">
        <v>0</v>
      </c>
      <c r="L57" s="960">
        <v>0</v>
      </c>
      <c r="M57" s="366">
        <v>0</v>
      </c>
    </row>
    <row r="58" spans="1:13" x14ac:dyDescent="0.25">
      <c r="A58" s="1360"/>
      <c r="B58" s="397" t="s">
        <v>369</v>
      </c>
      <c r="C58" s="699">
        <v>5</v>
      </c>
      <c r="D58" s="701">
        <v>2</v>
      </c>
      <c r="E58" s="701">
        <v>0</v>
      </c>
      <c r="F58" s="701">
        <v>0</v>
      </c>
      <c r="G58" s="700">
        <v>0</v>
      </c>
      <c r="H58" s="701">
        <v>1</v>
      </c>
      <c r="I58" s="701">
        <v>0</v>
      </c>
      <c r="J58" s="701">
        <v>0</v>
      </c>
      <c r="K58" s="701">
        <v>0</v>
      </c>
      <c r="L58" s="960">
        <v>2</v>
      </c>
      <c r="M58" s="366">
        <v>0</v>
      </c>
    </row>
    <row r="59" spans="1:13" x14ac:dyDescent="0.25">
      <c r="A59" s="1360"/>
      <c r="B59" s="397" t="s">
        <v>370</v>
      </c>
      <c r="C59" s="699">
        <v>6</v>
      </c>
      <c r="D59" s="701">
        <v>2</v>
      </c>
      <c r="E59" s="701">
        <v>0</v>
      </c>
      <c r="F59" s="701">
        <v>1</v>
      </c>
      <c r="G59" s="700">
        <v>1</v>
      </c>
      <c r="H59" s="701">
        <v>0</v>
      </c>
      <c r="I59" s="701">
        <v>0</v>
      </c>
      <c r="J59" s="701">
        <v>1</v>
      </c>
      <c r="K59" s="701">
        <v>0</v>
      </c>
      <c r="L59" s="960">
        <v>0</v>
      </c>
      <c r="M59" s="366">
        <v>1</v>
      </c>
    </row>
    <row r="60" spans="1:13" x14ac:dyDescent="0.25">
      <c r="A60" s="1360"/>
      <c r="B60" s="397" t="s">
        <v>371</v>
      </c>
      <c r="C60" s="699">
        <v>6</v>
      </c>
      <c r="D60" s="701">
        <v>2</v>
      </c>
      <c r="E60" s="701">
        <v>0</v>
      </c>
      <c r="F60" s="701">
        <v>1</v>
      </c>
      <c r="G60" s="700">
        <v>0</v>
      </c>
      <c r="H60" s="701">
        <v>1</v>
      </c>
      <c r="I60" s="701">
        <v>0</v>
      </c>
      <c r="J60" s="701">
        <v>1</v>
      </c>
      <c r="K60" s="701">
        <v>0</v>
      </c>
      <c r="L60" s="960">
        <v>1</v>
      </c>
      <c r="M60" s="366">
        <v>0</v>
      </c>
    </row>
    <row r="61" spans="1:13" x14ac:dyDescent="0.25">
      <c r="A61" s="1360"/>
      <c r="B61" s="397" t="s">
        <v>372</v>
      </c>
      <c r="C61" s="699">
        <v>32</v>
      </c>
      <c r="D61" s="701">
        <v>3</v>
      </c>
      <c r="E61" s="701">
        <v>0</v>
      </c>
      <c r="F61" s="701">
        <v>2</v>
      </c>
      <c r="G61" s="700">
        <v>1</v>
      </c>
      <c r="H61" s="701">
        <v>6</v>
      </c>
      <c r="I61" s="701">
        <v>5</v>
      </c>
      <c r="J61" s="701">
        <v>6</v>
      </c>
      <c r="K61" s="701">
        <v>0</v>
      </c>
      <c r="L61" s="960">
        <v>0</v>
      </c>
      <c r="M61" s="366">
        <v>9</v>
      </c>
    </row>
    <row r="62" spans="1:13" x14ac:dyDescent="0.25">
      <c r="A62" s="1360"/>
      <c r="B62" s="397" t="s">
        <v>354</v>
      </c>
      <c r="C62" s="699">
        <v>0</v>
      </c>
      <c r="D62" s="299" t="s">
        <v>331</v>
      </c>
      <c r="E62" s="299" t="s">
        <v>331</v>
      </c>
      <c r="F62" s="299" t="s">
        <v>331</v>
      </c>
      <c r="G62" s="299" t="s">
        <v>331</v>
      </c>
      <c r="H62" s="299" t="s">
        <v>331</v>
      </c>
      <c r="I62" s="299" t="s">
        <v>331</v>
      </c>
      <c r="J62" s="299" t="s">
        <v>331</v>
      </c>
      <c r="K62" s="701">
        <v>0</v>
      </c>
      <c r="L62" s="960">
        <v>0</v>
      </c>
      <c r="M62" s="366">
        <v>0</v>
      </c>
    </row>
    <row r="63" spans="1:13" x14ac:dyDescent="0.25">
      <c r="A63" s="1360"/>
      <c r="B63" s="397" t="s">
        <v>373</v>
      </c>
      <c r="C63" s="699">
        <v>5</v>
      </c>
      <c r="D63" s="701">
        <v>1</v>
      </c>
      <c r="E63" s="701">
        <v>0</v>
      </c>
      <c r="F63" s="701">
        <v>0</v>
      </c>
      <c r="G63" s="700">
        <v>0</v>
      </c>
      <c r="H63" s="701">
        <v>0</v>
      </c>
      <c r="I63" s="701">
        <v>1</v>
      </c>
      <c r="J63" s="701">
        <v>0</v>
      </c>
      <c r="K63" s="701">
        <v>1</v>
      </c>
      <c r="L63" s="960">
        <v>1</v>
      </c>
      <c r="M63" s="366">
        <v>1</v>
      </c>
    </row>
    <row r="64" spans="1:13" x14ac:dyDescent="0.25">
      <c r="A64" s="1360"/>
      <c r="B64" s="397" t="s">
        <v>374</v>
      </c>
      <c r="C64" s="699">
        <v>3</v>
      </c>
      <c r="D64" s="299" t="s">
        <v>331</v>
      </c>
      <c r="E64" s="299" t="s">
        <v>331</v>
      </c>
      <c r="F64" s="299" t="s">
        <v>331</v>
      </c>
      <c r="G64" s="299" t="s">
        <v>331</v>
      </c>
      <c r="H64" s="299" t="s">
        <v>331</v>
      </c>
      <c r="I64" s="299" t="s">
        <v>331</v>
      </c>
      <c r="J64" s="299" t="s">
        <v>331</v>
      </c>
      <c r="K64" s="701">
        <v>2</v>
      </c>
      <c r="L64" s="960">
        <v>0</v>
      </c>
      <c r="M64" s="366">
        <v>1</v>
      </c>
    </row>
    <row r="65" spans="1:13" x14ac:dyDescent="0.25">
      <c r="A65" s="1360"/>
      <c r="B65" s="397" t="s">
        <v>375</v>
      </c>
      <c r="C65" s="699">
        <v>1</v>
      </c>
      <c r="D65" s="701">
        <v>0</v>
      </c>
      <c r="E65" s="701">
        <v>0</v>
      </c>
      <c r="F65" s="701">
        <v>0</v>
      </c>
      <c r="G65" s="700">
        <v>0</v>
      </c>
      <c r="H65" s="701">
        <v>1</v>
      </c>
      <c r="I65" s="701">
        <v>0</v>
      </c>
      <c r="J65" s="701">
        <v>0</v>
      </c>
      <c r="K65" s="701">
        <v>0</v>
      </c>
      <c r="L65" s="960">
        <v>0</v>
      </c>
      <c r="M65" s="366">
        <v>0</v>
      </c>
    </row>
    <row r="66" spans="1:13" x14ac:dyDescent="0.25">
      <c r="A66" s="1360"/>
      <c r="B66" s="397" t="s">
        <v>873</v>
      </c>
      <c r="C66" s="699">
        <v>1</v>
      </c>
      <c r="D66" s="299" t="s">
        <v>331</v>
      </c>
      <c r="E66" s="299" t="s">
        <v>331</v>
      </c>
      <c r="F66" s="299" t="s">
        <v>331</v>
      </c>
      <c r="G66" s="299" t="s">
        <v>331</v>
      </c>
      <c r="H66" s="299" t="s">
        <v>331</v>
      </c>
      <c r="I66" s="299" t="s">
        <v>331</v>
      </c>
      <c r="J66" s="299" t="s">
        <v>331</v>
      </c>
      <c r="K66" s="701">
        <v>0</v>
      </c>
      <c r="L66" s="960">
        <v>0</v>
      </c>
      <c r="M66" s="366">
        <v>1</v>
      </c>
    </row>
    <row r="67" spans="1:13" x14ac:dyDescent="0.25">
      <c r="A67" s="1360"/>
      <c r="B67" s="397" t="s">
        <v>376</v>
      </c>
      <c r="C67" s="699">
        <v>6</v>
      </c>
      <c r="D67" s="299" t="s">
        <v>331</v>
      </c>
      <c r="E67" s="299" t="s">
        <v>331</v>
      </c>
      <c r="F67" s="299" t="s">
        <v>331</v>
      </c>
      <c r="G67" s="299" t="s">
        <v>331</v>
      </c>
      <c r="H67" s="299" t="s">
        <v>331</v>
      </c>
      <c r="I67" s="299" t="s">
        <v>331</v>
      </c>
      <c r="J67" s="299" t="s">
        <v>331</v>
      </c>
      <c r="K67" s="701">
        <v>3</v>
      </c>
      <c r="L67" s="960">
        <v>2</v>
      </c>
      <c r="M67" s="366">
        <v>1</v>
      </c>
    </row>
    <row r="68" spans="1:13" x14ac:dyDescent="0.25">
      <c r="A68" s="1360"/>
      <c r="B68" s="397" t="s">
        <v>377</v>
      </c>
      <c r="C68" s="699">
        <v>0</v>
      </c>
      <c r="D68" s="299" t="s">
        <v>331</v>
      </c>
      <c r="E68" s="299" t="s">
        <v>331</v>
      </c>
      <c r="F68" s="299" t="s">
        <v>331</v>
      </c>
      <c r="G68" s="299" t="s">
        <v>331</v>
      </c>
      <c r="H68" s="299" t="s">
        <v>331</v>
      </c>
      <c r="I68" s="299" t="s">
        <v>331</v>
      </c>
      <c r="J68" s="299" t="s">
        <v>331</v>
      </c>
      <c r="K68" s="701">
        <v>0</v>
      </c>
      <c r="L68" s="960">
        <v>0</v>
      </c>
      <c r="M68" s="366">
        <v>0</v>
      </c>
    </row>
    <row r="69" spans="1:13" x14ac:dyDescent="0.25">
      <c r="A69" s="1360"/>
      <c r="B69" s="397" t="s">
        <v>378</v>
      </c>
      <c r="C69" s="699">
        <v>50</v>
      </c>
      <c r="D69" s="701">
        <v>8</v>
      </c>
      <c r="E69" s="701">
        <v>6</v>
      </c>
      <c r="F69" s="701">
        <v>6</v>
      </c>
      <c r="G69" s="700">
        <v>6</v>
      </c>
      <c r="H69" s="701">
        <v>12</v>
      </c>
      <c r="I69" s="701">
        <v>5</v>
      </c>
      <c r="J69" s="701">
        <v>4</v>
      </c>
      <c r="K69" s="701">
        <v>1</v>
      </c>
      <c r="L69" s="960">
        <v>1</v>
      </c>
      <c r="M69" s="366">
        <v>1</v>
      </c>
    </row>
    <row r="70" spans="1:13" x14ac:dyDescent="0.25">
      <c r="A70" s="1360"/>
      <c r="B70" s="397" t="s">
        <v>379</v>
      </c>
      <c r="C70" s="699">
        <v>46</v>
      </c>
      <c r="D70" s="701">
        <v>6</v>
      </c>
      <c r="E70" s="701">
        <v>3</v>
      </c>
      <c r="F70" s="701">
        <v>4</v>
      </c>
      <c r="G70" s="700">
        <v>6</v>
      </c>
      <c r="H70" s="701">
        <v>9</v>
      </c>
      <c r="I70" s="701">
        <v>7</v>
      </c>
      <c r="J70" s="701">
        <v>11</v>
      </c>
      <c r="K70" s="299" t="s">
        <v>331</v>
      </c>
      <c r="L70" s="1030" t="s">
        <v>331</v>
      </c>
      <c r="M70" s="703">
        <v>0</v>
      </c>
    </row>
    <row r="71" spans="1:13" x14ac:dyDescent="0.25">
      <c r="A71" s="1360"/>
      <c r="B71" s="397" t="s">
        <v>380</v>
      </c>
      <c r="C71" s="699">
        <v>31</v>
      </c>
      <c r="D71" s="701">
        <v>4</v>
      </c>
      <c r="E71" s="701">
        <v>1</v>
      </c>
      <c r="F71" s="701">
        <v>4</v>
      </c>
      <c r="G71" s="700">
        <v>3</v>
      </c>
      <c r="H71" s="701">
        <v>3</v>
      </c>
      <c r="I71" s="701">
        <v>4</v>
      </c>
      <c r="J71" s="701">
        <v>2</v>
      </c>
      <c r="K71" s="701">
        <v>5</v>
      </c>
      <c r="L71" s="960">
        <v>2</v>
      </c>
      <c r="M71" s="366">
        <v>3</v>
      </c>
    </row>
    <row r="72" spans="1:13" x14ac:dyDescent="0.25">
      <c r="A72" s="1360"/>
      <c r="B72" s="397" t="s">
        <v>381</v>
      </c>
      <c r="C72" s="699">
        <v>4</v>
      </c>
      <c r="D72" s="701">
        <v>0</v>
      </c>
      <c r="E72" s="701">
        <v>0</v>
      </c>
      <c r="F72" s="701">
        <v>2</v>
      </c>
      <c r="G72" s="700">
        <v>0</v>
      </c>
      <c r="H72" s="701">
        <v>0</v>
      </c>
      <c r="I72" s="701">
        <v>0</v>
      </c>
      <c r="J72" s="701">
        <v>0</v>
      </c>
      <c r="K72" s="701">
        <v>0</v>
      </c>
      <c r="L72" s="960">
        <v>1</v>
      </c>
      <c r="M72" s="366">
        <v>1</v>
      </c>
    </row>
    <row r="73" spans="1:13" x14ac:dyDescent="0.25">
      <c r="A73" s="1361"/>
      <c r="B73" s="398" t="s">
        <v>382</v>
      </c>
      <c r="C73" s="705">
        <v>6</v>
      </c>
      <c r="D73" s="707">
        <v>0</v>
      </c>
      <c r="E73" s="707">
        <v>0</v>
      </c>
      <c r="F73" s="707">
        <v>2</v>
      </c>
      <c r="G73" s="706">
        <v>1</v>
      </c>
      <c r="H73" s="707">
        <v>0</v>
      </c>
      <c r="I73" s="707">
        <v>0</v>
      </c>
      <c r="J73" s="707">
        <v>0</v>
      </c>
      <c r="K73" s="707">
        <v>2</v>
      </c>
      <c r="L73" s="963">
        <v>0</v>
      </c>
      <c r="M73" s="957">
        <v>1</v>
      </c>
    </row>
    <row r="74" spans="1:13" x14ac:dyDescent="0.25">
      <c r="A74" s="267" t="s">
        <v>543</v>
      </c>
      <c r="B74" s="269" t="s">
        <v>4</v>
      </c>
      <c r="C74" s="270">
        <v>2</v>
      </c>
      <c r="D74" s="830" t="s">
        <v>331</v>
      </c>
      <c r="E74" s="830" t="s">
        <v>331</v>
      </c>
      <c r="F74" s="830" t="s">
        <v>331</v>
      </c>
      <c r="G74" s="832" t="s">
        <v>331</v>
      </c>
      <c r="H74" s="833" t="s">
        <v>331</v>
      </c>
      <c r="I74" s="833" t="s">
        <v>331</v>
      </c>
      <c r="J74" s="833" t="s">
        <v>331</v>
      </c>
      <c r="K74" s="272">
        <v>0</v>
      </c>
      <c r="L74" s="1123">
        <v>0</v>
      </c>
      <c r="M74" s="273">
        <v>2</v>
      </c>
    </row>
    <row r="75" spans="1:13" x14ac:dyDescent="0.25">
      <c r="A75" s="267" t="s">
        <v>876</v>
      </c>
      <c r="B75" s="269" t="s">
        <v>4</v>
      </c>
      <c r="C75" s="270">
        <v>0</v>
      </c>
      <c r="D75" s="830" t="s">
        <v>331</v>
      </c>
      <c r="E75" s="830" t="s">
        <v>331</v>
      </c>
      <c r="F75" s="830" t="s">
        <v>331</v>
      </c>
      <c r="G75" s="834" t="s">
        <v>331</v>
      </c>
      <c r="H75" s="834" t="s">
        <v>331</v>
      </c>
      <c r="I75" s="834" t="s">
        <v>331</v>
      </c>
      <c r="J75" s="834" t="s">
        <v>331</v>
      </c>
      <c r="K75" s="275">
        <v>0</v>
      </c>
      <c r="L75" s="1122">
        <v>0</v>
      </c>
      <c r="M75" s="277">
        <v>0</v>
      </c>
    </row>
    <row r="76" spans="1:13" x14ac:dyDescent="0.25">
      <c r="A76" s="1346" t="s">
        <v>384</v>
      </c>
      <c r="B76" s="406" t="s">
        <v>4</v>
      </c>
      <c r="C76" s="285">
        <f>SUM(C77,C78)</f>
        <v>38</v>
      </c>
      <c r="D76" s="827">
        <v>2</v>
      </c>
      <c r="E76" s="828">
        <v>2</v>
      </c>
      <c r="F76" s="828">
        <v>7</v>
      </c>
      <c r="G76" s="827">
        <v>2</v>
      </c>
      <c r="H76" s="827">
        <v>8</v>
      </c>
      <c r="I76" s="828">
        <v>5</v>
      </c>
      <c r="J76" s="828">
        <v>5</v>
      </c>
      <c r="K76" s="828">
        <v>2</v>
      </c>
      <c r="L76" s="1119">
        <v>1</v>
      </c>
      <c r="M76" s="861">
        <v>4</v>
      </c>
    </row>
    <row r="77" spans="1:13" x14ac:dyDescent="0.25">
      <c r="A77" s="1347"/>
      <c r="B77" s="286" t="s">
        <v>385</v>
      </c>
      <c r="C77" s="287">
        <v>24</v>
      </c>
      <c r="D77" s="289">
        <v>2</v>
      </c>
      <c r="E77" s="289">
        <v>0</v>
      </c>
      <c r="F77" s="289">
        <v>5</v>
      </c>
      <c r="G77" s="288">
        <v>1</v>
      </c>
      <c r="H77" s="289">
        <v>7</v>
      </c>
      <c r="I77" s="289">
        <v>4</v>
      </c>
      <c r="J77" s="289">
        <v>4</v>
      </c>
      <c r="K77" s="289">
        <v>1</v>
      </c>
      <c r="L77" s="1120">
        <v>0</v>
      </c>
      <c r="M77" s="290">
        <v>0</v>
      </c>
    </row>
    <row r="78" spans="1:13" x14ac:dyDescent="0.25">
      <c r="A78" s="1348"/>
      <c r="B78" s="278" t="s">
        <v>386</v>
      </c>
      <c r="C78" s="279">
        <v>14</v>
      </c>
      <c r="D78" s="280">
        <v>0</v>
      </c>
      <c r="E78" s="280">
        <v>2</v>
      </c>
      <c r="F78" s="280">
        <v>2</v>
      </c>
      <c r="G78" s="281">
        <v>1</v>
      </c>
      <c r="H78" s="280">
        <v>1</v>
      </c>
      <c r="I78" s="280">
        <v>1</v>
      </c>
      <c r="J78" s="280">
        <v>1</v>
      </c>
      <c r="K78" s="280">
        <v>1</v>
      </c>
      <c r="L78" s="1121">
        <v>1</v>
      </c>
      <c r="M78" s="282">
        <v>4</v>
      </c>
    </row>
    <row r="79" spans="1:13" x14ac:dyDescent="0.25">
      <c r="A79" s="1350" t="s">
        <v>387</v>
      </c>
      <c r="B79" s="406" t="s">
        <v>4</v>
      </c>
      <c r="C79" s="285">
        <f>SUM(C80,C81,C82,C83,C84,C85,C86,C87,C89,C88,C90,C91,C92)</f>
        <v>6</v>
      </c>
      <c r="D79" s="827">
        <v>0</v>
      </c>
      <c r="E79" s="828">
        <v>0</v>
      </c>
      <c r="F79" s="828">
        <v>1</v>
      </c>
      <c r="G79" s="827">
        <v>0</v>
      </c>
      <c r="H79" s="827">
        <v>0</v>
      </c>
      <c r="I79" s="828">
        <v>0</v>
      </c>
      <c r="J79" s="828">
        <v>0</v>
      </c>
      <c r="K79" s="828">
        <v>1</v>
      </c>
      <c r="L79" s="1119">
        <v>1</v>
      </c>
      <c r="M79" s="861">
        <v>3</v>
      </c>
    </row>
    <row r="80" spans="1:13" x14ac:dyDescent="0.25">
      <c r="A80" s="1354"/>
      <c r="B80" s="286" t="s">
        <v>350</v>
      </c>
      <c r="C80" s="287">
        <v>0</v>
      </c>
      <c r="D80" s="830" t="s">
        <v>331</v>
      </c>
      <c r="E80" s="830" t="s">
        <v>331</v>
      </c>
      <c r="F80" s="830" t="s">
        <v>331</v>
      </c>
      <c r="G80" s="830" t="s">
        <v>331</v>
      </c>
      <c r="H80" s="830" t="s">
        <v>331</v>
      </c>
      <c r="I80" s="830" t="s">
        <v>331</v>
      </c>
      <c r="J80" s="830" t="s">
        <v>331</v>
      </c>
      <c r="K80" s="289">
        <v>0</v>
      </c>
      <c r="L80" s="1120">
        <v>0</v>
      </c>
      <c r="M80" s="290">
        <v>0</v>
      </c>
    </row>
    <row r="81" spans="1:13" x14ac:dyDescent="0.25">
      <c r="A81" s="1355"/>
      <c r="B81" s="286" t="s">
        <v>351</v>
      </c>
      <c r="C81" s="287">
        <v>0</v>
      </c>
      <c r="D81" s="289">
        <v>0</v>
      </c>
      <c r="E81" s="289">
        <v>0</v>
      </c>
      <c r="F81" s="289">
        <v>0</v>
      </c>
      <c r="G81" s="288">
        <v>0</v>
      </c>
      <c r="H81" s="289">
        <v>0</v>
      </c>
      <c r="I81" s="289">
        <v>0</v>
      </c>
      <c r="J81" s="289">
        <v>0</v>
      </c>
      <c r="K81" s="289">
        <v>0</v>
      </c>
      <c r="L81" s="1120">
        <v>0</v>
      </c>
      <c r="M81" s="290">
        <v>0</v>
      </c>
    </row>
    <row r="82" spans="1:13" x14ac:dyDescent="0.25">
      <c r="A82" s="1355"/>
      <c r="B82" s="286" t="s">
        <v>352</v>
      </c>
      <c r="C82" s="287">
        <v>0</v>
      </c>
      <c r="D82" s="289">
        <v>0</v>
      </c>
      <c r="E82" s="289">
        <v>0</v>
      </c>
      <c r="F82" s="289">
        <v>0</v>
      </c>
      <c r="G82" s="288">
        <v>0</v>
      </c>
      <c r="H82" s="289">
        <v>0</v>
      </c>
      <c r="I82" s="289">
        <v>0</v>
      </c>
      <c r="J82" s="289">
        <v>0</v>
      </c>
      <c r="K82" s="289">
        <v>0</v>
      </c>
      <c r="L82" s="1120">
        <v>0</v>
      </c>
      <c r="M82" s="290">
        <v>0</v>
      </c>
    </row>
    <row r="83" spans="1:13" x14ac:dyDescent="0.25">
      <c r="A83" s="1355"/>
      <c r="B83" s="286" t="s">
        <v>388</v>
      </c>
      <c r="C83" s="287">
        <v>0</v>
      </c>
      <c r="D83" s="289">
        <v>0</v>
      </c>
      <c r="E83" s="289">
        <v>0</v>
      </c>
      <c r="F83" s="289">
        <v>0</v>
      </c>
      <c r="G83" s="288">
        <v>0</v>
      </c>
      <c r="H83" s="289">
        <v>0</v>
      </c>
      <c r="I83" s="289">
        <v>0</v>
      </c>
      <c r="J83" s="289">
        <v>0</v>
      </c>
      <c r="K83" s="289">
        <v>0</v>
      </c>
      <c r="L83" s="1120">
        <v>0</v>
      </c>
      <c r="M83" s="290">
        <v>0</v>
      </c>
    </row>
    <row r="84" spans="1:13" x14ac:dyDescent="0.25">
      <c r="A84" s="1355"/>
      <c r="B84" s="286" t="s">
        <v>353</v>
      </c>
      <c r="C84" s="287">
        <v>1</v>
      </c>
      <c r="D84" s="289">
        <v>0</v>
      </c>
      <c r="E84" s="289">
        <v>0</v>
      </c>
      <c r="F84" s="289">
        <v>0</v>
      </c>
      <c r="G84" s="288">
        <v>0</v>
      </c>
      <c r="H84" s="289">
        <v>0</v>
      </c>
      <c r="I84" s="289">
        <v>0</v>
      </c>
      <c r="J84" s="289">
        <v>0</v>
      </c>
      <c r="K84" s="289">
        <v>1</v>
      </c>
      <c r="L84" s="1120">
        <v>0</v>
      </c>
      <c r="M84" s="290">
        <v>0</v>
      </c>
    </row>
    <row r="85" spans="1:13" x14ac:dyDescent="0.25">
      <c r="A85" s="1355"/>
      <c r="B85" s="286" t="s">
        <v>354</v>
      </c>
      <c r="C85" s="287">
        <v>0</v>
      </c>
      <c r="D85" s="830" t="s">
        <v>331</v>
      </c>
      <c r="E85" s="830" t="s">
        <v>331</v>
      </c>
      <c r="F85" s="830" t="s">
        <v>331</v>
      </c>
      <c r="G85" s="830" t="s">
        <v>331</v>
      </c>
      <c r="H85" s="830" t="s">
        <v>331</v>
      </c>
      <c r="I85" s="830" t="s">
        <v>331</v>
      </c>
      <c r="J85" s="830" t="s">
        <v>331</v>
      </c>
      <c r="K85" s="289">
        <v>0</v>
      </c>
      <c r="L85" s="1120">
        <v>0</v>
      </c>
      <c r="M85" s="290">
        <v>0</v>
      </c>
    </row>
    <row r="86" spans="1:13" x14ac:dyDescent="0.25">
      <c r="A86" s="1355"/>
      <c r="B86" s="286" t="s">
        <v>355</v>
      </c>
      <c r="C86" s="287">
        <v>0</v>
      </c>
      <c r="D86" s="289">
        <v>0</v>
      </c>
      <c r="E86" s="289">
        <v>0</v>
      </c>
      <c r="F86" s="289">
        <v>0</v>
      </c>
      <c r="G86" s="288">
        <v>0</v>
      </c>
      <c r="H86" s="289">
        <v>0</v>
      </c>
      <c r="I86" s="289">
        <v>0</v>
      </c>
      <c r="J86" s="289">
        <v>0</v>
      </c>
      <c r="K86" s="289">
        <v>0</v>
      </c>
      <c r="L86" s="1120">
        <v>0</v>
      </c>
      <c r="M86" s="290">
        <v>0</v>
      </c>
    </row>
    <row r="87" spans="1:13" x14ac:dyDescent="0.25">
      <c r="A87" s="1355"/>
      <c r="B87" s="286" t="s">
        <v>356</v>
      </c>
      <c r="C87" s="287">
        <v>1</v>
      </c>
      <c r="D87" s="289">
        <v>0</v>
      </c>
      <c r="E87" s="289">
        <v>0</v>
      </c>
      <c r="F87" s="289">
        <v>1</v>
      </c>
      <c r="G87" s="288">
        <v>0</v>
      </c>
      <c r="H87" s="289">
        <v>0</v>
      </c>
      <c r="I87" s="289">
        <v>0</v>
      </c>
      <c r="J87" s="289">
        <v>0</v>
      </c>
      <c r="K87" s="289">
        <v>0</v>
      </c>
      <c r="L87" s="1120">
        <v>0</v>
      </c>
      <c r="M87" s="290">
        <v>0</v>
      </c>
    </row>
    <row r="88" spans="1:13" x14ac:dyDescent="0.25">
      <c r="A88" s="1355"/>
      <c r="B88" s="286" t="s">
        <v>357</v>
      </c>
      <c r="C88" s="287">
        <v>0</v>
      </c>
      <c r="D88" s="289">
        <v>0</v>
      </c>
      <c r="E88" s="289">
        <v>0</v>
      </c>
      <c r="F88" s="289">
        <v>0</v>
      </c>
      <c r="G88" s="288">
        <v>0</v>
      </c>
      <c r="H88" s="289">
        <v>0</v>
      </c>
      <c r="I88" s="289">
        <v>0</v>
      </c>
      <c r="J88" s="289">
        <v>0</v>
      </c>
      <c r="K88" s="289">
        <v>0</v>
      </c>
      <c r="L88" s="1120">
        <v>0</v>
      </c>
      <c r="M88" s="290">
        <v>0</v>
      </c>
    </row>
    <row r="89" spans="1:13" x14ac:dyDescent="0.25">
      <c r="A89" s="1355"/>
      <c r="B89" s="286" t="s">
        <v>872</v>
      </c>
      <c r="C89" s="287">
        <v>3</v>
      </c>
      <c r="D89" s="289">
        <v>0</v>
      </c>
      <c r="E89" s="289">
        <v>0</v>
      </c>
      <c r="F89" s="289">
        <v>0</v>
      </c>
      <c r="G89" s="288">
        <v>0</v>
      </c>
      <c r="H89" s="289">
        <v>0</v>
      </c>
      <c r="I89" s="289">
        <v>0</v>
      </c>
      <c r="J89" s="289">
        <v>0</v>
      </c>
      <c r="K89" s="289">
        <v>0</v>
      </c>
      <c r="L89" s="1120">
        <v>0</v>
      </c>
      <c r="M89" s="290">
        <v>3</v>
      </c>
    </row>
    <row r="90" spans="1:13" x14ac:dyDescent="0.25">
      <c r="A90" s="1355"/>
      <c r="B90" s="286" t="s">
        <v>359</v>
      </c>
      <c r="C90" s="287">
        <v>0</v>
      </c>
      <c r="D90" s="289">
        <v>0</v>
      </c>
      <c r="E90" s="289">
        <v>0</v>
      </c>
      <c r="F90" s="289">
        <v>0</v>
      </c>
      <c r="G90" s="288">
        <v>0</v>
      </c>
      <c r="H90" s="289">
        <v>0</v>
      </c>
      <c r="I90" s="289">
        <v>0</v>
      </c>
      <c r="J90" s="289">
        <v>0</v>
      </c>
      <c r="K90" s="289">
        <v>0</v>
      </c>
      <c r="L90" s="1120">
        <v>0</v>
      </c>
      <c r="M90" s="290">
        <v>0</v>
      </c>
    </row>
    <row r="91" spans="1:13" x14ac:dyDescent="0.25">
      <c r="A91" s="1355"/>
      <c r="B91" s="286" t="s">
        <v>360</v>
      </c>
      <c r="C91" s="287">
        <v>1</v>
      </c>
      <c r="D91" s="289">
        <v>0</v>
      </c>
      <c r="E91" s="289">
        <v>0</v>
      </c>
      <c r="F91" s="289">
        <v>0</v>
      </c>
      <c r="G91" s="288">
        <v>0</v>
      </c>
      <c r="H91" s="289">
        <v>0</v>
      </c>
      <c r="I91" s="289">
        <v>0</v>
      </c>
      <c r="J91" s="289">
        <v>0</v>
      </c>
      <c r="K91" s="289">
        <v>0</v>
      </c>
      <c r="L91" s="1120">
        <v>1</v>
      </c>
      <c r="M91" s="290">
        <v>0</v>
      </c>
    </row>
    <row r="92" spans="1:13" x14ac:dyDescent="0.25">
      <c r="A92" s="1357"/>
      <c r="B92" s="278" t="s">
        <v>361</v>
      </c>
      <c r="C92" s="279">
        <v>0</v>
      </c>
      <c r="D92" s="280">
        <v>0</v>
      </c>
      <c r="E92" s="280">
        <v>0</v>
      </c>
      <c r="F92" s="280">
        <v>0</v>
      </c>
      <c r="G92" s="281">
        <v>0</v>
      </c>
      <c r="H92" s="280">
        <v>0</v>
      </c>
      <c r="I92" s="280">
        <v>0</v>
      </c>
      <c r="J92" s="280">
        <v>0</v>
      </c>
      <c r="K92" s="280">
        <v>0</v>
      </c>
      <c r="L92" s="1121">
        <v>0</v>
      </c>
      <c r="M92" s="282">
        <v>0</v>
      </c>
    </row>
    <row r="93" spans="1:13" x14ac:dyDescent="0.25">
      <c r="A93" s="1346" t="s">
        <v>390</v>
      </c>
      <c r="B93" s="406" t="s">
        <v>4</v>
      </c>
      <c r="C93" s="285">
        <f>SUM(C94,C95,C96,C97)</f>
        <v>0</v>
      </c>
      <c r="D93" s="827">
        <v>0</v>
      </c>
      <c r="E93" s="828">
        <v>0</v>
      </c>
      <c r="F93" s="828">
        <v>0</v>
      </c>
      <c r="G93" s="827">
        <v>0</v>
      </c>
      <c r="H93" s="827">
        <v>0</v>
      </c>
      <c r="I93" s="828">
        <v>0</v>
      </c>
      <c r="J93" s="828">
        <v>0</v>
      </c>
      <c r="K93" s="828">
        <v>0</v>
      </c>
      <c r="L93" s="1119">
        <v>0</v>
      </c>
      <c r="M93" s="861">
        <v>0</v>
      </c>
    </row>
    <row r="94" spans="1:13" x14ac:dyDescent="0.25">
      <c r="A94" s="1347"/>
      <c r="B94" s="286" t="s">
        <v>352</v>
      </c>
      <c r="C94" s="287">
        <v>0</v>
      </c>
      <c r="D94" s="289">
        <v>0</v>
      </c>
      <c r="E94" s="289">
        <v>0</v>
      </c>
      <c r="F94" s="289">
        <v>0</v>
      </c>
      <c r="G94" s="288">
        <v>0</v>
      </c>
      <c r="H94" s="289">
        <v>0</v>
      </c>
      <c r="I94" s="289">
        <v>0</v>
      </c>
      <c r="J94" s="289">
        <v>0</v>
      </c>
      <c r="K94" s="289">
        <v>0</v>
      </c>
      <c r="L94" s="1120">
        <v>0</v>
      </c>
      <c r="M94" s="290">
        <v>0</v>
      </c>
    </row>
    <row r="95" spans="1:13" x14ac:dyDescent="0.25">
      <c r="A95" s="1347"/>
      <c r="B95" s="286" t="s">
        <v>391</v>
      </c>
      <c r="C95" s="287">
        <v>0</v>
      </c>
      <c r="D95" s="830" t="s">
        <v>331</v>
      </c>
      <c r="E95" s="830" t="s">
        <v>331</v>
      </c>
      <c r="F95" s="830" t="s">
        <v>331</v>
      </c>
      <c r="G95" s="830" t="s">
        <v>331</v>
      </c>
      <c r="H95" s="830" t="s">
        <v>331</v>
      </c>
      <c r="I95" s="830" t="s">
        <v>331</v>
      </c>
      <c r="J95" s="830" t="s">
        <v>331</v>
      </c>
      <c r="K95" s="289">
        <v>0</v>
      </c>
      <c r="L95" s="1120">
        <v>0</v>
      </c>
      <c r="M95" s="290">
        <v>0</v>
      </c>
    </row>
    <row r="96" spans="1:13" x14ac:dyDescent="0.25">
      <c r="A96" s="1347"/>
      <c r="B96" s="286" t="s">
        <v>392</v>
      </c>
      <c r="C96" s="287">
        <v>0</v>
      </c>
      <c r="D96" s="830" t="s">
        <v>331</v>
      </c>
      <c r="E96" s="830" t="s">
        <v>331</v>
      </c>
      <c r="F96" s="830" t="s">
        <v>331</v>
      </c>
      <c r="G96" s="830" t="s">
        <v>331</v>
      </c>
      <c r="H96" s="830" t="s">
        <v>331</v>
      </c>
      <c r="I96" s="830" t="s">
        <v>331</v>
      </c>
      <c r="J96" s="830" t="s">
        <v>331</v>
      </c>
      <c r="K96" s="289">
        <v>0</v>
      </c>
      <c r="L96" s="1120">
        <v>0</v>
      </c>
      <c r="M96" s="290">
        <v>0</v>
      </c>
    </row>
    <row r="97" spans="1:13" x14ac:dyDescent="0.25">
      <c r="A97" s="1348"/>
      <c r="B97" s="295" t="s">
        <v>357</v>
      </c>
      <c r="C97" s="296">
        <v>0</v>
      </c>
      <c r="D97" s="280">
        <v>0</v>
      </c>
      <c r="E97" s="280">
        <v>0</v>
      </c>
      <c r="F97" s="280">
        <v>0</v>
      </c>
      <c r="G97" s="281">
        <v>0</v>
      </c>
      <c r="H97" s="280">
        <v>0</v>
      </c>
      <c r="I97" s="280">
        <v>0</v>
      </c>
      <c r="J97" s="280">
        <v>0</v>
      </c>
      <c r="K97" s="280">
        <v>0</v>
      </c>
      <c r="L97" s="1121">
        <v>0</v>
      </c>
      <c r="M97" s="282">
        <v>0</v>
      </c>
    </row>
    <row r="98" spans="1:13" ht="26.25" x14ac:dyDescent="0.25">
      <c r="A98" s="297" t="s">
        <v>877</v>
      </c>
      <c r="B98" s="298" t="s">
        <v>4</v>
      </c>
      <c r="C98" s="835">
        <v>4</v>
      </c>
      <c r="D98" s="830" t="s">
        <v>331</v>
      </c>
      <c r="E98" s="830" t="s">
        <v>331</v>
      </c>
      <c r="F98" s="830" t="s">
        <v>331</v>
      </c>
      <c r="G98" s="836" t="s">
        <v>331</v>
      </c>
      <c r="H98" s="836" t="s">
        <v>331</v>
      </c>
      <c r="I98" s="836" t="s">
        <v>331</v>
      </c>
      <c r="J98" s="836" t="s">
        <v>331</v>
      </c>
      <c r="K98" s="403">
        <v>1</v>
      </c>
      <c r="L98" s="1124">
        <v>1</v>
      </c>
      <c r="M98" s="1116">
        <v>2</v>
      </c>
    </row>
    <row r="99" spans="1:13" x14ac:dyDescent="0.25">
      <c r="A99" s="1346" t="s">
        <v>854</v>
      </c>
      <c r="B99" s="406" t="s">
        <v>4</v>
      </c>
      <c r="C99" s="274">
        <f>SUM(C100,C101,C102,C103,C104)</f>
        <v>22</v>
      </c>
      <c r="D99" s="830" t="s">
        <v>331</v>
      </c>
      <c r="E99" s="830" t="s">
        <v>331</v>
      </c>
      <c r="F99" s="830" t="s">
        <v>331</v>
      </c>
      <c r="G99" s="830" t="s">
        <v>331</v>
      </c>
      <c r="H99" s="830" t="s">
        <v>331</v>
      </c>
      <c r="I99" s="830" t="s">
        <v>331</v>
      </c>
      <c r="J99" s="830" t="s">
        <v>331</v>
      </c>
      <c r="K99" s="275">
        <v>9</v>
      </c>
      <c r="L99" s="1122">
        <v>2</v>
      </c>
      <c r="M99" s="277">
        <v>11</v>
      </c>
    </row>
    <row r="100" spans="1:13" x14ac:dyDescent="0.25">
      <c r="A100" s="1347"/>
      <c r="B100" s="286" t="s">
        <v>350</v>
      </c>
      <c r="C100" s="287">
        <v>6</v>
      </c>
      <c r="D100" s="830" t="s">
        <v>331</v>
      </c>
      <c r="E100" s="830" t="s">
        <v>331</v>
      </c>
      <c r="F100" s="830" t="s">
        <v>331</v>
      </c>
      <c r="G100" s="830" t="s">
        <v>331</v>
      </c>
      <c r="H100" s="830" t="s">
        <v>331</v>
      </c>
      <c r="I100" s="830" t="s">
        <v>331</v>
      </c>
      <c r="J100" s="830" t="s">
        <v>331</v>
      </c>
      <c r="K100" s="289">
        <v>0</v>
      </c>
      <c r="L100" s="1120">
        <v>0</v>
      </c>
      <c r="M100" s="290">
        <v>6</v>
      </c>
    </row>
    <row r="101" spans="1:13" x14ac:dyDescent="0.25">
      <c r="A101" s="1347"/>
      <c r="B101" s="286" t="s">
        <v>393</v>
      </c>
      <c r="C101" s="287">
        <v>5</v>
      </c>
      <c r="D101" s="830" t="s">
        <v>331</v>
      </c>
      <c r="E101" s="830" t="s">
        <v>331</v>
      </c>
      <c r="F101" s="830" t="s">
        <v>331</v>
      </c>
      <c r="G101" s="830" t="s">
        <v>331</v>
      </c>
      <c r="H101" s="830" t="s">
        <v>331</v>
      </c>
      <c r="I101" s="830" t="s">
        <v>331</v>
      </c>
      <c r="J101" s="830" t="s">
        <v>331</v>
      </c>
      <c r="K101" s="289">
        <v>2</v>
      </c>
      <c r="L101" s="1120">
        <v>0</v>
      </c>
      <c r="M101" s="290">
        <v>3</v>
      </c>
    </row>
    <row r="102" spans="1:13" x14ac:dyDescent="0.25">
      <c r="A102" s="1347"/>
      <c r="B102" s="286" t="s">
        <v>354</v>
      </c>
      <c r="C102" s="287">
        <v>0</v>
      </c>
      <c r="D102" s="830" t="s">
        <v>331</v>
      </c>
      <c r="E102" s="830" t="s">
        <v>331</v>
      </c>
      <c r="F102" s="830" t="s">
        <v>331</v>
      </c>
      <c r="G102" s="830" t="s">
        <v>331</v>
      </c>
      <c r="H102" s="830" t="s">
        <v>331</v>
      </c>
      <c r="I102" s="830" t="s">
        <v>331</v>
      </c>
      <c r="J102" s="830" t="s">
        <v>331</v>
      </c>
      <c r="K102" s="289">
        <v>0</v>
      </c>
      <c r="L102" s="1120">
        <v>0</v>
      </c>
      <c r="M102" s="290"/>
    </row>
    <row r="103" spans="1:13" x14ac:dyDescent="0.25">
      <c r="A103" s="1347"/>
      <c r="B103" s="286" t="s">
        <v>875</v>
      </c>
      <c r="C103" s="287">
        <v>10</v>
      </c>
      <c r="D103" s="830" t="s">
        <v>331</v>
      </c>
      <c r="E103" s="830" t="s">
        <v>331</v>
      </c>
      <c r="F103" s="830" t="s">
        <v>331</v>
      </c>
      <c r="G103" s="830" t="s">
        <v>331</v>
      </c>
      <c r="H103" s="830" t="s">
        <v>331</v>
      </c>
      <c r="I103" s="830" t="s">
        <v>331</v>
      </c>
      <c r="J103" s="830" t="s">
        <v>331</v>
      </c>
      <c r="K103" s="289">
        <v>6</v>
      </c>
      <c r="L103" s="1120">
        <v>2</v>
      </c>
      <c r="M103" s="290">
        <v>2</v>
      </c>
    </row>
    <row r="104" spans="1:13" x14ac:dyDescent="0.25">
      <c r="A104" s="1348"/>
      <c r="B104" s="295" t="s">
        <v>394</v>
      </c>
      <c r="C104" s="296">
        <v>1</v>
      </c>
      <c r="D104" s="830" t="s">
        <v>331</v>
      </c>
      <c r="E104" s="830" t="s">
        <v>331</v>
      </c>
      <c r="F104" s="830" t="s">
        <v>331</v>
      </c>
      <c r="G104" s="830" t="s">
        <v>331</v>
      </c>
      <c r="H104" s="830" t="s">
        <v>331</v>
      </c>
      <c r="I104" s="830" t="s">
        <v>331</v>
      </c>
      <c r="J104" s="830" t="s">
        <v>331</v>
      </c>
      <c r="K104" s="289">
        <v>1</v>
      </c>
      <c r="L104" s="1120">
        <v>0</v>
      </c>
      <c r="M104" s="290">
        <v>0</v>
      </c>
    </row>
    <row r="105" spans="1:13" x14ac:dyDescent="0.25">
      <c r="A105" s="1106" t="s">
        <v>395</v>
      </c>
      <c r="B105" s="1107" t="s">
        <v>4</v>
      </c>
      <c r="C105" s="1108">
        <v>6</v>
      </c>
      <c r="D105" s="1109">
        <v>0</v>
      </c>
      <c r="E105" s="1109">
        <v>0</v>
      </c>
      <c r="F105" s="1109">
        <v>0</v>
      </c>
      <c r="G105" s="1110">
        <v>1</v>
      </c>
      <c r="H105" s="1109">
        <v>4</v>
      </c>
      <c r="I105" s="1109">
        <v>0</v>
      </c>
      <c r="J105" s="1109">
        <v>1</v>
      </c>
      <c r="K105" s="1109">
        <v>0</v>
      </c>
      <c r="L105" s="1125">
        <v>0</v>
      </c>
      <c r="M105" s="1117">
        <v>0</v>
      </c>
    </row>
    <row r="106" spans="1:13" x14ac:dyDescent="0.25">
      <c r="A106" s="1111" t="s">
        <v>107</v>
      </c>
      <c r="B106" s="1112" t="s">
        <v>4</v>
      </c>
      <c r="C106" s="1113">
        <v>38</v>
      </c>
      <c r="D106" s="1114">
        <v>3</v>
      </c>
      <c r="E106" s="1114">
        <v>4</v>
      </c>
      <c r="F106" s="1114">
        <v>7</v>
      </c>
      <c r="G106" s="1115">
        <v>5</v>
      </c>
      <c r="H106" s="1114">
        <v>5</v>
      </c>
      <c r="I106" s="1114">
        <v>3</v>
      </c>
      <c r="J106" s="1114">
        <v>2</v>
      </c>
      <c r="K106" s="1114">
        <v>3</v>
      </c>
      <c r="L106" s="1126">
        <v>2</v>
      </c>
      <c r="M106" s="1118">
        <v>4</v>
      </c>
    </row>
    <row r="107" spans="1:13" x14ac:dyDescent="0.25">
      <c r="A107" s="1531" t="s">
        <v>397</v>
      </c>
      <c r="B107" s="1531"/>
      <c r="C107" s="1531"/>
      <c r="D107" s="1531"/>
      <c r="E107" s="1531"/>
      <c r="F107" s="1531"/>
      <c r="G107" s="1531"/>
      <c r="H107" s="1531"/>
      <c r="I107" s="1531"/>
      <c r="J107" s="1531"/>
      <c r="K107" s="1531"/>
      <c r="L107" s="1531"/>
      <c r="M107" s="1531"/>
    </row>
    <row r="108" spans="1:13" x14ac:dyDescent="0.25">
      <c r="A108" s="1532" t="s">
        <v>398</v>
      </c>
      <c r="B108" s="1532"/>
      <c r="C108" s="1532"/>
      <c r="D108" s="1532"/>
      <c r="E108" s="1532"/>
      <c r="F108" s="1532"/>
      <c r="G108" s="1532"/>
      <c r="H108" s="1532"/>
      <c r="I108" s="1532"/>
      <c r="J108" s="1532"/>
      <c r="K108" s="1532"/>
      <c r="L108" s="1532"/>
      <c r="M108" s="1532"/>
    </row>
    <row r="109" spans="1:13" x14ac:dyDescent="0.25">
      <c r="A109" s="1522" t="s">
        <v>399</v>
      </c>
      <c r="B109" s="1522"/>
      <c r="C109" s="1522"/>
      <c r="D109" s="1522"/>
      <c r="E109" s="1522"/>
      <c r="F109" s="1522"/>
      <c r="G109" s="1522"/>
      <c r="H109" s="1522"/>
      <c r="I109" s="1522"/>
      <c r="J109" s="1522"/>
      <c r="K109" s="1522"/>
      <c r="L109" s="1522"/>
      <c r="M109" s="1522"/>
    </row>
    <row r="110" spans="1:13" x14ac:dyDescent="0.25">
      <c r="A110" s="683"/>
      <c r="B110" s="683"/>
      <c r="C110" s="683"/>
      <c r="D110" s="683"/>
      <c r="E110" s="683"/>
      <c r="F110" s="683"/>
      <c r="G110" s="683"/>
      <c r="H110" s="683"/>
      <c r="I110" s="683"/>
      <c r="J110" s="683"/>
      <c r="K110" s="683"/>
      <c r="L110" s="683"/>
      <c r="M110" s="683"/>
    </row>
  </sheetData>
  <mergeCells count="18">
    <mergeCell ref="A108:M108"/>
    <mergeCell ref="A109:M109"/>
    <mergeCell ref="A76:A78"/>
    <mergeCell ref="A79:A92"/>
    <mergeCell ref="A93:A97"/>
    <mergeCell ref="A99:A104"/>
    <mergeCell ref="A107:M107"/>
    <mergeCell ref="A14:A24"/>
    <mergeCell ref="A26:A35"/>
    <mergeCell ref="A36:A48"/>
    <mergeCell ref="A49:A53"/>
    <mergeCell ref="A55:A73"/>
    <mergeCell ref="A9:A13"/>
    <mergeCell ref="A1:L1"/>
    <mergeCell ref="A4:B4"/>
    <mergeCell ref="A6:A8"/>
    <mergeCell ref="A2:M2"/>
    <mergeCell ref="A3:M3"/>
  </mergeCells>
  <hyperlinks>
    <hyperlink ref="O1" location="INDEX!A1" display="Back to Index" xr:uid="{C607C028-816F-4B94-BD18-6C7862351E3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B035-13D1-47DC-98D5-48A45E5B07D3}">
  <dimension ref="A1:Q25"/>
  <sheetViews>
    <sheetView zoomScaleNormal="100" workbookViewId="0">
      <selection activeCell="Q1" sqref="Q1"/>
    </sheetView>
  </sheetViews>
  <sheetFormatPr defaultRowHeight="15" x14ac:dyDescent="0.25"/>
  <cols>
    <col min="1" max="1" width="17.28515625" bestFit="1" customWidth="1"/>
    <col min="3" max="3" width="11.5703125" bestFit="1" customWidth="1"/>
    <col min="4" max="4" width="7.28515625" bestFit="1" customWidth="1"/>
    <col min="5" max="5" width="10.28515625" customWidth="1"/>
    <col min="7" max="7" width="10.7109375" customWidth="1"/>
    <col min="9" max="9" width="11.140625" customWidth="1"/>
    <col min="10" max="10" width="11.42578125" customWidth="1"/>
    <col min="12" max="12" width="10.28515625" bestFit="1" customWidth="1"/>
    <col min="13" max="13" width="5.85546875" bestFit="1" customWidth="1"/>
    <col min="14" max="14" width="8.85546875" bestFit="1" customWidth="1"/>
    <col min="17" max="17" width="12.7109375" bestFit="1" customWidth="1"/>
  </cols>
  <sheetData>
    <row r="1" spans="1:17" ht="18.75" x14ac:dyDescent="0.25">
      <c r="A1" s="1264" t="s">
        <v>413</v>
      </c>
      <c r="B1" s="1349"/>
      <c r="C1" s="1349"/>
      <c r="D1" s="1349"/>
      <c r="E1" s="1349"/>
      <c r="F1" s="1349"/>
      <c r="G1" s="1349"/>
      <c r="H1" s="1349"/>
      <c r="I1" s="1349"/>
      <c r="J1" s="1349"/>
      <c r="K1" s="1349"/>
      <c r="L1" s="1349"/>
      <c r="M1" s="1349"/>
      <c r="N1" s="1349"/>
      <c r="O1" s="1349"/>
      <c r="P1" s="683"/>
      <c r="Q1" s="1236" t="s">
        <v>863</v>
      </c>
    </row>
    <row r="2" spans="1:17" ht="18.75" x14ac:dyDescent="0.25">
      <c r="A2" s="1264" t="s">
        <v>1</v>
      </c>
      <c r="B2" s="1349"/>
      <c r="C2" s="1349"/>
      <c r="D2" s="1349"/>
      <c r="E2" s="1349"/>
      <c r="F2" s="1349"/>
      <c r="G2" s="1349"/>
      <c r="H2" s="1349"/>
      <c r="I2" s="1349"/>
      <c r="J2" s="1349"/>
      <c r="K2" s="1349"/>
      <c r="L2" s="1349"/>
      <c r="M2" s="1349"/>
      <c r="N2" s="1349"/>
      <c r="O2" s="1349"/>
      <c r="P2" s="683"/>
    </row>
    <row r="3" spans="1:17" ht="24.75" customHeight="1" x14ac:dyDescent="0.25">
      <c r="A3" s="1362" t="s">
        <v>414</v>
      </c>
      <c r="B3" s="1362"/>
      <c r="C3" s="1362"/>
      <c r="D3" s="1362"/>
      <c r="E3" s="1362"/>
      <c r="F3" s="1362"/>
      <c r="G3" s="1362"/>
      <c r="H3" s="1362"/>
      <c r="I3" s="1362"/>
      <c r="J3" s="1362"/>
      <c r="K3" s="1362"/>
      <c r="L3" s="1362"/>
      <c r="M3" s="1362"/>
      <c r="N3" s="1362"/>
      <c r="O3" s="1362"/>
      <c r="P3" s="683"/>
    </row>
    <row r="4" spans="1:17" ht="45" customHeight="1" x14ac:dyDescent="0.25">
      <c r="A4" s="1363" t="s">
        <v>415</v>
      </c>
      <c r="B4" s="1364" t="s">
        <v>4</v>
      </c>
      <c r="C4" s="1366" t="s">
        <v>416</v>
      </c>
      <c r="D4" s="1368" t="s">
        <v>417</v>
      </c>
      <c r="E4" s="1369"/>
      <c r="F4" s="1366" t="s">
        <v>418</v>
      </c>
      <c r="G4" s="1370" t="s">
        <v>419</v>
      </c>
      <c r="H4" s="1371"/>
      <c r="I4" s="1368" t="s">
        <v>420</v>
      </c>
      <c r="J4" s="1369"/>
      <c r="K4" s="1368" t="s">
        <v>421</v>
      </c>
      <c r="L4" s="1369"/>
      <c r="M4" s="1366" t="s">
        <v>107</v>
      </c>
      <c r="N4" s="1366" t="s">
        <v>133</v>
      </c>
      <c r="O4" s="1372" t="s">
        <v>117</v>
      </c>
      <c r="P4" s="683"/>
    </row>
    <row r="5" spans="1:17" ht="77.25" x14ac:dyDescent="0.25">
      <c r="A5" s="1267"/>
      <c r="B5" s="1365"/>
      <c r="C5" s="1367"/>
      <c r="D5" s="359" t="s">
        <v>422</v>
      </c>
      <c r="E5" s="360" t="s">
        <v>423</v>
      </c>
      <c r="F5" s="1367"/>
      <c r="G5" s="818" t="s">
        <v>424</v>
      </c>
      <c r="H5" s="360" t="s">
        <v>425</v>
      </c>
      <c r="I5" s="321" t="s">
        <v>422</v>
      </c>
      <c r="J5" s="360" t="s">
        <v>423</v>
      </c>
      <c r="K5" s="321" t="s">
        <v>422</v>
      </c>
      <c r="L5" s="360" t="s">
        <v>423</v>
      </c>
      <c r="M5" s="1367"/>
      <c r="N5" s="1367"/>
      <c r="O5" s="1371"/>
      <c r="P5" s="683"/>
    </row>
    <row r="6" spans="1:17" ht="51.75" x14ac:dyDescent="0.25">
      <c r="A6" s="322" t="s">
        <v>426</v>
      </c>
      <c r="B6" s="396">
        <v>8</v>
      </c>
      <c r="C6" s="396">
        <v>0</v>
      </c>
      <c r="D6" s="323">
        <v>2</v>
      </c>
      <c r="E6" s="324">
        <v>1</v>
      </c>
      <c r="F6" s="396">
        <v>0</v>
      </c>
      <c r="G6" s="325">
        <v>1</v>
      </c>
      <c r="H6" s="324">
        <v>0</v>
      </c>
      <c r="I6" s="323">
        <v>0</v>
      </c>
      <c r="J6" s="540">
        <v>0</v>
      </c>
      <c r="K6" s="323">
        <v>1</v>
      </c>
      <c r="L6" s="540">
        <v>0</v>
      </c>
      <c r="M6" s="396">
        <v>0</v>
      </c>
      <c r="N6" s="396">
        <v>0</v>
      </c>
      <c r="O6" s="396">
        <v>3</v>
      </c>
      <c r="P6" s="683"/>
    </row>
    <row r="7" spans="1:17" x14ac:dyDescent="0.25">
      <c r="A7" s="326" t="s">
        <v>427</v>
      </c>
      <c r="B7" s="709">
        <v>0</v>
      </c>
      <c r="C7" s="371">
        <v>0</v>
      </c>
      <c r="D7" s="369">
        <v>0</v>
      </c>
      <c r="E7" s="712">
        <v>0</v>
      </c>
      <c r="F7" s="371">
        <v>0</v>
      </c>
      <c r="G7" s="369">
        <v>0</v>
      </c>
      <c r="H7" s="712">
        <v>0</v>
      </c>
      <c r="I7" s="327">
        <v>0</v>
      </c>
      <c r="J7" s="712">
        <v>0</v>
      </c>
      <c r="K7" s="327">
        <v>0</v>
      </c>
      <c r="L7" s="712">
        <v>0</v>
      </c>
      <c r="M7" s="371">
        <v>0</v>
      </c>
      <c r="N7" s="371">
        <v>0</v>
      </c>
      <c r="O7" s="370">
        <v>0</v>
      </c>
      <c r="P7" s="683"/>
    </row>
    <row r="8" spans="1:17" x14ac:dyDescent="0.25">
      <c r="A8" s="328" t="s">
        <v>428</v>
      </c>
      <c r="B8" s="699">
        <v>0</v>
      </c>
      <c r="C8" s="367">
        <v>0</v>
      </c>
      <c r="D8" s="365">
        <v>0</v>
      </c>
      <c r="E8" s="702">
        <v>0</v>
      </c>
      <c r="F8" s="367">
        <v>0</v>
      </c>
      <c r="G8" s="365">
        <v>0</v>
      </c>
      <c r="H8" s="702">
        <v>0</v>
      </c>
      <c r="I8" s="329">
        <v>0</v>
      </c>
      <c r="J8" s="702">
        <v>0</v>
      </c>
      <c r="K8" s="329">
        <v>0</v>
      </c>
      <c r="L8" s="702">
        <v>0</v>
      </c>
      <c r="M8" s="367">
        <v>0</v>
      </c>
      <c r="N8" s="367">
        <v>0</v>
      </c>
      <c r="O8" s="366">
        <v>0</v>
      </c>
      <c r="P8" s="683"/>
    </row>
    <row r="9" spans="1:17" x14ac:dyDescent="0.25">
      <c r="A9" s="330" t="s">
        <v>429</v>
      </c>
      <c r="B9" s="352">
        <v>0</v>
      </c>
      <c r="C9" s="380">
        <v>0</v>
      </c>
      <c r="D9" s="376">
        <v>0</v>
      </c>
      <c r="E9" s="379">
        <v>0</v>
      </c>
      <c r="F9" s="380">
        <v>0</v>
      </c>
      <c r="G9" s="376">
        <v>0</v>
      </c>
      <c r="H9" s="379">
        <v>0</v>
      </c>
      <c r="I9" s="331"/>
      <c r="J9" s="379">
        <v>0</v>
      </c>
      <c r="K9" s="331">
        <v>0</v>
      </c>
      <c r="L9" s="379">
        <v>0</v>
      </c>
      <c r="M9" s="380">
        <v>0</v>
      </c>
      <c r="N9" s="380">
        <v>0</v>
      </c>
      <c r="O9" s="378">
        <v>0</v>
      </c>
      <c r="P9" s="683"/>
    </row>
    <row r="10" spans="1:17" x14ac:dyDescent="0.25">
      <c r="A10" s="332" t="s">
        <v>430</v>
      </c>
      <c r="B10" s="694">
        <f>SUM(B11:B14)</f>
        <v>3</v>
      </c>
      <c r="C10" s="363">
        <v>0</v>
      </c>
      <c r="D10" s="361">
        <v>2</v>
      </c>
      <c r="E10" s="362">
        <v>1</v>
      </c>
      <c r="F10" s="363">
        <v>0</v>
      </c>
      <c r="G10" s="361">
        <v>0</v>
      </c>
      <c r="H10" s="697">
        <v>0</v>
      </c>
      <c r="I10" s="333">
        <v>0</v>
      </c>
      <c r="J10" s="362">
        <v>0</v>
      </c>
      <c r="K10" s="333">
        <v>0</v>
      </c>
      <c r="L10" s="362">
        <v>0</v>
      </c>
      <c r="M10" s="363">
        <v>0</v>
      </c>
      <c r="N10" s="363">
        <v>0</v>
      </c>
      <c r="O10" s="362">
        <v>0</v>
      </c>
      <c r="P10" s="683"/>
    </row>
    <row r="11" spans="1:17" ht="25.5" x14ac:dyDescent="0.25">
      <c r="A11" s="368" t="s">
        <v>431</v>
      </c>
      <c r="B11" s="699">
        <v>1</v>
      </c>
      <c r="C11" s="367">
        <v>0</v>
      </c>
      <c r="D11" s="365">
        <v>1</v>
      </c>
      <c r="E11" s="366">
        <v>0</v>
      </c>
      <c r="F11" s="367">
        <v>0</v>
      </c>
      <c r="G11" s="365">
        <v>0</v>
      </c>
      <c r="H11" s="702">
        <v>0</v>
      </c>
      <c r="I11" s="329">
        <v>0</v>
      </c>
      <c r="J11" s="366">
        <v>0</v>
      </c>
      <c r="K11" s="329">
        <v>0</v>
      </c>
      <c r="L11" s="366">
        <v>0</v>
      </c>
      <c r="M11" s="367">
        <v>0</v>
      </c>
      <c r="N11" s="367">
        <v>0</v>
      </c>
      <c r="O11" s="366">
        <v>0</v>
      </c>
      <c r="P11" s="683"/>
    </row>
    <row r="12" spans="1:17" ht="25.5" x14ac:dyDescent="0.25">
      <c r="A12" s="368" t="s">
        <v>432</v>
      </c>
      <c r="B12" s="699">
        <v>1</v>
      </c>
      <c r="C12" s="367">
        <v>0</v>
      </c>
      <c r="D12" s="365">
        <v>1</v>
      </c>
      <c r="E12" s="366">
        <v>0</v>
      </c>
      <c r="F12" s="367">
        <v>0</v>
      </c>
      <c r="G12" s="365">
        <v>0</v>
      </c>
      <c r="H12" s="702">
        <v>0</v>
      </c>
      <c r="I12" s="329">
        <v>0</v>
      </c>
      <c r="J12" s="366">
        <v>0</v>
      </c>
      <c r="K12" s="329">
        <v>0</v>
      </c>
      <c r="L12" s="366">
        <v>0</v>
      </c>
      <c r="M12" s="367">
        <v>0</v>
      </c>
      <c r="N12" s="367">
        <v>0</v>
      </c>
      <c r="O12" s="366">
        <v>0</v>
      </c>
      <c r="P12" s="683"/>
    </row>
    <row r="13" spans="1:17" ht="38.25" x14ac:dyDescent="0.25">
      <c r="A13" s="334" t="s">
        <v>433</v>
      </c>
      <c r="B13" s="727">
        <v>1</v>
      </c>
      <c r="C13" s="388">
        <v>0</v>
      </c>
      <c r="D13" s="386">
        <v>0</v>
      </c>
      <c r="E13" s="387">
        <v>1</v>
      </c>
      <c r="F13" s="388">
        <v>0</v>
      </c>
      <c r="G13" s="386">
        <v>0</v>
      </c>
      <c r="H13" s="730">
        <v>0</v>
      </c>
      <c r="I13" s="335">
        <v>0</v>
      </c>
      <c r="J13" s="387">
        <v>0</v>
      </c>
      <c r="K13" s="335">
        <v>0</v>
      </c>
      <c r="L13" s="387">
        <v>0</v>
      </c>
      <c r="M13" s="388">
        <v>0</v>
      </c>
      <c r="N13" s="388">
        <v>0</v>
      </c>
      <c r="O13" s="387">
        <v>0</v>
      </c>
      <c r="P13" s="683"/>
    </row>
    <row r="14" spans="1:17" ht="51" x14ac:dyDescent="0.25">
      <c r="A14" s="336" t="s">
        <v>434</v>
      </c>
      <c r="B14" s="337">
        <v>0</v>
      </c>
      <c r="C14" s="375">
        <v>0</v>
      </c>
      <c r="D14" s="372">
        <v>0</v>
      </c>
      <c r="E14" s="373">
        <v>0</v>
      </c>
      <c r="F14" s="375">
        <v>0</v>
      </c>
      <c r="G14" s="372">
        <v>0</v>
      </c>
      <c r="H14" s="374">
        <v>0</v>
      </c>
      <c r="I14" s="338">
        <v>0</v>
      </c>
      <c r="J14" s="373">
        <v>0</v>
      </c>
      <c r="K14" s="338">
        <v>0</v>
      </c>
      <c r="L14" s="373">
        <v>0</v>
      </c>
      <c r="M14" s="375">
        <v>0</v>
      </c>
      <c r="N14" s="375">
        <v>0</v>
      </c>
      <c r="O14" s="373">
        <v>0</v>
      </c>
      <c r="P14" s="683"/>
    </row>
    <row r="15" spans="1:17" x14ac:dyDescent="0.25">
      <c r="A15" s="332" t="s">
        <v>435</v>
      </c>
      <c r="B15" s="694">
        <v>0</v>
      </c>
      <c r="C15" s="363">
        <v>0</v>
      </c>
      <c r="D15" s="361">
        <v>0</v>
      </c>
      <c r="E15" s="362">
        <v>0</v>
      </c>
      <c r="F15" s="363">
        <v>0</v>
      </c>
      <c r="G15" s="361">
        <v>0</v>
      </c>
      <c r="H15" s="697">
        <v>0</v>
      </c>
      <c r="I15" s="333">
        <v>0</v>
      </c>
      <c r="J15" s="362">
        <v>0</v>
      </c>
      <c r="K15" s="333">
        <v>0</v>
      </c>
      <c r="L15" s="362">
        <v>0</v>
      </c>
      <c r="M15" s="363">
        <v>0</v>
      </c>
      <c r="N15" s="363">
        <v>0</v>
      </c>
      <c r="O15" s="362">
        <v>0</v>
      </c>
      <c r="P15" s="683"/>
    </row>
    <row r="16" spans="1:17" ht="25.5" x14ac:dyDescent="0.25">
      <c r="A16" s="334" t="s">
        <v>436</v>
      </c>
      <c r="B16" s="727">
        <v>0</v>
      </c>
      <c r="C16" s="388">
        <v>0</v>
      </c>
      <c r="D16" s="386">
        <v>0</v>
      </c>
      <c r="E16" s="387">
        <v>0</v>
      </c>
      <c r="F16" s="388">
        <v>0</v>
      </c>
      <c r="G16" s="386">
        <v>0</v>
      </c>
      <c r="H16" s="730">
        <v>0</v>
      </c>
      <c r="I16" s="335">
        <v>0</v>
      </c>
      <c r="J16" s="387">
        <v>0</v>
      </c>
      <c r="K16" s="335">
        <v>0</v>
      </c>
      <c r="L16" s="387">
        <v>0</v>
      </c>
      <c r="M16" s="388">
        <v>0</v>
      </c>
      <c r="N16" s="388">
        <v>0</v>
      </c>
      <c r="O16" s="387">
        <v>0</v>
      </c>
      <c r="P16" s="683"/>
    </row>
    <row r="17" spans="1:15" ht="38.25" x14ac:dyDescent="0.25">
      <c r="A17" s="336" t="s">
        <v>437</v>
      </c>
      <c r="B17" s="337">
        <v>0</v>
      </c>
      <c r="C17" s="375">
        <v>0</v>
      </c>
      <c r="D17" s="372">
        <v>0</v>
      </c>
      <c r="E17" s="373">
        <v>0</v>
      </c>
      <c r="F17" s="375">
        <v>0</v>
      </c>
      <c r="G17" s="372">
        <v>0</v>
      </c>
      <c r="H17" s="374">
        <v>0</v>
      </c>
      <c r="I17" s="338">
        <v>0</v>
      </c>
      <c r="J17" s="373">
        <v>0</v>
      </c>
      <c r="K17" s="338">
        <v>0</v>
      </c>
      <c r="L17" s="373">
        <v>0</v>
      </c>
      <c r="M17" s="375">
        <v>0</v>
      </c>
      <c r="N17" s="375"/>
      <c r="O17" s="373">
        <v>0</v>
      </c>
    </row>
    <row r="18" spans="1:15" ht="25.5" x14ac:dyDescent="0.25">
      <c r="A18" s="332" t="s">
        <v>438</v>
      </c>
      <c r="B18" s="694">
        <v>0</v>
      </c>
      <c r="C18" s="363">
        <v>0</v>
      </c>
      <c r="D18" s="361">
        <v>0</v>
      </c>
      <c r="E18" s="697">
        <v>0</v>
      </c>
      <c r="F18" s="363">
        <v>0</v>
      </c>
      <c r="G18" s="361">
        <v>0</v>
      </c>
      <c r="H18" s="697">
        <v>0</v>
      </c>
      <c r="I18" s="333">
        <v>0</v>
      </c>
      <c r="J18" s="362">
        <v>0</v>
      </c>
      <c r="K18" s="333">
        <v>0</v>
      </c>
      <c r="L18" s="362">
        <v>0</v>
      </c>
      <c r="M18" s="363">
        <v>0</v>
      </c>
      <c r="N18" s="363">
        <v>0</v>
      </c>
      <c r="O18" s="362">
        <v>0</v>
      </c>
    </row>
    <row r="19" spans="1:15" ht="38.25" x14ac:dyDescent="0.25">
      <c r="A19" s="368" t="s">
        <v>439</v>
      </c>
      <c r="B19" s="727">
        <v>0</v>
      </c>
      <c r="C19" s="388">
        <v>0</v>
      </c>
      <c r="D19" s="386">
        <v>0</v>
      </c>
      <c r="E19" s="730">
        <v>0</v>
      </c>
      <c r="F19" s="388">
        <v>0</v>
      </c>
      <c r="G19" s="386">
        <v>0</v>
      </c>
      <c r="H19" s="730">
        <v>0</v>
      </c>
      <c r="I19" s="335">
        <v>0</v>
      </c>
      <c r="J19" s="730">
        <v>0</v>
      </c>
      <c r="K19" s="335">
        <v>0</v>
      </c>
      <c r="L19" s="730">
        <v>0</v>
      </c>
      <c r="M19" s="388">
        <v>0</v>
      </c>
      <c r="N19" s="388">
        <v>0</v>
      </c>
      <c r="O19" s="387">
        <v>0</v>
      </c>
    </row>
    <row r="20" spans="1:15" ht="25.5" x14ac:dyDescent="0.25">
      <c r="A20" s="339" t="s">
        <v>440</v>
      </c>
      <c r="B20" s="355">
        <v>0</v>
      </c>
      <c r="C20" s="384">
        <v>0</v>
      </c>
      <c r="D20" s="381">
        <v>0</v>
      </c>
      <c r="E20" s="383">
        <v>0</v>
      </c>
      <c r="F20" s="384">
        <v>0</v>
      </c>
      <c r="G20" s="381">
        <v>0</v>
      </c>
      <c r="H20" s="383">
        <v>0</v>
      </c>
      <c r="I20" s="340">
        <v>0</v>
      </c>
      <c r="J20" s="383">
        <v>0</v>
      </c>
      <c r="K20" s="340">
        <v>0</v>
      </c>
      <c r="L20" s="383">
        <v>0</v>
      </c>
      <c r="M20" s="384">
        <v>0</v>
      </c>
      <c r="N20" s="384">
        <v>0</v>
      </c>
      <c r="O20" s="382">
        <v>0</v>
      </c>
    </row>
    <row r="21" spans="1:15" x14ac:dyDescent="0.25">
      <c r="A21" s="341" t="s">
        <v>107</v>
      </c>
      <c r="B21" s="396">
        <v>0</v>
      </c>
      <c r="C21" s="342">
        <v>0</v>
      </c>
      <c r="D21" s="343">
        <v>0</v>
      </c>
      <c r="E21" s="725">
        <v>0</v>
      </c>
      <c r="F21" s="342">
        <v>0</v>
      </c>
      <c r="G21" s="343">
        <v>0</v>
      </c>
      <c r="H21" s="725">
        <v>0</v>
      </c>
      <c r="I21" s="344">
        <v>0</v>
      </c>
      <c r="J21" s="345">
        <v>0</v>
      </c>
      <c r="K21" s="344">
        <v>0</v>
      </c>
      <c r="L21" s="345">
        <v>0</v>
      </c>
      <c r="M21" s="342">
        <v>0</v>
      </c>
      <c r="N21" s="342">
        <v>0</v>
      </c>
      <c r="O21" s="345">
        <v>0</v>
      </c>
    </row>
    <row r="22" spans="1:15" ht="38.25" x14ac:dyDescent="0.25">
      <c r="A22" s="346" t="s">
        <v>441</v>
      </c>
      <c r="B22" s="355">
        <v>0</v>
      </c>
      <c r="C22" s="384">
        <v>0</v>
      </c>
      <c r="D22" s="381">
        <v>0</v>
      </c>
      <c r="E22" s="383">
        <v>0</v>
      </c>
      <c r="F22" s="384">
        <v>0</v>
      </c>
      <c r="G22" s="381">
        <v>0</v>
      </c>
      <c r="H22" s="383">
        <v>0</v>
      </c>
      <c r="I22" s="340">
        <v>0</v>
      </c>
      <c r="J22" s="383">
        <v>0</v>
      </c>
      <c r="K22" s="340">
        <v>0</v>
      </c>
      <c r="L22" s="383">
        <v>0</v>
      </c>
      <c r="M22" s="384">
        <v>0</v>
      </c>
      <c r="N22" s="384">
        <v>0</v>
      </c>
      <c r="O22" s="382">
        <v>0</v>
      </c>
    </row>
    <row r="23" spans="1:15" x14ac:dyDescent="0.25">
      <c r="A23" s="351" t="s">
        <v>133</v>
      </c>
      <c r="B23" s="352">
        <v>0</v>
      </c>
      <c r="C23" s="380">
        <v>0</v>
      </c>
      <c r="D23" s="376">
        <v>0</v>
      </c>
      <c r="E23" s="379">
        <v>0</v>
      </c>
      <c r="F23" s="380">
        <v>0</v>
      </c>
      <c r="G23" s="376">
        <v>0</v>
      </c>
      <c r="H23" s="379">
        <v>0</v>
      </c>
      <c r="I23" s="331">
        <v>0</v>
      </c>
      <c r="J23" s="379">
        <v>0</v>
      </c>
      <c r="K23" s="331">
        <v>0</v>
      </c>
      <c r="L23" s="379">
        <v>0</v>
      </c>
      <c r="M23" s="380">
        <v>0</v>
      </c>
      <c r="N23" s="380">
        <v>0</v>
      </c>
      <c r="O23" s="378">
        <v>0</v>
      </c>
    </row>
    <row r="24" spans="1:15" x14ac:dyDescent="0.25">
      <c r="A24" s="686" t="s">
        <v>117</v>
      </c>
      <c r="B24" s="688">
        <v>5</v>
      </c>
      <c r="C24" s="342">
        <v>0</v>
      </c>
      <c r="D24" s="343">
        <v>0</v>
      </c>
      <c r="E24" s="725">
        <v>0</v>
      </c>
      <c r="F24" s="342">
        <v>0</v>
      </c>
      <c r="G24" s="343">
        <v>1</v>
      </c>
      <c r="H24" s="725">
        <v>0</v>
      </c>
      <c r="I24" s="344">
        <v>0</v>
      </c>
      <c r="J24" s="725">
        <v>0</v>
      </c>
      <c r="K24" s="344">
        <v>1</v>
      </c>
      <c r="L24" s="725">
        <v>0</v>
      </c>
      <c r="M24" s="342">
        <v>0</v>
      </c>
      <c r="N24" s="342">
        <v>0</v>
      </c>
      <c r="O24" s="345">
        <v>3</v>
      </c>
    </row>
    <row r="25" spans="1:15" x14ac:dyDescent="0.25">
      <c r="A25" s="1533" t="s">
        <v>442</v>
      </c>
      <c r="B25" s="1533"/>
      <c r="C25" s="1533"/>
      <c r="D25" s="1533"/>
      <c r="E25" s="1533"/>
      <c r="F25" s="1533"/>
      <c r="G25" s="1533"/>
      <c r="H25" s="1533"/>
      <c r="I25" s="1533"/>
      <c r="J25" s="1533"/>
      <c r="K25" s="1533"/>
      <c r="L25" s="1533"/>
      <c r="M25" s="1533"/>
      <c r="N25" s="1533"/>
      <c r="O25" s="1533"/>
    </row>
  </sheetData>
  <mergeCells count="15">
    <mergeCell ref="A25:O25"/>
    <mergeCell ref="A1:O1"/>
    <mergeCell ref="A2:O2"/>
    <mergeCell ref="A3:O3"/>
    <mergeCell ref="A4:A5"/>
    <mergeCell ref="B4:B5"/>
    <mergeCell ref="C4:C5"/>
    <mergeCell ref="D4:E4"/>
    <mergeCell ref="F4:F5"/>
    <mergeCell ref="G4:H4"/>
    <mergeCell ref="I4:J4"/>
    <mergeCell ref="K4:L4"/>
    <mergeCell ref="M4:M5"/>
    <mergeCell ref="N4:N5"/>
    <mergeCell ref="O4:O5"/>
  </mergeCells>
  <hyperlinks>
    <hyperlink ref="Q1" location="INDEX!A1" display="Back to Index" xr:uid="{6529B4CB-F067-4228-9A2C-95967BF0872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A84A-BB55-4C9A-AF4B-A79F5B08292E}">
  <dimension ref="A1:Q32"/>
  <sheetViews>
    <sheetView workbookViewId="0">
      <selection activeCell="Q1" sqref="Q1"/>
    </sheetView>
  </sheetViews>
  <sheetFormatPr defaultRowHeight="15" x14ac:dyDescent="0.25"/>
  <cols>
    <col min="1" max="1" width="17.28515625" bestFit="1" customWidth="1"/>
    <col min="3" max="3" width="11.42578125" customWidth="1"/>
    <col min="5" max="5" width="10.140625" customWidth="1"/>
    <col min="6" max="6" width="11.5703125" customWidth="1"/>
    <col min="7" max="7" width="10.7109375" customWidth="1"/>
    <col min="10" max="10" width="11.140625" customWidth="1"/>
    <col min="12" max="12" width="10.5703125" customWidth="1"/>
    <col min="17" max="17" width="12.7109375" bestFit="1" customWidth="1"/>
  </cols>
  <sheetData>
    <row r="1" spans="1:17" ht="18.75" x14ac:dyDescent="0.25">
      <c r="A1" s="1264" t="s">
        <v>443</v>
      </c>
      <c r="B1" s="1264"/>
      <c r="C1" s="1264"/>
      <c r="D1" s="1264"/>
      <c r="E1" s="1264"/>
      <c r="F1" s="1264"/>
      <c r="G1" s="1264"/>
      <c r="H1" s="1264"/>
      <c r="I1" s="1264"/>
      <c r="J1" s="1264"/>
      <c r="K1" s="1264"/>
      <c r="L1" s="1264"/>
      <c r="M1" s="1264"/>
      <c r="N1" s="1264"/>
      <c r="O1" s="1264"/>
      <c r="Q1" s="1236" t="s">
        <v>863</v>
      </c>
    </row>
    <row r="2" spans="1:17" ht="18.75" x14ac:dyDescent="0.25">
      <c r="A2" s="1264" t="s">
        <v>1</v>
      </c>
      <c r="B2" s="1264"/>
      <c r="C2" s="1264"/>
      <c r="D2" s="1264"/>
      <c r="E2" s="1264"/>
      <c r="F2" s="1264"/>
      <c r="G2" s="1264"/>
      <c r="H2" s="1264"/>
      <c r="I2" s="1264"/>
      <c r="J2" s="1264"/>
      <c r="K2" s="1264"/>
      <c r="L2" s="1264"/>
      <c r="M2" s="1264"/>
      <c r="N2" s="1264"/>
      <c r="O2" s="1264"/>
    </row>
    <row r="3" spans="1:17" ht="18.75" x14ac:dyDescent="0.25">
      <c r="A3" s="1306" t="s">
        <v>444</v>
      </c>
      <c r="B3" s="1306"/>
      <c r="C3" s="1306"/>
      <c r="D3" s="1306"/>
      <c r="E3" s="1306"/>
      <c r="F3" s="1306"/>
      <c r="G3" s="1306"/>
      <c r="H3" s="1306"/>
      <c r="I3" s="1306"/>
      <c r="J3" s="1306"/>
      <c r="K3" s="1306"/>
      <c r="L3" s="1306"/>
      <c r="M3" s="1306"/>
      <c r="N3" s="1306"/>
      <c r="O3" s="1306"/>
    </row>
    <row r="4" spans="1:17" ht="38.25" customHeight="1" x14ac:dyDescent="0.25">
      <c r="A4" s="1363" t="s">
        <v>415</v>
      </c>
      <c r="B4" s="1547" t="s">
        <v>4</v>
      </c>
      <c r="C4" s="1548" t="s">
        <v>416</v>
      </c>
      <c r="D4" s="1549" t="s">
        <v>417</v>
      </c>
      <c r="E4" s="1550"/>
      <c r="F4" s="1548" t="s">
        <v>418</v>
      </c>
      <c r="G4" s="1551" t="s">
        <v>419</v>
      </c>
      <c r="H4" s="1375"/>
      <c r="I4" s="1549" t="s">
        <v>420</v>
      </c>
      <c r="J4" s="1550"/>
      <c r="K4" s="1549" t="s">
        <v>421</v>
      </c>
      <c r="L4" s="1550"/>
      <c r="M4" s="1548" t="s">
        <v>107</v>
      </c>
      <c r="N4" s="1548" t="s">
        <v>133</v>
      </c>
      <c r="O4" s="1552" t="s">
        <v>117</v>
      </c>
    </row>
    <row r="5" spans="1:17" ht="66.75" customHeight="1" x14ac:dyDescent="0.25">
      <c r="A5" s="1267"/>
      <c r="B5" s="1373"/>
      <c r="C5" s="1374"/>
      <c r="D5" s="864" t="s">
        <v>422</v>
      </c>
      <c r="E5" s="865" t="s">
        <v>423</v>
      </c>
      <c r="F5" s="1374"/>
      <c r="G5" s="946" t="s">
        <v>424</v>
      </c>
      <c r="H5" s="865" t="s">
        <v>425</v>
      </c>
      <c r="I5" s="866" t="s">
        <v>422</v>
      </c>
      <c r="J5" s="865" t="s">
        <v>423</v>
      </c>
      <c r="K5" s="866" t="s">
        <v>422</v>
      </c>
      <c r="L5" s="865" t="s">
        <v>423</v>
      </c>
      <c r="M5" s="1374"/>
      <c r="N5" s="1374"/>
      <c r="O5" s="1375"/>
    </row>
    <row r="6" spans="1:17" ht="51.75" x14ac:dyDescent="0.25">
      <c r="A6" s="322" t="s">
        <v>426</v>
      </c>
      <c r="B6" s="401">
        <v>34</v>
      </c>
      <c r="C6" s="401">
        <v>4</v>
      </c>
      <c r="D6" s="867">
        <v>4</v>
      </c>
      <c r="E6" s="868">
        <v>2</v>
      </c>
      <c r="F6" s="401">
        <v>2</v>
      </c>
      <c r="G6" s="869">
        <v>1</v>
      </c>
      <c r="H6" s="868">
        <v>1</v>
      </c>
      <c r="I6" s="867">
        <v>8</v>
      </c>
      <c r="J6" s="870">
        <v>0</v>
      </c>
      <c r="K6" s="867">
        <v>2</v>
      </c>
      <c r="L6" s="870">
        <v>0</v>
      </c>
      <c r="M6" s="401">
        <v>5</v>
      </c>
      <c r="N6" s="401">
        <v>0</v>
      </c>
      <c r="O6" s="401">
        <v>5</v>
      </c>
    </row>
    <row r="7" spans="1:17" x14ac:dyDescent="0.25">
      <c r="A7" s="326" t="s">
        <v>427</v>
      </c>
      <c r="B7" s="274">
        <v>0</v>
      </c>
      <c r="C7" s="871">
        <v>0</v>
      </c>
      <c r="D7" s="872">
        <v>0</v>
      </c>
      <c r="E7" s="831">
        <v>0</v>
      </c>
      <c r="F7" s="871">
        <v>0</v>
      </c>
      <c r="G7" s="872">
        <v>0</v>
      </c>
      <c r="H7" s="831">
        <v>0</v>
      </c>
      <c r="I7" s="873">
        <v>0</v>
      </c>
      <c r="J7" s="831">
        <v>0</v>
      </c>
      <c r="K7" s="873">
        <v>0</v>
      </c>
      <c r="L7" s="831">
        <v>0</v>
      </c>
      <c r="M7" s="871">
        <v>0</v>
      </c>
      <c r="N7" s="871">
        <v>0</v>
      </c>
      <c r="O7" s="277">
        <v>0</v>
      </c>
    </row>
    <row r="8" spans="1:17" x14ac:dyDescent="0.25">
      <c r="A8" s="328" t="s">
        <v>428</v>
      </c>
      <c r="B8" s="287">
        <v>0</v>
      </c>
      <c r="C8" s="874">
        <v>0</v>
      </c>
      <c r="D8" s="875">
        <v>0</v>
      </c>
      <c r="E8" s="399">
        <v>0</v>
      </c>
      <c r="F8" s="874">
        <v>0</v>
      </c>
      <c r="G8" s="875">
        <v>0</v>
      </c>
      <c r="H8" s="399">
        <v>0</v>
      </c>
      <c r="I8" s="876">
        <v>0</v>
      </c>
      <c r="J8" s="399">
        <v>0</v>
      </c>
      <c r="K8" s="876">
        <v>0</v>
      </c>
      <c r="L8" s="399">
        <v>0</v>
      </c>
      <c r="M8" s="874">
        <v>0</v>
      </c>
      <c r="N8" s="874">
        <v>0</v>
      </c>
      <c r="O8" s="290">
        <v>0</v>
      </c>
    </row>
    <row r="9" spans="1:17" x14ac:dyDescent="0.25">
      <c r="A9" s="330" t="s">
        <v>429</v>
      </c>
      <c r="B9" s="296">
        <v>0</v>
      </c>
      <c r="C9" s="877">
        <v>0</v>
      </c>
      <c r="D9" s="878">
        <v>0</v>
      </c>
      <c r="E9" s="879">
        <v>0</v>
      </c>
      <c r="F9" s="877">
        <v>0</v>
      </c>
      <c r="G9" s="878">
        <v>0</v>
      </c>
      <c r="H9" s="879">
        <v>0</v>
      </c>
      <c r="I9" s="880">
        <v>0</v>
      </c>
      <c r="J9" s="879">
        <v>0</v>
      </c>
      <c r="K9" s="880">
        <v>0</v>
      </c>
      <c r="L9" s="879">
        <v>0</v>
      </c>
      <c r="M9" s="877">
        <v>0</v>
      </c>
      <c r="N9" s="877">
        <v>0</v>
      </c>
      <c r="O9" s="881">
        <v>0</v>
      </c>
    </row>
    <row r="10" spans="1:17" x14ac:dyDescent="0.25">
      <c r="A10" s="332" t="s">
        <v>430</v>
      </c>
      <c r="B10" s="285">
        <v>12</v>
      </c>
      <c r="C10" s="882">
        <v>2</v>
      </c>
      <c r="D10" s="883">
        <v>2</v>
      </c>
      <c r="E10" s="861">
        <v>0</v>
      </c>
      <c r="F10" s="882">
        <v>0</v>
      </c>
      <c r="G10" s="883">
        <v>1</v>
      </c>
      <c r="H10" s="829">
        <v>1</v>
      </c>
      <c r="I10" s="884">
        <v>5</v>
      </c>
      <c r="J10" s="861">
        <v>0</v>
      </c>
      <c r="K10" s="884">
        <v>0</v>
      </c>
      <c r="L10" s="861">
        <v>0</v>
      </c>
      <c r="M10" s="882">
        <v>1</v>
      </c>
      <c r="N10" s="882">
        <v>0</v>
      </c>
      <c r="O10" s="861">
        <v>0</v>
      </c>
    </row>
    <row r="11" spans="1:17" ht="25.5" x14ac:dyDescent="0.25">
      <c r="A11" s="368" t="s">
        <v>431</v>
      </c>
      <c r="B11" s="287">
        <v>11</v>
      </c>
      <c r="C11" s="874">
        <v>2</v>
      </c>
      <c r="D11" s="875">
        <v>1</v>
      </c>
      <c r="E11" s="290">
        <v>0</v>
      </c>
      <c r="F11" s="874">
        <v>0</v>
      </c>
      <c r="G11" s="875">
        <v>1</v>
      </c>
      <c r="H11" s="399">
        <v>1</v>
      </c>
      <c r="I11" s="876">
        <v>5</v>
      </c>
      <c r="J11" s="290">
        <v>0</v>
      </c>
      <c r="K11" s="876">
        <v>0</v>
      </c>
      <c r="L11" s="290">
        <v>0</v>
      </c>
      <c r="M11" s="874">
        <v>1</v>
      </c>
      <c r="N11" s="874">
        <v>0</v>
      </c>
      <c r="O11" s="290">
        <v>0</v>
      </c>
    </row>
    <row r="12" spans="1:17" ht="25.5" x14ac:dyDescent="0.25">
      <c r="A12" s="368" t="s">
        <v>432</v>
      </c>
      <c r="B12" s="287">
        <v>1</v>
      </c>
      <c r="C12" s="874">
        <v>0</v>
      </c>
      <c r="D12" s="875">
        <v>1</v>
      </c>
      <c r="E12" s="290">
        <v>0</v>
      </c>
      <c r="F12" s="874">
        <v>0</v>
      </c>
      <c r="G12" s="875">
        <v>0</v>
      </c>
      <c r="H12" s="399">
        <v>0</v>
      </c>
      <c r="I12" s="876">
        <v>0</v>
      </c>
      <c r="J12" s="290">
        <v>0</v>
      </c>
      <c r="K12" s="876">
        <v>0</v>
      </c>
      <c r="L12" s="290">
        <v>0</v>
      </c>
      <c r="M12" s="874">
        <v>0</v>
      </c>
      <c r="N12" s="874">
        <v>0</v>
      </c>
      <c r="O12" s="290">
        <v>0</v>
      </c>
    </row>
    <row r="13" spans="1:17" ht="38.25" x14ac:dyDescent="0.25">
      <c r="A13" s="334" t="s">
        <v>433</v>
      </c>
      <c r="B13" s="885">
        <v>0</v>
      </c>
      <c r="C13" s="886">
        <v>0</v>
      </c>
      <c r="D13" s="887">
        <v>0</v>
      </c>
      <c r="E13" s="862">
        <v>0</v>
      </c>
      <c r="F13" s="886">
        <v>0</v>
      </c>
      <c r="G13" s="887">
        <v>0</v>
      </c>
      <c r="H13" s="888">
        <v>0</v>
      </c>
      <c r="I13" s="889">
        <v>0</v>
      </c>
      <c r="J13" s="862">
        <v>0</v>
      </c>
      <c r="K13" s="889">
        <v>0</v>
      </c>
      <c r="L13" s="862">
        <v>0</v>
      </c>
      <c r="M13" s="886">
        <v>0</v>
      </c>
      <c r="N13" s="886">
        <v>0</v>
      </c>
      <c r="O13" s="862">
        <v>0</v>
      </c>
    </row>
    <row r="14" spans="1:17" ht="51" x14ac:dyDescent="0.25">
      <c r="A14" s="336" t="s">
        <v>434</v>
      </c>
      <c r="B14" s="890">
        <v>0</v>
      </c>
      <c r="C14" s="891">
        <v>0</v>
      </c>
      <c r="D14" s="892">
        <v>0</v>
      </c>
      <c r="E14" s="863">
        <v>0</v>
      </c>
      <c r="F14" s="891">
        <v>0</v>
      </c>
      <c r="G14" s="892">
        <v>0</v>
      </c>
      <c r="H14" s="893">
        <v>0</v>
      </c>
      <c r="I14" s="894">
        <v>0</v>
      </c>
      <c r="J14" s="863">
        <v>0</v>
      </c>
      <c r="K14" s="894">
        <v>0</v>
      </c>
      <c r="L14" s="863">
        <v>0</v>
      </c>
      <c r="M14" s="891">
        <v>0</v>
      </c>
      <c r="N14" s="891">
        <v>0</v>
      </c>
      <c r="O14" s="863">
        <v>0</v>
      </c>
    </row>
    <row r="15" spans="1:17" x14ac:dyDescent="0.25">
      <c r="A15" s="332" t="s">
        <v>435</v>
      </c>
      <c r="B15" s="285">
        <v>7</v>
      </c>
      <c r="C15" s="882">
        <v>0</v>
      </c>
      <c r="D15" s="883">
        <v>2</v>
      </c>
      <c r="E15" s="861">
        <v>1</v>
      </c>
      <c r="F15" s="882">
        <v>1</v>
      </c>
      <c r="G15" s="883">
        <v>0</v>
      </c>
      <c r="H15" s="829">
        <v>0</v>
      </c>
      <c r="I15" s="884">
        <v>2</v>
      </c>
      <c r="J15" s="861">
        <v>0</v>
      </c>
      <c r="K15" s="884">
        <v>1</v>
      </c>
      <c r="L15" s="861">
        <v>0</v>
      </c>
      <c r="M15" s="882">
        <v>0</v>
      </c>
      <c r="N15" s="882">
        <v>0</v>
      </c>
      <c r="O15" s="861">
        <v>0</v>
      </c>
    </row>
    <row r="16" spans="1:17" ht="25.5" x14ac:dyDescent="0.25">
      <c r="A16" s="334" t="s">
        <v>436</v>
      </c>
      <c r="B16" s="885">
        <v>7</v>
      </c>
      <c r="C16" s="886">
        <v>0</v>
      </c>
      <c r="D16" s="887">
        <v>2</v>
      </c>
      <c r="E16" s="862">
        <v>1</v>
      </c>
      <c r="F16" s="886">
        <v>1</v>
      </c>
      <c r="G16" s="887">
        <v>0</v>
      </c>
      <c r="H16" s="888">
        <v>0</v>
      </c>
      <c r="I16" s="889">
        <v>2</v>
      </c>
      <c r="J16" s="862">
        <v>0</v>
      </c>
      <c r="K16" s="889">
        <v>1</v>
      </c>
      <c r="L16" s="862">
        <v>0</v>
      </c>
      <c r="M16" s="886">
        <v>0</v>
      </c>
      <c r="N16" s="886">
        <v>0</v>
      </c>
      <c r="O16" s="862">
        <v>0</v>
      </c>
    </row>
    <row r="17" spans="1:15" ht="38.25" x14ac:dyDescent="0.25">
      <c r="A17" s="336" t="s">
        <v>437</v>
      </c>
      <c r="B17" s="890">
        <v>0</v>
      </c>
      <c r="C17" s="891">
        <v>0</v>
      </c>
      <c r="D17" s="892">
        <v>0</v>
      </c>
      <c r="E17" s="863">
        <v>0</v>
      </c>
      <c r="F17" s="891">
        <v>0</v>
      </c>
      <c r="G17" s="892">
        <v>0</v>
      </c>
      <c r="H17" s="893">
        <v>0</v>
      </c>
      <c r="I17" s="894">
        <v>0</v>
      </c>
      <c r="J17" s="863">
        <v>0</v>
      </c>
      <c r="K17" s="894">
        <v>0</v>
      </c>
      <c r="L17" s="863">
        <v>0</v>
      </c>
      <c r="M17" s="891">
        <v>0</v>
      </c>
      <c r="N17" s="891">
        <v>0</v>
      </c>
      <c r="O17" s="863">
        <v>0</v>
      </c>
    </row>
    <row r="18" spans="1:15" ht="25.5" x14ac:dyDescent="0.25">
      <c r="A18" s="332" t="s">
        <v>438</v>
      </c>
      <c r="B18" s="285">
        <v>4</v>
      </c>
      <c r="C18" s="882">
        <v>1</v>
      </c>
      <c r="D18" s="883">
        <v>0</v>
      </c>
      <c r="E18" s="829">
        <v>1</v>
      </c>
      <c r="F18" s="882">
        <v>1</v>
      </c>
      <c r="G18" s="883">
        <v>0</v>
      </c>
      <c r="H18" s="829">
        <v>0</v>
      </c>
      <c r="I18" s="884">
        <v>0</v>
      </c>
      <c r="J18" s="861">
        <v>0</v>
      </c>
      <c r="K18" s="884">
        <v>1</v>
      </c>
      <c r="L18" s="861">
        <v>0</v>
      </c>
      <c r="M18" s="882">
        <v>0</v>
      </c>
      <c r="N18" s="882">
        <v>0</v>
      </c>
      <c r="O18" s="861">
        <v>0</v>
      </c>
    </row>
    <row r="19" spans="1:15" ht="38.25" x14ac:dyDescent="0.25">
      <c r="A19" s="368" t="s">
        <v>439</v>
      </c>
      <c r="B19" s="885">
        <v>3</v>
      </c>
      <c r="C19" s="886">
        <v>1</v>
      </c>
      <c r="D19" s="887">
        <v>0</v>
      </c>
      <c r="E19" s="888">
        <v>1</v>
      </c>
      <c r="F19" s="886">
        <v>1</v>
      </c>
      <c r="G19" s="887">
        <v>0</v>
      </c>
      <c r="H19" s="888">
        <v>0</v>
      </c>
      <c r="I19" s="889">
        <v>0</v>
      </c>
      <c r="J19" s="888">
        <v>0</v>
      </c>
      <c r="K19" s="889">
        <v>0</v>
      </c>
      <c r="L19" s="888">
        <v>0</v>
      </c>
      <c r="M19" s="886">
        <v>0</v>
      </c>
      <c r="N19" s="886">
        <v>0</v>
      </c>
      <c r="O19" s="862">
        <v>0</v>
      </c>
    </row>
    <row r="20" spans="1:15" ht="25.5" x14ac:dyDescent="0.25">
      <c r="A20" s="339" t="s">
        <v>440</v>
      </c>
      <c r="B20" s="895">
        <v>1</v>
      </c>
      <c r="C20" s="896">
        <v>0</v>
      </c>
      <c r="D20" s="897">
        <v>0</v>
      </c>
      <c r="E20" s="898">
        <v>0</v>
      </c>
      <c r="F20" s="896">
        <v>0</v>
      </c>
      <c r="G20" s="897">
        <v>0</v>
      </c>
      <c r="H20" s="898">
        <v>0</v>
      </c>
      <c r="I20" s="899">
        <v>0</v>
      </c>
      <c r="J20" s="898">
        <v>0</v>
      </c>
      <c r="K20" s="899">
        <v>1</v>
      </c>
      <c r="L20" s="898">
        <v>0</v>
      </c>
      <c r="M20" s="896">
        <v>0</v>
      </c>
      <c r="N20" s="896">
        <v>0</v>
      </c>
      <c r="O20" s="900">
        <v>0</v>
      </c>
    </row>
    <row r="21" spans="1:15" x14ac:dyDescent="0.25">
      <c r="A21" s="341" t="s">
        <v>107</v>
      </c>
      <c r="B21" s="401">
        <v>4</v>
      </c>
      <c r="C21" s="293">
        <v>0</v>
      </c>
      <c r="D21" s="901">
        <v>0</v>
      </c>
      <c r="E21" s="405">
        <v>0</v>
      </c>
      <c r="F21" s="293">
        <v>0</v>
      </c>
      <c r="G21" s="901">
        <v>0</v>
      </c>
      <c r="H21" s="405">
        <v>0</v>
      </c>
      <c r="I21" s="294">
        <v>0</v>
      </c>
      <c r="J21" s="273">
        <v>0</v>
      </c>
      <c r="K21" s="294">
        <v>0</v>
      </c>
      <c r="L21" s="273">
        <v>0</v>
      </c>
      <c r="M21" s="293">
        <v>4</v>
      </c>
      <c r="N21" s="293">
        <v>0</v>
      </c>
      <c r="O21" s="273">
        <v>0</v>
      </c>
    </row>
    <row r="22" spans="1:15" ht="38.25" x14ac:dyDescent="0.25">
      <c r="A22" s="346" t="s">
        <v>441</v>
      </c>
      <c r="B22" s="895">
        <v>0</v>
      </c>
      <c r="C22" s="896">
        <v>0</v>
      </c>
      <c r="D22" s="897">
        <v>0</v>
      </c>
      <c r="E22" s="898">
        <v>0</v>
      </c>
      <c r="F22" s="896">
        <v>0</v>
      </c>
      <c r="G22" s="897">
        <v>0</v>
      </c>
      <c r="H22" s="898">
        <v>0</v>
      </c>
      <c r="I22" s="899">
        <v>0</v>
      </c>
      <c r="J22" s="898">
        <v>0</v>
      </c>
      <c r="K22" s="899">
        <v>0</v>
      </c>
      <c r="L22" s="898">
        <v>0</v>
      </c>
      <c r="M22" s="896">
        <v>0</v>
      </c>
      <c r="N22" s="896">
        <v>0</v>
      </c>
      <c r="O22" s="900">
        <v>0</v>
      </c>
    </row>
    <row r="23" spans="1:15" x14ac:dyDescent="0.25">
      <c r="A23" s="351" t="s">
        <v>133</v>
      </c>
      <c r="B23" s="296">
        <v>1</v>
      </c>
      <c r="C23" s="877">
        <v>1</v>
      </c>
      <c r="D23" s="878">
        <v>0</v>
      </c>
      <c r="E23" s="879">
        <v>0</v>
      </c>
      <c r="F23" s="877">
        <v>0</v>
      </c>
      <c r="G23" s="878">
        <v>0</v>
      </c>
      <c r="H23" s="879">
        <v>0</v>
      </c>
      <c r="I23" s="880">
        <v>0</v>
      </c>
      <c r="J23" s="879">
        <v>0</v>
      </c>
      <c r="K23" s="880">
        <v>0</v>
      </c>
      <c r="L23" s="879">
        <v>0</v>
      </c>
      <c r="M23" s="877">
        <v>0</v>
      </c>
      <c r="N23" s="877">
        <v>0</v>
      </c>
      <c r="O23" s="881">
        <v>0</v>
      </c>
    </row>
    <row r="24" spans="1:15" x14ac:dyDescent="0.25">
      <c r="A24" s="351" t="s">
        <v>117</v>
      </c>
      <c r="B24" s="296">
        <v>6</v>
      </c>
      <c r="C24" s="877">
        <v>0</v>
      </c>
      <c r="D24" s="878">
        <v>0</v>
      </c>
      <c r="E24" s="879">
        <v>0</v>
      </c>
      <c r="F24" s="877">
        <v>0</v>
      </c>
      <c r="G24" s="878">
        <v>0</v>
      </c>
      <c r="H24" s="879">
        <v>0</v>
      </c>
      <c r="I24" s="880">
        <v>1</v>
      </c>
      <c r="J24" s="879">
        <v>0</v>
      </c>
      <c r="K24" s="880">
        <v>0</v>
      </c>
      <c r="L24" s="879">
        <v>0</v>
      </c>
      <c r="M24" s="877">
        <v>0</v>
      </c>
      <c r="N24" s="877">
        <v>0</v>
      </c>
      <c r="O24" s="881">
        <v>5</v>
      </c>
    </row>
    <row r="25" spans="1:15" x14ac:dyDescent="0.25">
      <c r="A25" s="1522" t="s">
        <v>442</v>
      </c>
      <c r="B25" s="1522"/>
      <c r="C25" s="1522"/>
      <c r="D25" s="1522"/>
      <c r="E25" s="1522"/>
      <c r="F25" s="1522"/>
      <c r="G25" s="1522"/>
      <c r="H25" s="1522"/>
      <c r="I25" s="1522"/>
      <c r="J25" s="1522"/>
      <c r="K25" s="1522"/>
      <c r="L25" s="1522"/>
      <c r="M25" s="1522"/>
      <c r="N25" s="1522"/>
      <c r="O25" s="1522"/>
    </row>
    <row r="26" spans="1:15" x14ac:dyDescent="0.25">
      <c r="A26" s="1522" t="s">
        <v>445</v>
      </c>
      <c r="B26" s="1522"/>
      <c r="C26" s="1522"/>
      <c r="D26" s="1522"/>
      <c r="E26" s="1522"/>
      <c r="F26" s="1522"/>
      <c r="G26" s="1522"/>
      <c r="H26" s="1522"/>
      <c r="I26" s="1522"/>
      <c r="J26" s="1522"/>
      <c r="K26" s="1522"/>
      <c r="L26" s="1522"/>
      <c r="M26" s="1522"/>
      <c r="N26" s="1522"/>
      <c r="O26" s="1522"/>
    </row>
    <row r="27" spans="1:15" x14ac:dyDescent="0.25">
      <c r="A27" s="683"/>
      <c r="B27" s="683"/>
      <c r="C27" s="683"/>
      <c r="D27" s="683"/>
      <c r="E27" s="683"/>
      <c r="F27" s="683"/>
      <c r="G27" s="683"/>
      <c r="H27" s="683"/>
      <c r="I27" s="683"/>
      <c r="J27" s="683"/>
      <c r="K27" s="683"/>
      <c r="L27" s="683"/>
      <c r="M27" s="683"/>
      <c r="N27" s="683"/>
      <c r="O27" s="683"/>
    </row>
    <row r="28" spans="1:15" x14ac:dyDescent="0.25">
      <c r="A28" s="683"/>
      <c r="B28" s="683"/>
      <c r="C28" s="683"/>
      <c r="D28" s="683"/>
      <c r="E28" s="683"/>
      <c r="F28" s="683"/>
      <c r="G28" s="683"/>
      <c r="H28" s="683"/>
      <c r="I28" s="683"/>
      <c r="J28" s="683"/>
      <c r="K28" s="683"/>
      <c r="L28" s="683"/>
      <c r="M28" s="683"/>
      <c r="N28" s="683"/>
      <c r="O28" s="683"/>
    </row>
    <row r="29" spans="1:15" x14ac:dyDescent="0.25">
      <c r="A29" s="683"/>
      <c r="B29" s="683"/>
      <c r="C29" s="683"/>
      <c r="D29" s="683"/>
      <c r="E29" s="683"/>
      <c r="F29" s="683"/>
      <c r="G29" s="683"/>
      <c r="H29" s="683"/>
      <c r="I29" s="683"/>
      <c r="J29" s="683"/>
      <c r="K29" s="683"/>
      <c r="L29" s="683"/>
      <c r="M29" s="683"/>
      <c r="N29" s="683"/>
      <c r="O29" s="683"/>
    </row>
    <row r="30" spans="1:15" x14ac:dyDescent="0.25">
      <c r="A30" s="683"/>
      <c r="B30" s="683"/>
      <c r="C30" s="683"/>
      <c r="D30" s="683"/>
      <c r="E30" s="683"/>
      <c r="F30" s="683"/>
      <c r="G30" s="683"/>
      <c r="H30" s="683"/>
      <c r="I30" s="683"/>
      <c r="J30" s="683"/>
      <c r="K30" s="683"/>
      <c r="L30" s="683"/>
      <c r="M30" s="683"/>
      <c r="N30" s="683"/>
      <c r="O30" s="683"/>
    </row>
    <row r="31" spans="1:15" x14ac:dyDescent="0.25">
      <c r="A31" s="683"/>
      <c r="B31" s="683"/>
      <c r="C31" s="683"/>
      <c r="D31" s="683"/>
      <c r="E31" s="683"/>
      <c r="F31" s="683"/>
      <c r="G31" s="683"/>
      <c r="H31" s="683"/>
      <c r="I31" s="683"/>
      <c r="J31" s="683"/>
      <c r="K31" s="683"/>
      <c r="L31" s="683"/>
      <c r="M31" s="683"/>
      <c r="N31" s="683"/>
      <c r="O31" s="683"/>
    </row>
    <row r="32" spans="1:15" x14ac:dyDescent="0.25">
      <c r="A32" s="683"/>
      <c r="B32" s="683"/>
      <c r="C32" s="683"/>
      <c r="D32" s="683"/>
      <c r="E32" s="683"/>
      <c r="F32" s="683"/>
      <c r="G32" s="683"/>
      <c r="H32" s="683"/>
      <c r="I32" s="683"/>
      <c r="J32" s="683"/>
      <c r="K32" s="683"/>
      <c r="L32" s="683"/>
      <c r="M32" s="683"/>
      <c r="N32" s="683"/>
      <c r="O32" s="683"/>
    </row>
  </sheetData>
  <mergeCells count="16">
    <mergeCell ref="A26:O26"/>
    <mergeCell ref="A1:O1"/>
    <mergeCell ref="A2:O2"/>
    <mergeCell ref="A3:O3"/>
    <mergeCell ref="A4:A5"/>
    <mergeCell ref="B4:B5"/>
    <mergeCell ref="C4:C5"/>
    <mergeCell ref="D4:E4"/>
    <mergeCell ref="F4:F5"/>
    <mergeCell ref="G4:H4"/>
    <mergeCell ref="I4:J4"/>
    <mergeCell ref="K4:L4"/>
    <mergeCell ref="M4:M5"/>
    <mergeCell ref="N4:N5"/>
    <mergeCell ref="O4:O5"/>
    <mergeCell ref="A25:O25"/>
  </mergeCells>
  <hyperlinks>
    <hyperlink ref="Q1" location="INDEX!A1" display="Back to Index" xr:uid="{AAC424FD-F26C-4CCE-8BCE-462A0624F29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3265-9268-4B40-BD32-F8F86573841D}">
  <dimension ref="A1:N20"/>
  <sheetViews>
    <sheetView workbookViewId="0">
      <selection activeCell="N1" sqref="N1"/>
    </sheetView>
  </sheetViews>
  <sheetFormatPr defaultRowHeight="15" x14ac:dyDescent="0.25"/>
  <cols>
    <col min="1" max="1" width="33.28515625" bestFit="1" customWidth="1"/>
    <col min="14" max="14" width="12.7109375" bestFit="1" customWidth="1"/>
  </cols>
  <sheetData>
    <row r="1" spans="1:14" ht="18.75" x14ac:dyDescent="0.25">
      <c r="A1" s="1264" t="s">
        <v>446</v>
      </c>
      <c r="B1" s="1264"/>
      <c r="C1" s="1264"/>
      <c r="D1" s="1264"/>
      <c r="E1" s="1264"/>
      <c r="F1" s="1264"/>
      <c r="G1" s="1264"/>
      <c r="H1" s="1264"/>
      <c r="I1" s="1264"/>
      <c r="J1" s="1264"/>
      <c r="K1" s="1264"/>
      <c r="L1" s="1264"/>
      <c r="N1" s="1236" t="s">
        <v>863</v>
      </c>
    </row>
    <row r="2" spans="1:14" ht="18.75" x14ac:dyDescent="0.25">
      <c r="A2" s="1264" t="s">
        <v>1</v>
      </c>
      <c r="B2" s="1264"/>
      <c r="C2" s="1264"/>
      <c r="D2" s="1264"/>
      <c r="E2" s="1264"/>
      <c r="F2" s="1264"/>
      <c r="G2" s="1264"/>
      <c r="H2" s="1264"/>
      <c r="I2" s="1264"/>
      <c r="J2" s="1264"/>
      <c r="K2" s="1264"/>
      <c r="L2" s="1264"/>
    </row>
    <row r="3" spans="1:14" ht="18.75" x14ac:dyDescent="0.25">
      <c r="A3" s="1306" t="s">
        <v>447</v>
      </c>
      <c r="B3" s="1306"/>
      <c r="C3" s="1306"/>
      <c r="D3" s="1306"/>
      <c r="E3" s="1306"/>
      <c r="F3" s="1306"/>
      <c r="G3" s="1306"/>
      <c r="H3" s="1306"/>
      <c r="I3" s="1306"/>
      <c r="J3" s="1306"/>
      <c r="K3" s="1306"/>
      <c r="L3" s="1306"/>
    </row>
    <row r="4" spans="1:14" x14ac:dyDescent="0.25">
      <c r="A4" s="686" t="s">
        <v>290</v>
      </c>
      <c r="B4" s="939" t="s">
        <v>4</v>
      </c>
      <c r="C4" s="392" t="s">
        <v>5</v>
      </c>
      <c r="D4" s="392" t="s">
        <v>6</v>
      </c>
      <c r="E4" s="392" t="s">
        <v>7</v>
      </c>
      <c r="F4" s="392" t="s">
        <v>8</v>
      </c>
      <c r="G4" s="393" t="s">
        <v>9</v>
      </c>
      <c r="H4" s="393" t="s">
        <v>10</v>
      </c>
      <c r="I4" s="393" t="s">
        <v>11</v>
      </c>
      <c r="J4" s="393" t="s">
        <v>12</v>
      </c>
      <c r="K4" s="536" t="s">
        <v>13</v>
      </c>
      <c r="L4" s="536" t="s">
        <v>14</v>
      </c>
    </row>
    <row r="5" spans="1:14" x14ac:dyDescent="0.25">
      <c r="A5" s="686" t="s">
        <v>15</v>
      </c>
      <c r="B5" s="688">
        <f>SUM(B6,B13,B17,B18)</f>
        <v>504</v>
      </c>
      <c r="C5" s="689">
        <f>SUM(C6,C13,C14,C15,C16,C17,C18,C19)</f>
        <v>49</v>
      </c>
      <c r="D5" s="689">
        <f t="shared" ref="D5:L5" si="0">SUM(D6,D13,D14,D15,D16,D17,D18,D19)</f>
        <v>27</v>
      </c>
      <c r="E5" s="689">
        <f t="shared" si="0"/>
        <v>51</v>
      </c>
      <c r="F5" s="689">
        <f t="shared" si="0"/>
        <v>41</v>
      </c>
      <c r="G5" s="689">
        <f t="shared" si="0"/>
        <v>66</v>
      </c>
      <c r="H5" s="689">
        <f t="shared" si="0"/>
        <v>46</v>
      </c>
      <c r="I5" s="689">
        <f t="shared" si="0"/>
        <v>57</v>
      </c>
      <c r="J5" s="689">
        <f t="shared" si="0"/>
        <v>48</v>
      </c>
      <c r="K5" s="689">
        <f t="shared" si="0"/>
        <v>46</v>
      </c>
      <c r="L5" s="988">
        <f t="shared" si="0"/>
        <v>73</v>
      </c>
    </row>
    <row r="6" spans="1:14" x14ac:dyDescent="0.25">
      <c r="A6" s="991" t="s">
        <v>448</v>
      </c>
      <c r="B6" s="1133">
        <v>456</v>
      </c>
      <c r="C6" s="714">
        <f>SUM(C7:C12)</f>
        <v>44</v>
      </c>
      <c r="D6" s="714">
        <f t="shared" ref="D6:L6" si="1">SUM(D7:D12)</f>
        <v>26</v>
      </c>
      <c r="E6" s="714">
        <f t="shared" si="1"/>
        <v>46</v>
      </c>
      <c r="F6" s="714">
        <f t="shared" si="1"/>
        <v>38</v>
      </c>
      <c r="G6" s="714">
        <f t="shared" si="1"/>
        <v>62</v>
      </c>
      <c r="H6" s="714">
        <f t="shared" si="1"/>
        <v>42</v>
      </c>
      <c r="I6" s="714">
        <f t="shared" si="1"/>
        <v>52</v>
      </c>
      <c r="J6" s="714">
        <f t="shared" si="1"/>
        <v>44</v>
      </c>
      <c r="K6" s="959">
        <f t="shared" si="1"/>
        <v>41</v>
      </c>
      <c r="L6" s="989">
        <f t="shared" si="1"/>
        <v>61</v>
      </c>
    </row>
    <row r="7" spans="1:14" x14ac:dyDescent="0.25">
      <c r="A7" s="1127" t="s">
        <v>293</v>
      </c>
      <c r="B7" s="1134">
        <v>292</v>
      </c>
      <c r="C7" s="365">
        <v>34</v>
      </c>
      <c r="D7" s="700">
        <v>18</v>
      </c>
      <c r="E7" s="700">
        <v>33</v>
      </c>
      <c r="F7" s="700">
        <v>29</v>
      </c>
      <c r="G7" s="701">
        <v>37</v>
      </c>
      <c r="H7" s="701">
        <v>32</v>
      </c>
      <c r="I7" s="701">
        <v>39</v>
      </c>
      <c r="J7" s="701">
        <v>34</v>
      </c>
      <c r="K7" s="960">
        <v>21</v>
      </c>
      <c r="L7" s="990">
        <v>15</v>
      </c>
    </row>
    <row r="8" spans="1:14" x14ac:dyDescent="0.25">
      <c r="A8" s="992" t="s">
        <v>298</v>
      </c>
      <c r="B8" s="1134">
        <v>99</v>
      </c>
      <c r="C8" s="365">
        <v>7</v>
      </c>
      <c r="D8" s="700">
        <v>5</v>
      </c>
      <c r="E8" s="700">
        <v>10</v>
      </c>
      <c r="F8" s="700">
        <v>7</v>
      </c>
      <c r="G8" s="701">
        <v>23</v>
      </c>
      <c r="H8" s="701">
        <v>9</v>
      </c>
      <c r="I8" s="701">
        <v>10</v>
      </c>
      <c r="J8" s="701">
        <v>7</v>
      </c>
      <c r="K8" s="960">
        <v>10</v>
      </c>
      <c r="L8" s="366">
        <v>11</v>
      </c>
    </row>
    <row r="9" spans="1:14" x14ac:dyDescent="0.25">
      <c r="A9" s="1128" t="s">
        <v>299</v>
      </c>
      <c r="B9" s="1134">
        <v>17</v>
      </c>
      <c r="C9" s="365">
        <v>3</v>
      </c>
      <c r="D9" s="700">
        <v>3</v>
      </c>
      <c r="E9" s="700">
        <v>3</v>
      </c>
      <c r="F9" s="700">
        <v>1</v>
      </c>
      <c r="G9" s="701">
        <v>1</v>
      </c>
      <c r="H9" s="701">
        <v>1</v>
      </c>
      <c r="I9" s="701">
        <v>2</v>
      </c>
      <c r="J9" s="701">
        <v>1</v>
      </c>
      <c r="K9" s="960">
        <v>0</v>
      </c>
      <c r="L9" s="366">
        <v>2</v>
      </c>
    </row>
    <row r="10" spans="1:14" ht="35.25" customHeight="1" x14ac:dyDescent="0.25">
      <c r="A10" s="1129" t="s">
        <v>449</v>
      </c>
      <c r="B10" s="1135">
        <v>1</v>
      </c>
      <c r="C10" s="386">
        <v>0</v>
      </c>
      <c r="D10" s="728">
        <v>0</v>
      </c>
      <c r="E10" s="728">
        <v>0</v>
      </c>
      <c r="F10" s="728">
        <v>0</v>
      </c>
      <c r="G10" s="729">
        <v>1</v>
      </c>
      <c r="H10" s="729">
        <v>0</v>
      </c>
      <c r="I10" s="729">
        <v>0</v>
      </c>
      <c r="J10" s="729">
        <v>0</v>
      </c>
      <c r="K10" s="961">
        <v>0</v>
      </c>
      <c r="L10" s="387">
        <v>0</v>
      </c>
    </row>
    <row r="11" spans="1:14" ht="19.5" customHeight="1" x14ac:dyDescent="0.25">
      <c r="A11" s="1129" t="s">
        <v>450</v>
      </c>
      <c r="B11" s="1136">
        <v>5</v>
      </c>
      <c r="C11" s="984">
        <v>0</v>
      </c>
      <c r="D11" s="348">
        <v>0</v>
      </c>
      <c r="E11" s="348">
        <v>0</v>
      </c>
      <c r="F11" s="348">
        <v>1</v>
      </c>
      <c r="G11" s="349">
        <v>0</v>
      </c>
      <c r="H11" s="349">
        <v>0</v>
      </c>
      <c r="I11" s="349">
        <v>0</v>
      </c>
      <c r="J11" s="349">
        <v>1</v>
      </c>
      <c r="K11" s="962">
        <v>1</v>
      </c>
      <c r="L11" s="956">
        <v>2</v>
      </c>
    </row>
    <row r="12" spans="1:14" x14ac:dyDescent="0.25">
      <c r="A12" s="1130" t="s">
        <v>451</v>
      </c>
      <c r="B12" s="1134">
        <v>42</v>
      </c>
      <c r="C12" s="969">
        <v>0</v>
      </c>
      <c r="D12" s="970">
        <v>0</v>
      </c>
      <c r="E12" s="970">
        <v>0</v>
      </c>
      <c r="F12" s="970">
        <v>0</v>
      </c>
      <c r="G12" s="971">
        <v>0</v>
      </c>
      <c r="H12" s="971">
        <v>0</v>
      </c>
      <c r="I12" s="971">
        <v>1</v>
      </c>
      <c r="J12" s="971">
        <v>1</v>
      </c>
      <c r="K12" s="972">
        <v>9</v>
      </c>
      <c r="L12" s="973">
        <v>31</v>
      </c>
    </row>
    <row r="13" spans="1:14" x14ac:dyDescent="0.25">
      <c r="A13" s="1131" t="s">
        <v>452</v>
      </c>
      <c r="B13" s="1134">
        <f>SUM(C13:L13)</f>
        <v>4</v>
      </c>
      <c r="C13" s="977">
        <v>1</v>
      </c>
      <c r="D13" s="978">
        <v>0</v>
      </c>
      <c r="E13" s="978">
        <v>0</v>
      </c>
      <c r="F13" s="978">
        <v>0</v>
      </c>
      <c r="G13" s="979">
        <v>0</v>
      </c>
      <c r="H13" s="979">
        <v>1</v>
      </c>
      <c r="I13" s="979">
        <v>0</v>
      </c>
      <c r="J13" s="979">
        <v>0</v>
      </c>
      <c r="K13" s="980">
        <v>0</v>
      </c>
      <c r="L13" s="981">
        <v>2</v>
      </c>
    </row>
    <row r="14" spans="1:14" x14ac:dyDescent="0.25">
      <c r="A14" s="1131" t="s">
        <v>453</v>
      </c>
      <c r="B14" s="1134">
        <f>SUM(C14:L14)</f>
        <v>0</v>
      </c>
      <c r="C14" s="969">
        <v>0</v>
      </c>
      <c r="D14" s="970">
        <v>0</v>
      </c>
      <c r="E14" s="970">
        <v>0</v>
      </c>
      <c r="F14" s="970">
        <v>0</v>
      </c>
      <c r="G14" s="971">
        <v>0</v>
      </c>
      <c r="H14" s="971">
        <v>0</v>
      </c>
      <c r="I14" s="971">
        <v>0</v>
      </c>
      <c r="J14" s="971">
        <v>0</v>
      </c>
      <c r="K14" s="972">
        <v>0</v>
      </c>
      <c r="L14" s="982">
        <v>0</v>
      </c>
      <c r="M14" s="983"/>
    </row>
    <row r="15" spans="1:14" x14ac:dyDescent="0.25">
      <c r="A15" s="1131" t="s">
        <v>454</v>
      </c>
      <c r="B15" s="1137">
        <v>0</v>
      </c>
      <c r="C15" s="977">
        <v>0</v>
      </c>
      <c r="D15" s="978">
        <v>0</v>
      </c>
      <c r="E15" s="978">
        <v>0</v>
      </c>
      <c r="F15" s="978">
        <v>0</v>
      </c>
      <c r="G15" s="979">
        <v>0</v>
      </c>
      <c r="H15" s="979">
        <v>0</v>
      </c>
      <c r="I15" s="979">
        <v>0</v>
      </c>
      <c r="J15" s="979">
        <v>0</v>
      </c>
      <c r="K15" s="980">
        <v>0</v>
      </c>
      <c r="L15" s="985">
        <v>0</v>
      </c>
    </row>
    <row r="16" spans="1:14" x14ac:dyDescent="0.25">
      <c r="A16" s="1131" t="s">
        <v>455</v>
      </c>
      <c r="B16" s="1134">
        <f>SUM(C16:L16)</f>
        <v>0</v>
      </c>
      <c r="C16" s="969">
        <v>0</v>
      </c>
      <c r="D16" s="970">
        <v>0</v>
      </c>
      <c r="E16" s="970">
        <v>0</v>
      </c>
      <c r="F16" s="970">
        <v>0</v>
      </c>
      <c r="G16" s="971">
        <v>0</v>
      </c>
      <c r="H16" s="971">
        <v>0</v>
      </c>
      <c r="I16" s="971">
        <v>0</v>
      </c>
      <c r="J16" s="971">
        <v>0</v>
      </c>
      <c r="K16" s="972">
        <v>0</v>
      </c>
      <c r="L16" s="986">
        <v>0</v>
      </c>
    </row>
    <row r="17" spans="1:12" x14ac:dyDescent="0.25">
      <c r="A17" s="976" t="s">
        <v>456</v>
      </c>
      <c r="B17" s="1137">
        <f>SUM(C17:L17)</f>
        <v>9</v>
      </c>
      <c r="C17" s="965">
        <v>2</v>
      </c>
      <c r="D17" s="966">
        <v>0</v>
      </c>
      <c r="E17" s="966">
        <v>1</v>
      </c>
      <c r="F17" s="966">
        <v>0</v>
      </c>
      <c r="G17" s="967">
        <v>0</v>
      </c>
      <c r="H17" s="967">
        <v>0</v>
      </c>
      <c r="I17" s="967">
        <v>1</v>
      </c>
      <c r="J17" s="967">
        <v>0</v>
      </c>
      <c r="K17" s="968">
        <v>1</v>
      </c>
      <c r="L17" s="987">
        <v>4</v>
      </c>
    </row>
    <row r="18" spans="1:12" x14ac:dyDescent="0.25">
      <c r="A18" s="1131" t="s">
        <v>457</v>
      </c>
      <c r="B18" s="1138">
        <f>SUM(C18:L18)</f>
        <v>35</v>
      </c>
      <c r="C18" s="969">
        <v>2</v>
      </c>
      <c r="D18" s="970">
        <v>1</v>
      </c>
      <c r="E18" s="970">
        <v>4</v>
      </c>
      <c r="F18" s="970">
        <v>3</v>
      </c>
      <c r="G18" s="971">
        <v>4</v>
      </c>
      <c r="H18" s="971">
        <v>3</v>
      </c>
      <c r="I18" s="971">
        <v>4</v>
      </c>
      <c r="J18" s="971">
        <v>4</v>
      </c>
      <c r="K18" s="972">
        <v>4</v>
      </c>
      <c r="L18" s="986">
        <v>6</v>
      </c>
    </row>
    <row r="19" spans="1:12" x14ac:dyDescent="0.25">
      <c r="A19" s="1131" t="s">
        <v>107</v>
      </c>
      <c r="B19" s="1134">
        <f>SUM(C19:L19)</f>
        <v>0</v>
      </c>
      <c r="C19" s="965">
        <v>0</v>
      </c>
      <c r="D19" s="966">
        <v>0</v>
      </c>
      <c r="E19" s="966">
        <v>0</v>
      </c>
      <c r="F19" s="966">
        <v>0</v>
      </c>
      <c r="G19" s="967">
        <v>0</v>
      </c>
      <c r="H19" s="967">
        <v>0</v>
      </c>
      <c r="I19" s="967">
        <v>0</v>
      </c>
      <c r="J19" s="967">
        <v>0</v>
      </c>
      <c r="K19" s="968">
        <v>0</v>
      </c>
      <c r="L19" s="987">
        <v>0</v>
      </c>
    </row>
    <row r="20" spans="1:12" ht="47.25" customHeight="1" x14ac:dyDescent="0.25">
      <c r="A20" s="354" t="s">
        <v>458</v>
      </c>
      <c r="B20" s="1136">
        <f>SUM(C20:L20)</f>
        <v>151</v>
      </c>
      <c r="C20" s="1132">
        <v>6</v>
      </c>
      <c r="D20" s="356">
        <v>8</v>
      </c>
      <c r="E20" s="356">
        <v>15</v>
      </c>
      <c r="F20" s="356">
        <v>17</v>
      </c>
      <c r="G20" s="357">
        <v>26</v>
      </c>
      <c r="H20" s="357">
        <v>11</v>
      </c>
      <c r="I20" s="357">
        <v>24</v>
      </c>
      <c r="J20" s="357">
        <v>15</v>
      </c>
      <c r="K20" s="964">
        <v>13</v>
      </c>
      <c r="L20" s="958">
        <v>16</v>
      </c>
    </row>
  </sheetData>
  <mergeCells count="3">
    <mergeCell ref="A1:L1"/>
    <mergeCell ref="A2:L2"/>
    <mergeCell ref="A3:L3"/>
  </mergeCells>
  <hyperlinks>
    <hyperlink ref="N1" location="INDEX!A1" display="Back to Index" xr:uid="{ED0C42D1-0A22-4C2A-8A06-72A6D2BDA8A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A512-7DA4-4E4C-8988-612C7CDF2EAD}">
  <dimension ref="A1:N29"/>
  <sheetViews>
    <sheetView workbookViewId="0">
      <selection activeCell="N1" sqref="N1"/>
    </sheetView>
  </sheetViews>
  <sheetFormatPr defaultColWidth="9.28515625" defaultRowHeight="15.75" customHeight="1" x14ac:dyDescent="0.25"/>
  <cols>
    <col min="1" max="1" width="29.7109375" style="25" customWidth="1"/>
    <col min="2" max="2" width="5.7109375" style="26" customWidth="1"/>
    <col min="3" max="10" width="5.5703125" style="27" customWidth="1"/>
    <col min="11" max="11" width="6.140625" style="27" customWidth="1"/>
    <col min="12" max="12" width="6.28515625" style="5" customWidth="1"/>
    <col min="13" max="13" width="9.28515625" style="5"/>
    <col min="14" max="14" width="12.7109375" style="5" bestFit="1" customWidth="1"/>
    <col min="15" max="16384" width="9.28515625" style="5"/>
  </cols>
  <sheetData>
    <row r="1" spans="1:14" ht="18.75" x14ac:dyDescent="0.25">
      <c r="A1" s="1239" t="s">
        <v>86</v>
      </c>
      <c r="B1" s="1241"/>
      <c r="C1" s="1241"/>
      <c r="D1" s="1241"/>
      <c r="E1" s="1241"/>
      <c r="F1" s="1241"/>
      <c r="G1" s="1241"/>
      <c r="H1" s="1241"/>
      <c r="I1" s="1241"/>
      <c r="J1" s="1241"/>
      <c r="K1" s="1241"/>
      <c r="L1" s="122"/>
      <c r="M1" s="122"/>
      <c r="N1" s="1236" t="s">
        <v>863</v>
      </c>
    </row>
    <row r="2" spans="1:14" ht="18.75" x14ac:dyDescent="0.25">
      <c r="A2" s="1239" t="s">
        <v>1</v>
      </c>
      <c r="B2" s="1241"/>
      <c r="C2" s="1241"/>
      <c r="D2" s="1241"/>
      <c r="E2" s="1241"/>
      <c r="F2" s="1241"/>
      <c r="G2" s="1241"/>
      <c r="H2" s="1241"/>
      <c r="I2" s="1241"/>
      <c r="J2" s="1241"/>
      <c r="K2" s="1241"/>
      <c r="L2" s="122"/>
      <c r="M2" s="122"/>
    </row>
    <row r="3" spans="1:14" ht="18.75" x14ac:dyDescent="0.25">
      <c r="A3" s="1240" t="s">
        <v>87</v>
      </c>
      <c r="B3" s="1240"/>
      <c r="C3" s="1240"/>
      <c r="D3" s="1240"/>
      <c r="E3" s="1240"/>
      <c r="F3" s="1240"/>
      <c r="G3" s="1240"/>
      <c r="H3" s="1240"/>
      <c r="I3" s="1240"/>
      <c r="J3" s="1240"/>
      <c r="K3" s="1240"/>
      <c r="L3" s="122"/>
      <c r="M3" s="122"/>
    </row>
    <row r="4" spans="1:14" s="19" customFormat="1" ht="12.75" x14ac:dyDescent="0.25">
      <c r="A4" s="18" t="s">
        <v>88</v>
      </c>
      <c r="B4" s="768" t="s">
        <v>4</v>
      </c>
      <c r="C4" s="104" t="s">
        <v>5</v>
      </c>
      <c r="D4" s="104" t="s">
        <v>6</v>
      </c>
      <c r="E4" s="104" t="s">
        <v>7</v>
      </c>
      <c r="F4" s="104" t="s">
        <v>8</v>
      </c>
      <c r="G4" s="104" t="s">
        <v>9</v>
      </c>
      <c r="H4" s="105" t="s">
        <v>10</v>
      </c>
      <c r="I4" s="105" t="s">
        <v>11</v>
      </c>
      <c r="J4" s="105" t="s">
        <v>12</v>
      </c>
      <c r="K4" s="106" t="s">
        <v>13</v>
      </c>
      <c r="L4" s="28" t="s">
        <v>14</v>
      </c>
    </row>
    <row r="5" spans="1:14" s="4" customFormat="1" ht="12.75" x14ac:dyDescent="0.25">
      <c r="A5" s="942" t="s">
        <v>15</v>
      </c>
      <c r="B5" s="262">
        <f t="shared" ref="B5:B16" si="0">SUM(C5:L5)</f>
        <v>504</v>
      </c>
      <c r="C5" s="263">
        <f t="shared" ref="C5:I5" si="1">SUM(C6:C16)</f>
        <v>49</v>
      </c>
      <c r="D5" s="263">
        <f t="shared" si="1"/>
        <v>27</v>
      </c>
      <c r="E5" s="263">
        <f t="shared" si="1"/>
        <v>51</v>
      </c>
      <c r="F5" s="263">
        <f t="shared" si="1"/>
        <v>41</v>
      </c>
      <c r="G5" s="263">
        <f t="shared" si="1"/>
        <v>66</v>
      </c>
      <c r="H5" s="263">
        <f t="shared" si="1"/>
        <v>46</v>
      </c>
      <c r="I5" s="264">
        <f t="shared" si="1"/>
        <v>57</v>
      </c>
      <c r="J5" s="264">
        <f>SUM(J6:J16)</f>
        <v>48</v>
      </c>
      <c r="K5" s="265">
        <f>SUM(K6:K16)</f>
        <v>46</v>
      </c>
      <c r="L5" s="265">
        <f>SUM(L6:L16)</f>
        <v>73</v>
      </c>
      <c r="M5" s="108"/>
    </row>
    <row r="6" spans="1:14" s="4" customFormat="1" ht="12.75" x14ac:dyDescent="0.25">
      <c r="A6" s="765" t="s">
        <v>89</v>
      </c>
      <c r="B6" s="583">
        <f t="shared" si="0"/>
        <v>85</v>
      </c>
      <c r="C6" s="584">
        <v>6</v>
      </c>
      <c r="D6" s="584">
        <v>4</v>
      </c>
      <c r="E6" s="584">
        <v>8</v>
      </c>
      <c r="F6" s="584">
        <v>10</v>
      </c>
      <c r="G6" s="585">
        <v>12</v>
      </c>
      <c r="H6" s="585">
        <v>8</v>
      </c>
      <c r="I6" s="585">
        <v>7</v>
      </c>
      <c r="J6" s="585">
        <v>6</v>
      </c>
      <c r="K6" s="585">
        <v>13</v>
      </c>
      <c r="L6" s="794">
        <v>11</v>
      </c>
      <c r="M6" s="108"/>
    </row>
    <row r="7" spans="1:14" ht="12.75" x14ac:dyDescent="0.25">
      <c r="A7" s="766" t="s">
        <v>90</v>
      </c>
      <c r="B7" s="587">
        <f t="shared" si="0"/>
        <v>44</v>
      </c>
      <c r="C7" s="588">
        <v>4</v>
      </c>
      <c r="D7" s="588">
        <v>2</v>
      </c>
      <c r="E7" s="588">
        <v>6</v>
      </c>
      <c r="F7" s="588">
        <v>2</v>
      </c>
      <c r="G7" s="589">
        <v>8</v>
      </c>
      <c r="H7" s="589">
        <v>2</v>
      </c>
      <c r="I7" s="589">
        <v>2</v>
      </c>
      <c r="J7" s="589">
        <v>7</v>
      </c>
      <c r="K7" s="589">
        <v>6</v>
      </c>
      <c r="L7" s="199">
        <v>5</v>
      </c>
      <c r="M7" s="122"/>
    </row>
    <row r="8" spans="1:14" ht="12.75" x14ac:dyDescent="0.25">
      <c r="A8" s="766" t="s">
        <v>91</v>
      </c>
      <c r="B8" s="587">
        <f t="shared" si="0"/>
        <v>29</v>
      </c>
      <c r="C8" s="588">
        <v>2</v>
      </c>
      <c r="D8" s="588">
        <v>2</v>
      </c>
      <c r="E8" s="588">
        <v>2</v>
      </c>
      <c r="F8" s="588">
        <v>1</v>
      </c>
      <c r="G8" s="589">
        <v>2</v>
      </c>
      <c r="H8" s="589">
        <v>4</v>
      </c>
      <c r="I8" s="589">
        <v>4</v>
      </c>
      <c r="J8" s="589">
        <v>5</v>
      </c>
      <c r="K8" s="796">
        <v>4</v>
      </c>
      <c r="L8" s="779">
        <v>3</v>
      </c>
      <c r="M8" s="122"/>
    </row>
    <row r="9" spans="1:14" ht="12.75" x14ac:dyDescent="0.25">
      <c r="A9" s="766" t="s">
        <v>92</v>
      </c>
      <c r="B9" s="587">
        <f t="shared" si="0"/>
        <v>34</v>
      </c>
      <c r="C9" s="588">
        <v>2</v>
      </c>
      <c r="D9" s="588">
        <v>3</v>
      </c>
      <c r="E9" s="588">
        <v>2</v>
      </c>
      <c r="F9" s="588">
        <v>4</v>
      </c>
      <c r="G9" s="589">
        <v>6</v>
      </c>
      <c r="H9" s="589">
        <v>2</v>
      </c>
      <c r="I9" s="589">
        <v>5</v>
      </c>
      <c r="J9" s="589">
        <v>3</v>
      </c>
      <c r="K9" s="589">
        <v>4</v>
      </c>
      <c r="L9" s="199">
        <v>3</v>
      </c>
      <c r="M9" s="122"/>
    </row>
    <row r="10" spans="1:14" ht="12.75" x14ac:dyDescent="0.25">
      <c r="A10" s="766" t="s">
        <v>93</v>
      </c>
      <c r="B10" s="587">
        <f t="shared" si="0"/>
        <v>36</v>
      </c>
      <c r="C10" s="588">
        <v>3</v>
      </c>
      <c r="D10" s="588">
        <v>2</v>
      </c>
      <c r="E10" s="588">
        <v>4</v>
      </c>
      <c r="F10" s="588">
        <v>2</v>
      </c>
      <c r="G10" s="589">
        <v>5</v>
      </c>
      <c r="H10" s="589">
        <v>2</v>
      </c>
      <c r="I10" s="589">
        <v>7</v>
      </c>
      <c r="J10" s="589">
        <v>2</v>
      </c>
      <c r="K10" s="796">
        <v>4</v>
      </c>
      <c r="L10" s="779">
        <v>5</v>
      </c>
      <c r="M10" s="122"/>
    </row>
    <row r="11" spans="1:14" ht="12.75" x14ac:dyDescent="0.25">
      <c r="A11" s="766" t="s">
        <v>94</v>
      </c>
      <c r="B11" s="587">
        <f t="shared" si="0"/>
        <v>57</v>
      </c>
      <c r="C11" s="588">
        <v>4</v>
      </c>
      <c r="D11" s="588">
        <v>3</v>
      </c>
      <c r="E11" s="588">
        <v>5</v>
      </c>
      <c r="F11" s="588">
        <v>5</v>
      </c>
      <c r="G11" s="589">
        <v>8</v>
      </c>
      <c r="H11" s="589">
        <v>8</v>
      </c>
      <c r="I11" s="589">
        <v>4</v>
      </c>
      <c r="J11" s="589">
        <v>2</v>
      </c>
      <c r="K11" s="589">
        <v>4</v>
      </c>
      <c r="L11" s="199">
        <v>14</v>
      </c>
      <c r="M11" s="20"/>
    </row>
    <row r="12" spans="1:14" ht="12.75" x14ac:dyDescent="0.25">
      <c r="A12" s="766" t="s">
        <v>95</v>
      </c>
      <c r="B12" s="587">
        <f t="shared" si="0"/>
        <v>107</v>
      </c>
      <c r="C12" s="588">
        <v>11</v>
      </c>
      <c r="D12" s="588">
        <v>6</v>
      </c>
      <c r="E12" s="588">
        <v>11</v>
      </c>
      <c r="F12" s="588">
        <v>5</v>
      </c>
      <c r="G12" s="589">
        <v>15</v>
      </c>
      <c r="H12" s="589">
        <v>7</v>
      </c>
      <c r="I12" s="589">
        <v>21</v>
      </c>
      <c r="J12" s="589">
        <v>12</v>
      </c>
      <c r="K12" s="796">
        <v>6</v>
      </c>
      <c r="L12" s="779">
        <v>13</v>
      </c>
      <c r="M12" s="122"/>
    </row>
    <row r="13" spans="1:14" ht="12.75" x14ac:dyDescent="0.25">
      <c r="A13" s="766" t="s">
        <v>96</v>
      </c>
      <c r="B13" s="587">
        <f t="shared" si="0"/>
        <v>40</v>
      </c>
      <c r="C13" s="588">
        <v>5</v>
      </c>
      <c r="D13" s="588">
        <v>3</v>
      </c>
      <c r="E13" s="588">
        <v>4</v>
      </c>
      <c r="F13" s="588">
        <v>2</v>
      </c>
      <c r="G13" s="589">
        <v>3</v>
      </c>
      <c r="H13" s="589">
        <v>5</v>
      </c>
      <c r="I13" s="589">
        <v>2</v>
      </c>
      <c r="J13" s="589">
        <v>4</v>
      </c>
      <c r="K13" s="589">
        <v>0</v>
      </c>
      <c r="L13" s="199">
        <v>12</v>
      </c>
      <c r="M13" s="122"/>
    </row>
    <row r="14" spans="1:14" ht="12.75" x14ac:dyDescent="0.25">
      <c r="A14" s="766" t="s">
        <v>97</v>
      </c>
      <c r="B14" s="587">
        <f t="shared" si="0"/>
        <v>35</v>
      </c>
      <c r="C14" s="588">
        <v>5</v>
      </c>
      <c r="D14" s="588">
        <v>2</v>
      </c>
      <c r="E14" s="588">
        <v>4</v>
      </c>
      <c r="F14" s="588">
        <v>4</v>
      </c>
      <c r="G14" s="589">
        <v>4</v>
      </c>
      <c r="H14" s="589">
        <v>4</v>
      </c>
      <c r="I14" s="589">
        <v>3</v>
      </c>
      <c r="J14" s="589">
        <v>4</v>
      </c>
      <c r="K14" s="589">
        <v>4</v>
      </c>
      <c r="L14" s="199">
        <v>1</v>
      </c>
      <c r="M14" s="122"/>
    </row>
    <row r="15" spans="1:14" ht="12.75" x14ac:dyDescent="0.25">
      <c r="A15" s="766" t="s">
        <v>98</v>
      </c>
      <c r="B15" s="587">
        <f t="shared" si="0"/>
        <v>12</v>
      </c>
      <c r="C15" s="588">
        <v>1</v>
      </c>
      <c r="D15" s="588">
        <v>0</v>
      </c>
      <c r="E15" s="588">
        <v>1</v>
      </c>
      <c r="F15" s="588">
        <v>2</v>
      </c>
      <c r="G15" s="589">
        <v>1</v>
      </c>
      <c r="H15" s="589">
        <v>2</v>
      </c>
      <c r="I15" s="589">
        <v>1</v>
      </c>
      <c r="J15" s="589">
        <v>1</v>
      </c>
      <c r="K15" s="589">
        <v>1</v>
      </c>
      <c r="L15" s="199">
        <v>2</v>
      </c>
      <c r="M15" s="122"/>
    </row>
    <row r="16" spans="1:14" s="4" customFormat="1" ht="25.5" x14ac:dyDescent="0.2">
      <c r="A16" s="21" t="s">
        <v>99</v>
      </c>
      <c r="B16" s="22">
        <f t="shared" si="0"/>
        <v>25</v>
      </c>
      <c r="C16" s="23">
        <v>6</v>
      </c>
      <c r="D16" s="23">
        <v>0</v>
      </c>
      <c r="E16" s="23">
        <v>4</v>
      </c>
      <c r="F16" s="23">
        <v>4</v>
      </c>
      <c r="G16" s="24">
        <v>2</v>
      </c>
      <c r="H16" s="24">
        <v>2</v>
      </c>
      <c r="I16" s="24">
        <v>1</v>
      </c>
      <c r="J16" s="24">
        <v>2</v>
      </c>
      <c r="K16" s="24">
        <v>0</v>
      </c>
      <c r="L16" s="807">
        <v>4</v>
      </c>
      <c r="M16" s="108"/>
    </row>
    <row r="26" spans="5:8" ht="15.75" customHeight="1" x14ac:dyDescent="0.25">
      <c r="E26" s="805"/>
      <c r="F26" s="126"/>
      <c r="G26" s="126"/>
      <c r="H26" s="126"/>
    </row>
    <row r="27" spans="5:8" ht="15.75" customHeight="1" x14ac:dyDescent="0.25">
      <c r="E27" s="806"/>
      <c r="F27" s="126"/>
      <c r="G27" s="126"/>
      <c r="H27" s="126"/>
    </row>
    <row r="29" spans="5:8" ht="15.75" customHeight="1" x14ac:dyDescent="0.25">
      <c r="E29" s="126"/>
      <c r="F29" s="126"/>
      <c r="G29" s="126"/>
      <c r="H29" s="806"/>
    </row>
  </sheetData>
  <mergeCells count="3">
    <mergeCell ref="A1:K1"/>
    <mergeCell ref="A2:K2"/>
    <mergeCell ref="A3:K3"/>
  </mergeCells>
  <hyperlinks>
    <hyperlink ref="N1" location="INDEX!A1" display="Back to Index" xr:uid="{BD8F4393-EC6C-49DA-ACB0-30FD70E8953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450B-8575-4638-AC0E-4A2211164710}">
  <dimension ref="A1:R105"/>
  <sheetViews>
    <sheetView workbookViewId="0">
      <selection activeCell="N1" sqref="N1"/>
    </sheetView>
  </sheetViews>
  <sheetFormatPr defaultRowHeight="15" x14ac:dyDescent="0.25"/>
  <cols>
    <col min="1" max="1" width="17.7109375" bestFit="1" customWidth="1"/>
    <col min="2" max="2" width="32.85546875" bestFit="1" customWidth="1"/>
    <col min="14" max="14" width="12.7109375" bestFit="1" customWidth="1"/>
  </cols>
  <sheetData>
    <row r="1" spans="1:18" ht="18.75" x14ac:dyDescent="0.25">
      <c r="A1" s="1378" t="s">
        <v>459</v>
      </c>
      <c r="B1" s="1378"/>
      <c r="C1" s="1378"/>
      <c r="D1" s="1378"/>
      <c r="E1" s="1378"/>
      <c r="F1" s="1378"/>
      <c r="G1" s="1378"/>
      <c r="H1" s="1378"/>
      <c r="I1" s="1378"/>
      <c r="J1" s="1378"/>
      <c r="K1" s="1378"/>
      <c r="L1" s="1378"/>
      <c r="M1" s="789"/>
      <c r="N1" s="1236" t="s">
        <v>863</v>
      </c>
      <c r="O1" s="789"/>
      <c r="P1" s="789"/>
      <c r="Q1" s="789"/>
      <c r="R1" s="358"/>
    </row>
    <row r="2" spans="1:18" ht="18.75" x14ac:dyDescent="0.25">
      <c r="A2" s="1378" t="s">
        <v>1</v>
      </c>
      <c r="B2" s="1378"/>
      <c r="C2" s="1378"/>
      <c r="D2" s="1378"/>
      <c r="E2" s="1378"/>
      <c r="F2" s="1378"/>
      <c r="G2" s="1378"/>
      <c r="H2" s="1378"/>
      <c r="I2" s="1378"/>
      <c r="J2" s="1378"/>
      <c r="K2" s="1378"/>
      <c r="L2" s="1378"/>
      <c r="M2" s="789"/>
      <c r="N2" s="789"/>
      <c r="O2" s="789"/>
      <c r="P2" s="789"/>
      <c r="Q2" s="789"/>
      <c r="R2" s="390"/>
    </row>
    <row r="3" spans="1:18" ht="18.75" x14ac:dyDescent="0.25">
      <c r="A3" s="1362" t="s">
        <v>460</v>
      </c>
      <c r="B3" s="1362"/>
      <c r="C3" s="1362"/>
      <c r="D3" s="1362"/>
      <c r="E3" s="1362"/>
      <c r="F3" s="1362"/>
      <c r="G3" s="1362"/>
      <c r="H3" s="1362"/>
      <c r="I3" s="1362"/>
      <c r="J3" s="1362"/>
      <c r="K3" s="1362"/>
      <c r="L3" s="1362"/>
      <c r="M3" s="789"/>
      <c r="N3" s="789"/>
      <c r="O3" s="789"/>
      <c r="P3" s="789"/>
      <c r="Q3" s="789"/>
      <c r="R3" s="684"/>
    </row>
    <row r="4" spans="1:18" ht="64.5" x14ac:dyDescent="0.25">
      <c r="A4" s="1379" t="s">
        <v>461</v>
      </c>
      <c r="B4" s="1379" t="s">
        <v>462</v>
      </c>
      <c r="C4" s="1379" t="s">
        <v>4</v>
      </c>
      <c r="D4" s="1380" t="s">
        <v>463</v>
      </c>
      <c r="E4" s="1380"/>
      <c r="F4" s="1380"/>
      <c r="G4" s="1380"/>
      <c r="H4" s="1381"/>
      <c r="I4" s="938" t="s">
        <v>452</v>
      </c>
      <c r="J4" s="938" t="s">
        <v>464</v>
      </c>
      <c r="K4" s="938" t="s">
        <v>456</v>
      </c>
      <c r="L4" s="938" t="s">
        <v>457</v>
      </c>
      <c r="M4" s="683"/>
      <c r="N4" s="683"/>
      <c r="O4" s="683"/>
      <c r="P4" s="683"/>
      <c r="Q4" s="683"/>
      <c r="R4" s="683"/>
    </row>
    <row r="5" spans="1:18" ht="26.25" x14ac:dyDescent="0.25">
      <c r="A5" s="1377"/>
      <c r="B5" s="1377"/>
      <c r="C5" s="1377"/>
      <c r="D5" s="790" t="s">
        <v>293</v>
      </c>
      <c r="E5" s="790" t="s">
        <v>117</v>
      </c>
      <c r="F5" s="790" t="s">
        <v>298</v>
      </c>
      <c r="G5" s="790" t="s">
        <v>299</v>
      </c>
      <c r="H5" s="790" t="s">
        <v>133</v>
      </c>
      <c r="I5" s="790" t="s">
        <v>117</v>
      </c>
      <c r="J5" s="790" t="s">
        <v>117</v>
      </c>
      <c r="K5" s="790" t="s">
        <v>117</v>
      </c>
      <c r="L5" s="790" t="s">
        <v>117</v>
      </c>
      <c r="M5" s="683"/>
      <c r="N5" s="683"/>
      <c r="O5" s="683"/>
      <c r="P5" s="683"/>
      <c r="Q5" s="683"/>
      <c r="R5" s="683"/>
    </row>
    <row r="6" spans="1:18" ht="26.25" x14ac:dyDescent="0.25">
      <c r="A6" s="937" t="s">
        <v>15</v>
      </c>
      <c r="B6" s="787" t="s">
        <v>4</v>
      </c>
      <c r="C6" s="787">
        <f t="shared" ref="C6" si="0">SUM(D6:L6)</f>
        <v>73</v>
      </c>
      <c r="D6" s="787">
        <f t="shared" ref="D6:L6" si="1">SUM(D7,D11,D14,D16,D22,D25,D27,D31,D37,D45,D47,D53,D55,D57,D62,D64,D66,D68,D70,D72,D74,D76,D79,D82,D84,D86,D90,D92,D100,D104)</f>
        <v>15</v>
      </c>
      <c r="E6" s="787">
        <f t="shared" si="1"/>
        <v>31</v>
      </c>
      <c r="F6" s="787">
        <f t="shared" si="1"/>
        <v>11</v>
      </c>
      <c r="G6" s="787">
        <f t="shared" si="1"/>
        <v>2</v>
      </c>
      <c r="H6" s="787">
        <f t="shared" si="1"/>
        <v>2</v>
      </c>
      <c r="I6" s="787">
        <f t="shared" si="1"/>
        <v>2</v>
      </c>
      <c r="J6" s="787">
        <f t="shared" si="1"/>
        <v>1</v>
      </c>
      <c r="K6" s="787">
        <f t="shared" si="1"/>
        <v>3</v>
      </c>
      <c r="L6" s="787">
        <f t="shared" si="1"/>
        <v>6</v>
      </c>
      <c r="M6" s="683"/>
      <c r="N6" s="683"/>
      <c r="O6" s="683"/>
      <c r="P6" s="683"/>
      <c r="Q6" s="683"/>
      <c r="R6" s="683"/>
    </row>
    <row r="7" spans="1:18" x14ac:dyDescent="0.25">
      <c r="A7" s="1376" t="s">
        <v>55</v>
      </c>
      <c r="B7" s="787" t="s">
        <v>4</v>
      </c>
      <c r="C7" s="787">
        <f>SUM(D7:L7)</f>
        <v>3</v>
      </c>
      <c r="D7" s="787">
        <v>0</v>
      </c>
      <c r="E7" s="787">
        <v>3</v>
      </c>
      <c r="F7" s="787">
        <v>0</v>
      </c>
      <c r="G7" s="787">
        <v>0</v>
      </c>
      <c r="H7" s="787">
        <v>0</v>
      </c>
      <c r="I7" s="787">
        <v>0</v>
      </c>
      <c r="J7" s="787">
        <v>0</v>
      </c>
      <c r="K7" s="787">
        <v>0</v>
      </c>
      <c r="L7" s="787">
        <v>0</v>
      </c>
      <c r="M7" s="683"/>
      <c r="N7" s="683"/>
      <c r="O7" s="683"/>
      <c r="P7" s="683"/>
      <c r="Q7" s="683"/>
      <c r="R7" s="683"/>
    </row>
    <row r="8" spans="1:18" x14ac:dyDescent="0.25">
      <c r="A8" s="1376"/>
      <c r="B8" s="788" t="s">
        <v>465</v>
      </c>
      <c r="C8" s="787">
        <f t="shared" ref="C8:C71" si="2">SUM(D8:L8)</f>
        <v>1</v>
      </c>
      <c r="D8" s="788">
        <v>0</v>
      </c>
      <c r="E8" s="788">
        <v>1</v>
      </c>
      <c r="F8" s="788">
        <v>0</v>
      </c>
      <c r="G8" s="788">
        <v>0</v>
      </c>
      <c r="H8" s="788">
        <v>0</v>
      </c>
      <c r="I8" s="788">
        <v>0</v>
      </c>
      <c r="J8" s="788">
        <v>0</v>
      </c>
      <c r="K8" s="788">
        <v>0</v>
      </c>
      <c r="L8" s="788">
        <v>0</v>
      </c>
      <c r="M8" s="683"/>
      <c r="N8" s="683"/>
      <c r="O8" s="683"/>
      <c r="P8" s="683"/>
      <c r="Q8" s="683"/>
      <c r="R8" s="683"/>
    </row>
    <row r="9" spans="1:18" x14ac:dyDescent="0.25">
      <c r="A9" s="1376"/>
      <c r="B9" s="788" t="s">
        <v>466</v>
      </c>
      <c r="C9" s="787">
        <f t="shared" si="2"/>
        <v>1</v>
      </c>
      <c r="D9" s="788">
        <v>0</v>
      </c>
      <c r="E9" s="788">
        <v>1</v>
      </c>
      <c r="F9" s="788">
        <v>0</v>
      </c>
      <c r="G9" s="788">
        <v>0</v>
      </c>
      <c r="H9" s="788">
        <v>0</v>
      </c>
      <c r="I9" s="788">
        <v>0</v>
      </c>
      <c r="J9" s="788">
        <v>0</v>
      </c>
      <c r="K9" s="788">
        <v>0</v>
      </c>
      <c r="L9" s="788">
        <v>0</v>
      </c>
      <c r="M9" s="683"/>
      <c r="N9" s="683"/>
      <c r="O9" s="683"/>
      <c r="P9" s="683"/>
      <c r="Q9" s="683"/>
      <c r="R9" s="683"/>
    </row>
    <row r="10" spans="1:18" x14ac:dyDescent="0.25">
      <c r="A10" s="1377"/>
      <c r="B10" s="788" t="s">
        <v>467</v>
      </c>
      <c r="C10" s="787">
        <f t="shared" si="2"/>
        <v>1</v>
      </c>
      <c r="D10" s="788">
        <v>0</v>
      </c>
      <c r="E10" s="788">
        <v>1</v>
      </c>
      <c r="F10" s="788">
        <v>0</v>
      </c>
      <c r="G10" s="788">
        <v>0</v>
      </c>
      <c r="H10" s="788">
        <v>0</v>
      </c>
      <c r="I10" s="788">
        <v>0</v>
      </c>
      <c r="J10" s="788">
        <v>0</v>
      </c>
      <c r="K10" s="788">
        <v>0</v>
      </c>
      <c r="L10" s="788">
        <v>0</v>
      </c>
      <c r="M10" s="683"/>
      <c r="N10" s="683"/>
      <c r="O10" s="683"/>
      <c r="P10" s="683"/>
      <c r="Q10" s="683"/>
      <c r="R10" s="683"/>
    </row>
    <row r="11" spans="1:18" x14ac:dyDescent="0.25">
      <c r="A11" s="1376" t="s">
        <v>66</v>
      </c>
      <c r="B11" s="787" t="s">
        <v>4</v>
      </c>
      <c r="C11" s="787">
        <f t="shared" si="2"/>
        <v>2</v>
      </c>
      <c r="D11" s="787">
        <v>0</v>
      </c>
      <c r="E11" s="787">
        <v>0</v>
      </c>
      <c r="F11" s="787">
        <v>0</v>
      </c>
      <c r="G11" s="787">
        <v>0</v>
      </c>
      <c r="H11" s="787">
        <v>0</v>
      </c>
      <c r="I11" s="787">
        <v>0</v>
      </c>
      <c r="J11" s="787">
        <v>0</v>
      </c>
      <c r="K11" s="787">
        <v>1</v>
      </c>
      <c r="L11" s="787">
        <v>1</v>
      </c>
      <c r="M11" s="683"/>
      <c r="N11" s="683"/>
      <c r="O11" s="683"/>
      <c r="P11" s="683"/>
      <c r="Q11" s="683"/>
      <c r="R11" s="683"/>
    </row>
    <row r="12" spans="1:18" x14ac:dyDescent="0.25">
      <c r="A12" s="1376"/>
      <c r="B12" s="788" t="s">
        <v>468</v>
      </c>
      <c r="C12" s="787">
        <f t="shared" si="2"/>
        <v>1</v>
      </c>
      <c r="D12" s="788">
        <v>0</v>
      </c>
      <c r="E12" s="788">
        <v>0</v>
      </c>
      <c r="F12" s="788">
        <v>0</v>
      </c>
      <c r="G12" s="788">
        <v>0</v>
      </c>
      <c r="H12" s="788">
        <v>0</v>
      </c>
      <c r="I12" s="788">
        <v>0</v>
      </c>
      <c r="J12" s="788">
        <v>0</v>
      </c>
      <c r="K12" s="788">
        <v>0</v>
      </c>
      <c r="L12" s="788">
        <v>1</v>
      </c>
      <c r="M12" s="683"/>
      <c r="N12" s="683"/>
      <c r="O12" s="683"/>
      <c r="P12" s="683"/>
      <c r="Q12" s="683"/>
      <c r="R12" s="683"/>
    </row>
    <row r="13" spans="1:18" x14ac:dyDescent="0.25">
      <c r="A13" s="1377"/>
      <c r="B13" s="788" t="s">
        <v>469</v>
      </c>
      <c r="C13" s="787">
        <f t="shared" si="2"/>
        <v>1</v>
      </c>
      <c r="D13" s="788">
        <v>0</v>
      </c>
      <c r="E13" s="788">
        <v>0</v>
      </c>
      <c r="F13" s="788">
        <v>0</v>
      </c>
      <c r="G13" s="788">
        <v>0</v>
      </c>
      <c r="H13" s="788">
        <v>0</v>
      </c>
      <c r="I13" s="788">
        <v>0</v>
      </c>
      <c r="J13" s="788">
        <v>0</v>
      </c>
      <c r="K13" s="788">
        <v>1</v>
      </c>
      <c r="L13" s="788">
        <v>0</v>
      </c>
      <c r="M13" s="683"/>
      <c r="N13" s="683"/>
      <c r="O13" s="683"/>
      <c r="P13" s="683"/>
      <c r="Q13" s="683"/>
      <c r="R13" s="683"/>
    </row>
    <row r="14" spans="1:18" s="683" customFormat="1" x14ac:dyDescent="0.25">
      <c r="A14" s="1376" t="s">
        <v>60</v>
      </c>
      <c r="B14" s="787" t="s">
        <v>4</v>
      </c>
      <c r="C14" s="787">
        <f t="shared" si="2"/>
        <v>1</v>
      </c>
      <c r="D14" s="787">
        <v>0</v>
      </c>
      <c r="E14" s="787">
        <v>0</v>
      </c>
      <c r="F14" s="787">
        <v>0</v>
      </c>
      <c r="G14" s="787">
        <v>0</v>
      </c>
      <c r="H14" s="787">
        <v>0</v>
      </c>
      <c r="I14" s="787">
        <v>0</v>
      </c>
      <c r="J14" s="787">
        <v>0</v>
      </c>
      <c r="K14" s="787">
        <v>0</v>
      </c>
      <c r="L14" s="787">
        <v>1</v>
      </c>
    </row>
    <row r="15" spans="1:18" s="683" customFormat="1" x14ac:dyDescent="0.25">
      <c r="A15" s="1377"/>
      <c r="B15" s="788" t="s">
        <v>470</v>
      </c>
      <c r="C15" s="787">
        <f t="shared" si="2"/>
        <v>1</v>
      </c>
      <c r="D15" s="788">
        <v>0</v>
      </c>
      <c r="E15" s="788">
        <v>0</v>
      </c>
      <c r="F15" s="788">
        <v>0</v>
      </c>
      <c r="G15" s="788">
        <v>0</v>
      </c>
      <c r="H15" s="788">
        <v>0</v>
      </c>
      <c r="I15" s="788">
        <v>0</v>
      </c>
      <c r="J15" s="788">
        <v>0</v>
      </c>
      <c r="K15" s="788">
        <v>0</v>
      </c>
      <c r="L15" s="788">
        <v>1</v>
      </c>
    </row>
    <row r="16" spans="1:18" x14ac:dyDescent="0.25">
      <c r="A16" s="1376" t="s">
        <v>76</v>
      </c>
      <c r="B16" s="787" t="s">
        <v>4</v>
      </c>
      <c r="C16" s="787">
        <f t="shared" si="2"/>
        <v>5</v>
      </c>
      <c r="D16" s="787">
        <v>3</v>
      </c>
      <c r="E16" s="787">
        <v>1</v>
      </c>
      <c r="F16" s="787">
        <v>0</v>
      </c>
      <c r="G16" s="787">
        <v>1</v>
      </c>
      <c r="H16" s="787">
        <v>0</v>
      </c>
      <c r="I16" s="787">
        <v>0</v>
      </c>
      <c r="J16" s="787">
        <v>0</v>
      </c>
      <c r="K16" s="787">
        <v>0</v>
      </c>
      <c r="L16" s="787">
        <v>0</v>
      </c>
      <c r="M16" s="683"/>
      <c r="N16" s="683"/>
      <c r="O16" s="683"/>
      <c r="P16" s="683"/>
      <c r="Q16" s="683"/>
      <c r="R16" s="683"/>
    </row>
    <row r="17" spans="1:12" x14ac:dyDescent="0.25">
      <c r="A17" s="1376"/>
      <c r="B17" s="788" t="s">
        <v>471</v>
      </c>
      <c r="C17" s="787">
        <f t="shared" si="2"/>
        <v>1</v>
      </c>
      <c r="D17" s="788">
        <v>0</v>
      </c>
      <c r="E17" s="788">
        <v>1</v>
      </c>
      <c r="F17" s="788">
        <v>0</v>
      </c>
      <c r="G17" s="788">
        <v>0</v>
      </c>
      <c r="H17" s="788">
        <v>0</v>
      </c>
      <c r="I17" s="788">
        <v>0</v>
      </c>
      <c r="J17" s="788">
        <v>0</v>
      </c>
      <c r="K17" s="788">
        <v>0</v>
      </c>
      <c r="L17" s="788">
        <v>0</v>
      </c>
    </row>
    <row r="18" spans="1:12" x14ac:dyDescent="0.25">
      <c r="A18" s="1376"/>
      <c r="B18" s="788" t="s">
        <v>472</v>
      </c>
      <c r="C18" s="787">
        <f t="shared" si="2"/>
        <v>1</v>
      </c>
      <c r="D18" s="788">
        <v>1</v>
      </c>
      <c r="E18" s="788">
        <v>0</v>
      </c>
      <c r="F18" s="788">
        <v>0</v>
      </c>
      <c r="G18" s="788">
        <v>0</v>
      </c>
      <c r="H18" s="788">
        <v>0</v>
      </c>
      <c r="I18" s="788">
        <v>0</v>
      </c>
      <c r="J18" s="788">
        <v>0</v>
      </c>
      <c r="K18" s="788">
        <v>0</v>
      </c>
      <c r="L18" s="788">
        <v>0</v>
      </c>
    </row>
    <row r="19" spans="1:12" ht="26.25" x14ac:dyDescent="0.25">
      <c r="A19" s="1376"/>
      <c r="B19" s="788" t="s">
        <v>473</v>
      </c>
      <c r="C19" s="787">
        <f t="shared" si="2"/>
        <v>1</v>
      </c>
      <c r="D19" s="788">
        <v>1</v>
      </c>
      <c r="E19" s="788">
        <v>0</v>
      </c>
      <c r="F19" s="788">
        <v>0</v>
      </c>
      <c r="G19" s="788">
        <v>0</v>
      </c>
      <c r="H19" s="788">
        <v>0</v>
      </c>
      <c r="I19" s="788">
        <v>0</v>
      </c>
      <c r="J19" s="788">
        <v>0</v>
      </c>
      <c r="K19" s="788">
        <v>0</v>
      </c>
      <c r="L19" s="788">
        <v>0</v>
      </c>
    </row>
    <row r="20" spans="1:12" x14ac:dyDescent="0.25">
      <c r="A20" s="1376"/>
      <c r="B20" s="788" t="s">
        <v>474</v>
      </c>
      <c r="C20" s="787">
        <f t="shared" si="2"/>
        <v>1</v>
      </c>
      <c r="D20" s="788">
        <v>0</v>
      </c>
      <c r="E20" s="788">
        <v>0</v>
      </c>
      <c r="F20" s="788">
        <v>0</v>
      </c>
      <c r="G20" s="788">
        <v>1</v>
      </c>
      <c r="H20" s="788">
        <v>0</v>
      </c>
      <c r="I20" s="788">
        <v>0</v>
      </c>
      <c r="J20" s="788">
        <v>0</v>
      </c>
      <c r="K20" s="788">
        <v>0</v>
      </c>
      <c r="L20" s="788">
        <v>0</v>
      </c>
    </row>
    <row r="21" spans="1:12" x14ac:dyDescent="0.25">
      <c r="A21" s="1377"/>
      <c r="B21" s="788" t="s">
        <v>475</v>
      </c>
      <c r="C21" s="787">
        <f t="shared" si="2"/>
        <v>1</v>
      </c>
      <c r="D21" s="788">
        <v>1</v>
      </c>
      <c r="E21" s="788">
        <v>0</v>
      </c>
      <c r="F21" s="788">
        <v>0</v>
      </c>
      <c r="G21" s="788">
        <v>0</v>
      </c>
      <c r="H21" s="788">
        <v>0</v>
      </c>
      <c r="I21" s="788">
        <v>0</v>
      </c>
      <c r="J21" s="788">
        <v>0</v>
      </c>
      <c r="K21" s="788">
        <v>0</v>
      </c>
      <c r="L21" s="788">
        <v>0</v>
      </c>
    </row>
    <row r="22" spans="1:12" x14ac:dyDescent="0.25">
      <c r="A22" s="1376" t="s">
        <v>67</v>
      </c>
      <c r="B22" s="787" t="s">
        <v>4</v>
      </c>
      <c r="C22" s="787">
        <f t="shared" si="2"/>
        <v>2</v>
      </c>
      <c r="D22" s="787">
        <v>0</v>
      </c>
      <c r="E22" s="787">
        <v>1</v>
      </c>
      <c r="F22" s="787">
        <v>1</v>
      </c>
      <c r="G22" s="787">
        <v>0</v>
      </c>
      <c r="H22" s="787">
        <v>0</v>
      </c>
      <c r="I22" s="787">
        <v>0</v>
      </c>
      <c r="J22" s="787">
        <v>0</v>
      </c>
      <c r="K22" s="787">
        <v>0</v>
      </c>
      <c r="L22" s="787">
        <v>0</v>
      </c>
    </row>
    <row r="23" spans="1:12" x14ac:dyDescent="0.25">
      <c r="A23" s="1376"/>
      <c r="B23" s="788" t="s">
        <v>476</v>
      </c>
      <c r="C23" s="787">
        <f t="shared" si="2"/>
        <v>1</v>
      </c>
      <c r="D23" s="788">
        <v>0</v>
      </c>
      <c r="E23" s="788">
        <v>1</v>
      </c>
      <c r="F23" s="788">
        <v>0</v>
      </c>
      <c r="G23" s="788">
        <v>0</v>
      </c>
      <c r="H23" s="788">
        <v>0</v>
      </c>
      <c r="I23" s="788">
        <v>0</v>
      </c>
      <c r="J23" s="788">
        <v>0</v>
      </c>
      <c r="K23" s="788">
        <v>0</v>
      </c>
      <c r="L23" s="788">
        <v>0</v>
      </c>
    </row>
    <row r="24" spans="1:12" x14ac:dyDescent="0.25">
      <c r="A24" s="1377"/>
      <c r="B24" s="788" t="s">
        <v>477</v>
      </c>
      <c r="C24" s="787">
        <f t="shared" si="2"/>
        <v>1</v>
      </c>
      <c r="D24" s="788">
        <v>0</v>
      </c>
      <c r="E24" s="788">
        <v>0</v>
      </c>
      <c r="F24" s="788">
        <v>1</v>
      </c>
      <c r="G24" s="788">
        <v>0</v>
      </c>
      <c r="H24" s="788">
        <v>0</v>
      </c>
      <c r="I24" s="788">
        <v>0</v>
      </c>
      <c r="J24" s="788">
        <v>0</v>
      </c>
      <c r="K24" s="788">
        <v>0</v>
      </c>
      <c r="L24" s="788">
        <v>0</v>
      </c>
    </row>
    <row r="25" spans="1:12" s="683" customFormat="1" x14ac:dyDescent="0.25">
      <c r="A25" s="1376" t="s">
        <v>45</v>
      </c>
      <c r="B25" s="787" t="s">
        <v>4</v>
      </c>
      <c r="C25" s="787">
        <f t="shared" si="2"/>
        <v>1</v>
      </c>
      <c r="D25" s="787">
        <v>0</v>
      </c>
      <c r="E25" s="787">
        <v>0</v>
      </c>
      <c r="F25" s="787">
        <v>0</v>
      </c>
      <c r="G25" s="787">
        <v>0</v>
      </c>
      <c r="H25" s="787">
        <v>0</v>
      </c>
      <c r="I25" s="787">
        <v>0</v>
      </c>
      <c r="J25" s="787">
        <v>0</v>
      </c>
      <c r="K25" s="787">
        <v>1</v>
      </c>
      <c r="L25" s="787">
        <v>0</v>
      </c>
    </row>
    <row r="26" spans="1:12" s="683" customFormat="1" x14ac:dyDescent="0.25">
      <c r="A26" s="1377"/>
      <c r="B26" s="788" t="s">
        <v>478</v>
      </c>
      <c r="C26" s="787">
        <f t="shared" si="2"/>
        <v>1</v>
      </c>
      <c r="D26" s="788">
        <v>0</v>
      </c>
      <c r="E26" s="788">
        <v>0</v>
      </c>
      <c r="F26" s="788">
        <v>0</v>
      </c>
      <c r="G26" s="788">
        <v>0</v>
      </c>
      <c r="H26" s="788">
        <v>0</v>
      </c>
      <c r="I26" s="788">
        <v>0</v>
      </c>
      <c r="J26" s="788">
        <v>0</v>
      </c>
      <c r="K26" s="788">
        <v>1</v>
      </c>
      <c r="L26" s="788">
        <v>0</v>
      </c>
    </row>
    <row r="27" spans="1:12" x14ac:dyDescent="0.25">
      <c r="A27" s="1376" t="s">
        <v>46</v>
      </c>
      <c r="B27" s="787" t="s">
        <v>4</v>
      </c>
      <c r="C27" s="787">
        <f t="shared" si="2"/>
        <v>4</v>
      </c>
      <c r="D27" s="787">
        <v>0</v>
      </c>
      <c r="E27" s="787">
        <v>0</v>
      </c>
      <c r="F27" s="787">
        <v>2</v>
      </c>
      <c r="G27" s="787">
        <v>0</v>
      </c>
      <c r="H27" s="787">
        <v>0</v>
      </c>
      <c r="I27" s="787">
        <v>1</v>
      </c>
      <c r="J27" s="787">
        <v>0</v>
      </c>
      <c r="K27" s="787">
        <v>0</v>
      </c>
      <c r="L27" s="787">
        <v>1</v>
      </c>
    </row>
    <row r="28" spans="1:12" ht="26.25" x14ac:dyDescent="0.25">
      <c r="A28" s="1376"/>
      <c r="B28" s="788" t="s">
        <v>479</v>
      </c>
      <c r="C28" s="787">
        <f t="shared" si="2"/>
        <v>2</v>
      </c>
      <c r="D28" s="788">
        <v>0</v>
      </c>
      <c r="E28" s="788">
        <v>0</v>
      </c>
      <c r="F28" s="788">
        <v>2</v>
      </c>
      <c r="G28" s="788">
        <v>0</v>
      </c>
      <c r="H28" s="788">
        <v>0</v>
      </c>
      <c r="I28" s="788">
        <v>0</v>
      </c>
      <c r="J28" s="788">
        <v>0</v>
      </c>
      <c r="K28" s="788">
        <v>0</v>
      </c>
      <c r="L28" s="788">
        <v>0</v>
      </c>
    </row>
    <row r="29" spans="1:12" ht="26.25" x14ac:dyDescent="0.25">
      <c r="A29" s="1376"/>
      <c r="B29" s="788" t="s">
        <v>480</v>
      </c>
      <c r="C29" s="787">
        <f t="shared" si="2"/>
        <v>1</v>
      </c>
      <c r="D29" s="788">
        <v>0</v>
      </c>
      <c r="E29" s="788">
        <v>0</v>
      </c>
      <c r="F29" s="788">
        <v>0</v>
      </c>
      <c r="G29" s="788">
        <v>0</v>
      </c>
      <c r="H29" s="788">
        <v>0</v>
      </c>
      <c r="I29" s="788">
        <v>0</v>
      </c>
      <c r="J29" s="788">
        <v>0</v>
      </c>
      <c r="K29" s="788">
        <v>0</v>
      </c>
      <c r="L29" s="788">
        <v>1</v>
      </c>
    </row>
    <row r="30" spans="1:12" ht="39" x14ac:dyDescent="0.25">
      <c r="A30" s="1377"/>
      <c r="B30" s="788" t="s">
        <v>481</v>
      </c>
      <c r="C30" s="787">
        <f t="shared" si="2"/>
        <v>1</v>
      </c>
      <c r="D30" s="788">
        <v>0</v>
      </c>
      <c r="E30" s="788">
        <v>0</v>
      </c>
      <c r="F30" s="788">
        <v>0</v>
      </c>
      <c r="G30" s="788">
        <v>0</v>
      </c>
      <c r="H30" s="788">
        <v>0</v>
      </c>
      <c r="I30" s="788">
        <v>1</v>
      </c>
      <c r="J30" s="788">
        <v>0</v>
      </c>
      <c r="K30" s="788">
        <v>0</v>
      </c>
      <c r="L30" s="788">
        <v>0</v>
      </c>
    </row>
    <row r="31" spans="1:12" x14ac:dyDescent="0.25">
      <c r="A31" s="1376" t="s">
        <v>47</v>
      </c>
      <c r="B31" s="787" t="s">
        <v>4</v>
      </c>
      <c r="C31" s="787">
        <f t="shared" si="2"/>
        <v>5</v>
      </c>
      <c r="D31" s="787">
        <v>3</v>
      </c>
      <c r="E31" s="787">
        <v>1</v>
      </c>
      <c r="F31" s="787">
        <v>0</v>
      </c>
      <c r="G31" s="787">
        <v>0</v>
      </c>
      <c r="H31" s="787">
        <v>0</v>
      </c>
      <c r="I31" s="787">
        <v>0</v>
      </c>
      <c r="J31" s="787">
        <v>0</v>
      </c>
      <c r="K31" s="787">
        <v>0</v>
      </c>
      <c r="L31" s="787">
        <v>1</v>
      </c>
    </row>
    <row r="32" spans="1:12" x14ac:dyDescent="0.25">
      <c r="A32" s="1376"/>
      <c r="B32" s="788" t="s">
        <v>482</v>
      </c>
      <c r="C32" s="787">
        <f t="shared" si="2"/>
        <v>1</v>
      </c>
      <c r="D32" s="788">
        <v>1</v>
      </c>
      <c r="E32" s="788">
        <v>0</v>
      </c>
      <c r="F32" s="788">
        <v>0</v>
      </c>
      <c r="G32" s="788">
        <v>0</v>
      </c>
      <c r="H32" s="788">
        <v>0</v>
      </c>
      <c r="I32" s="788">
        <v>0</v>
      </c>
      <c r="J32" s="788">
        <v>0</v>
      </c>
      <c r="K32" s="788">
        <v>0</v>
      </c>
      <c r="L32" s="788">
        <v>0</v>
      </c>
    </row>
    <row r="33" spans="1:12" x14ac:dyDescent="0.25">
      <c r="A33" s="1376"/>
      <c r="B33" s="788" t="s">
        <v>483</v>
      </c>
      <c r="C33" s="787">
        <f t="shared" si="2"/>
        <v>1</v>
      </c>
      <c r="D33" s="788">
        <v>0</v>
      </c>
      <c r="E33" s="788">
        <v>0</v>
      </c>
      <c r="F33" s="788">
        <v>0</v>
      </c>
      <c r="G33" s="788">
        <v>0</v>
      </c>
      <c r="H33" s="788">
        <v>0</v>
      </c>
      <c r="I33" s="788">
        <v>0</v>
      </c>
      <c r="J33" s="788">
        <v>0</v>
      </c>
      <c r="K33" s="788">
        <v>0</v>
      </c>
      <c r="L33" s="788">
        <v>1</v>
      </c>
    </row>
    <row r="34" spans="1:12" x14ac:dyDescent="0.25">
      <c r="A34" s="1376"/>
      <c r="B34" s="788" t="s">
        <v>484</v>
      </c>
      <c r="C34" s="787">
        <f t="shared" si="2"/>
        <v>1</v>
      </c>
      <c r="D34" s="788">
        <v>1</v>
      </c>
      <c r="E34" s="788">
        <v>0</v>
      </c>
      <c r="F34" s="788">
        <v>0</v>
      </c>
      <c r="G34" s="788">
        <v>0</v>
      </c>
      <c r="H34" s="788">
        <v>0</v>
      </c>
      <c r="I34" s="788">
        <v>0</v>
      </c>
      <c r="J34" s="788">
        <v>0</v>
      </c>
      <c r="K34" s="788">
        <v>0</v>
      </c>
      <c r="L34" s="788">
        <v>0</v>
      </c>
    </row>
    <row r="35" spans="1:12" x14ac:dyDescent="0.25">
      <c r="A35" s="1376"/>
      <c r="B35" s="788" t="s">
        <v>485</v>
      </c>
      <c r="C35" s="787">
        <f t="shared" si="2"/>
        <v>1</v>
      </c>
      <c r="D35" s="788">
        <v>1</v>
      </c>
      <c r="E35" s="788">
        <v>0</v>
      </c>
      <c r="F35" s="788">
        <v>0</v>
      </c>
      <c r="G35" s="788">
        <v>0</v>
      </c>
      <c r="H35" s="788">
        <v>0</v>
      </c>
      <c r="I35" s="788">
        <v>0</v>
      </c>
      <c r="J35" s="788">
        <v>0</v>
      </c>
      <c r="K35" s="788">
        <v>0</v>
      </c>
      <c r="L35" s="788">
        <v>0</v>
      </c>
    </row>
    <row r="36" spans="1:12" x14ac:dyDescent="0.25">
      <c r="A36" s="1377"/>
      <c r="B36" s="788" t="s">
        <v>486</v>
      </c>
      <c r="C36" s="787">
        <f t="shared" si="2"/>
        <v>1</v>
      </c>
      <c r="D36" s="788">
        <v>0</v>
      </c>
      <c r="E36" s="788">
        <v>1</v>
      </c>
      <c r="F36" s="788">
        <v>0</v>
      </c>
      <c r="G36" s="788">
        <v>0</v>
      </c>
      <c r="H36" s="788">
        <v>0</v>
      </c>
      <c r="I36" s="788">
        <v>0</v>
      </c>
      <c r="J36" s="788">
        <v>0</v>
      </c>
      <c r="K36" s="788">
        <v>0</v>
      </c>
      <c r="L36" s="788">
        <v>0</v>
      </c>
    </row>
    <row r="37" spans="1:12" x14ac:dyDescent="0.25">
      <c r="A37" s="1376" t="s">
        <v>48</v>
      </c>
      <c r="B37" s="787" t="s">
        <v>4</v>
      </c>
      <c r="C37" s="787">
        <f t="shared" si="2"/>
        <v>7</v>
      </c>
      <c r="D37" s="787">
        <v>0</v>
      </c>
      <c r="E37" s="787">
        <v>4</v>
      </c>
      <c r="F37" s="787">
        <v>1</v>
      </c>
      <c r="G37" s="787">
        <v>0</v>
      </c>
      <c r="H37" s="787">
        <v>0</v>
      </c>
      <c r="I37" s="787">
        <v>1</v>
      </c>
      <c r="J37" s="787">
        <v>0</v>
      </c>
      <c r="K37" s="787">
        <v>0</v>
      </c>
      <c r="L37" s="787">
        <v>1</v>
      </c>
    </row>
    <row r="38" spans="1:12" x14ac:dyDescent="0.25">
      <c r="A38" s="1376"/>
      <c r="B38" s="788" t="s">
        <v>487</v>
      </c>
      <c r="C38" s="787">
        <f t="shared" si="2"/>
        <v>1</v>
      </c>
      <c r="D38" s="788">
        <v>0</v>
      </c>
      <c r="E38" s="788">
        <v>1</v>
      </c>
      <c r="F38" s="788">
        <v>0</v>
      </c>
      <c r="G38" s="788">
        <v>0</v>
      </c>
      <c r="H38" s="788">
        <v>0</v>
      </c>
      <c r="I38" s="788">
        <v>0</v>
      </c>
      <c r="J38" s="788">
        <v>0</v>
      </c>
      <c r="K38" s="788">
        <v>0</v>
      </c>
      <c r="L38" s="788">
        <v>0</v>
      </c>
    </row>
    <row r="39" spans="1:12" x14ac:dyDescent="0.25">
      <c r="A39" s="1376"/>
      <c r="B39" s="788" t="s">
        <v>488</v>
      </c>
      <c r="C39" s="787">
        <f t="shared" si="2"/>
        <v>1</v>
      </c>
      <c r="D39" s="788">
        <v>0</v>
      </c>
      <c r="E39" s="788">
        <v>0</v>
      </c>
      <c r="F39" s="788">
        <v>0</v>
      </c>
      <c r="G39" s="788">
        <v>0</v>
      </c>
      <c r="H39" s="788">
        <v>0</v>
      </c>
      <c r="I39" s="788">
        <v>1</v>
      </c>
      <c r="J39" s="788">
        <v>0</v>
      </c>
      <c r="K39" s="788">
        <v>0</v>
      </c>
      <c r="L39" s="788">
        <v>0</v>
      </c>
    </row>
    <row r="40" spans="1:12" x14ac:dyDescent="0.25">
      <c r="A40" s="1376"/>
      <c r="B40" s="788" t="s">
        <v>489</v>
      </c>
      <c r="C40" s="787">
        <f t="shared" si="2"/>
        <v>1</v>
      </c>
      <c r="D40" s="788">
        <v>0</v>
      </c>
      <c r="E40" s="788">
        <v>1</v>
      </c>
      <c r="F40" s="788">
        <v>0</v>
      </c>
      <c r="G40" s="788">
        <v>0</v>
      </c>
      <c r="H40" s="788">
        <v>0</v>
      </c>
      <c r="I40" s="788">
        <v>0</v>
      </c>
      <c r="J40" s="788">
        <v>0</v>
      </c>
      <c r="K40" s="788">
        <v>0</v>
      </c>
      <c r="L40" s="788">
        <v>0</v>
      </c>
    </row>
    <row r="41" spans="1:12" x14ac:dyDescent="0.25">
      <c r="A41" s="1376"/>
      <c r="B41" s="788" t="s">
        <v>490</v>
      </c>
      <c r="C41" s="787">
        <f t="shared" si="2"/>
        <v>1</v>
      </c>
      <c r="D41" s="788">
        <v>0</v>
      </c>
      <c r="E41" s="788">
        <v>0</v>
      </c>
      <c r="F41" s="788">
        <v>1</v>
      </c>
      <c r="G41" s="788">
        <v>0</v>
      </c>
      <c r="H41" s="788">
        <v>0</v>
      </c>
      <c r="I41" s="788">
        <v>0</v>
      </c>
      <c r="J41" s="788">
        <v>0</v>
      </c>
      <c r="K41" s="788">
        <v>0</v>
      </c>
      <c r="L41" s="788">
        <v>0</v>
      </c>
    </row>
    <row r="42" spans="1:12" x14ac:dyDescent="0.25">
      <c r="A42" s="1376"/>
      <c r="B42" s="788" t="s">
        <v>491</v>
      </c>
      <c r="C42" s="787">
        <f t="shared" si="2"/>
        <v>1</v>
      </c>
      <c r="D42" s="788">
        <v>0</v>
      </c>
      <c r="E42" s="788">
        <v>1</v>
      </c>
      <c r="F42" s="788">
        <v>0</v>
      </c>
      <c r="G42" s="788">
        <v>0</v>
      </c>
      <c r="H42" s="788">
        <v>0</v>
      </c>
      <c r="I42" s="788">
        <v>0</v>
      </c>
      <c r="J42" s="788">
        <v>0</v>
      </c>
      <c r="K42" s="788">
        <v>0</v>
      </c>
      <c r="L42" s="788">
        <v>0</v>
      </c>
    </row>
    <row r="43" spans="1:12" x14ac:dyDescent="0.25">
      <c r="A43" s="1376"/>
      <c r="B43" s="788" t="s">
        <v>492</v>
      </c>
      <c r="C43" s="787">
        <f t="shared" si="2"/>
        <v>1</v>
      </c>
      <c r="D43" s="788">
        <v>0</v>
      </c>
      <c r="E43" s="788">
        <v>0</v>
      </c>
      <c r="F43" s="788">
        <v>0</v>
      </c>
      <c r="G43" s="788">
        <v>0</v>
      </c>
      <c r="H43" s="788">
        <v>0</v>
      </c>
      <c r="I43" s="788">
        <v>0</v>
      </c>
      <c r="J43" s="788">
        <v>0</v>
      </c>
      <c r="K43" s="788">
        <v>0</v>
      </c>
      <c r="L43" s="788">
        <v>1</v>
      </c>
    </row>
    <row r="44" spans="1:12" x14ac:dyDescent="0.25">
      <c r="A44" s="1377"/>
      <c r="B44" s="788" t="s">
        <v>493</v>
      </c>
      <c r="C44" s="787">
        <f t="shared" si="2"/>
        <v>1</v>
      </c>
      <c r="D44" s="788">
        <v>0</v>
      </c>
      <c r="E44" s="788">
        <v>1</v>
      </c>
      <c r="F44" s="788">
        <v>0</v>
      </c>
      <c r="G44" s="788">
        <v>0</v>
      </c>
      <c r="H44" s="788">
        <v>0</v>
      </c>
      <c r="I44" s="788">
        <v>0</v>
      </c>
      <c r="J44" s="788">
        <v>0</v>
      </c>
      <c r="K44" s="788">
        <v>0</v>
      </c>
      <c r="L44" s="788">
        <v>0</v>
      </c>
    </row>
    <row r="45" spans="1:12" x14ac:dyDescent="0.25">
      <c r="A45" s="1376" t="s">
        <v>36</v>
      </c>
      <c r="B45" s="787" t="s">
        <v>4</v>
      </c>
      <c r="C45" s="787">
        <f t="shared" si="2"/>
        <v>1</v>
      </c>
      <c r="D45" s="787">
        <v>0</v>
      </c>
      <c r="E45" s="787">
        <v>0</v>
      </c>
      <c r="F45" s="787">
        <v>0</v>
      </c>
      <c r="G45" s="787">
        <v>1</v>
      </c>
      <c r="H45" s="787">
        <v>0</v>
      </c>
      <c r="I45" s="787">
        <v>0</v>
      </c>
      <c r="J45" s="787">
        <v>0</v>
      </c>
      <c r="K45" s="787">
        <v>0</v>
      </c>
      <c r="L45" s="787">
        <v>0</v>
      </c>
    </row>
    <row r="46" spans="1:12" x14ac:dyDescent="0.25">
      <c r="A46" s="1377"/>
      <c r="B46" s="788" t="s">
        <v>494</v>
      </c>
      <c r="C46" s="787">
        <f t="shared" si="2"/>
        <v>1</v>
      </c>
      <c r="D46" s="788">
        <v>0</v>
      </c>
      <c r="E46" s="788">
        <v>0</v>
      </c>
      <c r="F46" s="788">
        <v>0</v>
      </c>
      <c r="G46" s="788">
        <v>1</v>
      </c>
      <c r="H46" s="788">
        <v>0</v>
      </c>
      <c r="I46" s="788">
        <v>0</v>
      </c>
      <c r="J46" s="788">
        <v>0</v>
      </c>
      <c r="K46" s="788">
        <v>0</v>
      </c>
      <c r="L46" s="788">
        <v>0</v>
      </c>
    </row>
    <row r="47" spans="1:12" x14ac:dyDescent="0.25">
      <c r="A47" s="1376" t="s">
        <v>30</v>
      </c>
      <c r="B47" s="787" t="s">
        <v>4</v>
      </c>
      <c r="C47" s="787">
        <f t="shared" si="2"/>
        <v>5</v>
      </c>
      <c r="D47" s="787">
        <v>1</v>
      </c>
      <c r="E47" s="787">
        <v>4</v>
      </c>
      <c r="F47" s="787">
        <v>0</v>
      </c>
      <c r="G47" s="787">
        <v>0</v>
      </c>
      <c r="H47" s="787">
        <v>0</v>
      </c>
      <c r="I47" s="787">
        <v>0</v>
      </c>
      <c r="J47" s="787">
        <v>0</v>
      </c>
      <c r="K47" s="787">
        <v>0</v>
      </c>
      <c r="L47" s="787">
        <v>0</v>
      </c>
    </row>
    <row r="48" spans="1:12" x14ac:dyDescent="0.25">
      <c r="A48" s="1376"/>
      <c r="B48" s="788" t="s">
        <v>495</v>
      </c>
      <c r="C48" s="787">
        <f t="shared" si="2"/>
        <v>1</v>
      </c>
      <c r="D48" s="788">
        <v>0</v>
      </c>
      <c r="E48" s="788">
        <v>1</v>
      </c>
      <c r="F48" s="788">
        <v>0</v>
      </c>
      <c r="G48" s="788">
        <v>0</v>
      </c>
      <c r="H48" s="788">
        <v>0</v>
      </c>
      <c r="I48" s="788">
        <v>0</v>
      </c>
      <c r="J48" s="788">
        <v>0</v>
      </c>
      <c r="K48" s="788">
        <v>0</v>
      </c>
      <c r="L48" s="788">
        <v>0</v>
      </c>
    </row>
    <row r="49" spans="1:12" x14ac:dyDescent="0.25">
      <c r="A49" s="1376"/>
      <c r="B49" s="788" t="s">
        <v>496</v>
      </c>
      <c r="C49" s="787">
        <f t="shared" si="2"/>
        <v>1</v>
      </c>
      <c r="D49" s="788">
        <v>0</v>
      </c>
      <c r="E49" s="788">
        <v>1</v>
      </c>
      <c r="F49" s="788">
        <v>0</v>
      </c>
      <c r="G49" s="788">
        <v>0</v>
      </c>
      <c r="H49" s="788">
        <v>0</v>
      </c>
      <c r="I49" s="788">
        <v>0</v>
      </c>
      <c r="J49" s="788">
        <v>0</v>
      </c>
      <c r="K49" s="788">
        <v>0</v>
      </c>
      <c r="L49" s="788">
        <v>0</v>
      </c>
    </row>
    <row r="50" spans="1:12" x14ac:dyDescent="0.25">
      <c r="A50" s="1376"/>
      <c r="B50" s="788" t="s">
        <v>497</v>
      </c>
      <c r="C50" s="787">
        <f t="shared" si="2"/>
        <v>1</v>
      </c>
      <c r="D50" s="788">
        <v>0</v>
      </c>
      <c r="E50" s="788">
        <v>1</v>
      </c>
      <c r="F50" s="788">
        <v>0</v>
      </c>
      <c r="G50" s="788">
        <v>0</v>
      </c>
      <c r="H50" s="788">
        <v>0</v>
      </c>
      <c r="I50" s="788">
        <v>0</v>
      </c>
      <c r="J50" s="788">
        <v>0</v>
      </c>
      <c r="K50" s="788">
        <v>0</v>
      </c>
      <c r="L50" s="788">
        <v>0</v>
      </c>
    </row>
    <row r="51" spans="1:12" x14ac:dyDescent="0.25">
      <c r="A51" s="1376"/>
      <c r="B51" s="788" t="s">
        <v>498</v>
      </c>
      <c r="C51" s="787">
        <f t="shared" si="2"/>
        <v>1</v>
      </c>
      <c r="D51" s="788">
        <v>1</v>
      </c>
      <c r="E51" s="788">
        <v>0</v>
      </c>
      <c r="F51" s="788">
        <v>0</v>
      </c>
      <c r="G51" s="788">
        <v>0</v>
      </c>
      <c r="H51" s="788">
        <v>0</v>
      </c>
      <c r="I51" s="788">
        <v>0</v>
      </c>
      <c r="J51" s="788">
        <v>0</v>
      </c>
      <c r="K51" s="788">
        <v>0</v>
      </c>
      <c r="L51" s="788">
        <v>0</v>
      </c>
    </row>
    <row r="52" spans="1:12" x14ac:dyDescent="0.25">
      <c r="A52" s="1377"/>
      <c r="B52" s="788" t="s">
        <v>499</v>
      </c>
      <c r="C52" s="787">
        <f t="shared" si="2"/>
        <v>1</v>
      </c>
      <c r="D52" s="788">
        <v>0</v>
      </c>
      <c r="E52" s="788">
        <v>1</v>
      </c>
      <c r="F52" s="788">
        <v>0</v>
      </c>
      <c r="G52" s="788">
        <v>0</v>
      </c>
      <c r="H52" s="788">
        <v>0</v>
      </c>
      <c r="I52" s="788">
        <v>0</v>
      </c>
      <c r="J52" s="788">
        <v>0</v>
      </c>
      <c r="K52" s="788">
        <v>0</v>
      </c>
      <c r="L52" s="788">
        <v>0</v>
      </c>
    </row>
    <row r="53" spans="1:12" x14ac:dyDescent="0.25">
      <c r="A53" s="1376" t="s">
        <v>31</v>
      </c>
      <c r="B53" s="787" t="s">
        <v>4</v>
      </c>
      <c r="C53" s="787">
        <f t="shared" si="2"/>
        <v>1</v>
      </c>
      <c r="D53" s="787">
        <v>0</v>
      </c>
      <c r="E53" s="787">
        <v>0</v>
      </c>
      <c r="F53" s="787">
        <v>0</v>
      </c>
      <c r="G53" s="787">
        <v>0</v>
      </c>
      <c r="H53" s="787">
        <v>1</v>
      </c>
      <c r="I53" s="787">
        <v>0</v>
      </c>
      <c r="J53" s="787">
        <v>0</v>
      </c>
      <c r="K53" s="787">
        <v>0</v>
      </c>
      <c r="L53" s="787">
        <v>0</v>
      </c>
    </row>
    <row r="54" spans="1:12" x14ac:dyDescent="0.25">
      <c r="A54" s="1377"/>
      <c r="B54" s="788" t="s">
        <v>500</v>
      </c>
      <c r="C54" s="787">
        <f t="shared" si="2"/>
        <v>1</v>
      </c>
      <c r="D54" s="788">
        <v>0</v>
      </c>
      <c r="E54" s="788">
        <v>0</v>
      </c>
      <c r="F54" s="788">
        <v>0</v>
      </c>
      <c r="G54" s="788">
        <v>0</v>
      </c>
      <c r="H54" s="788">
        <v>1</v>
      </c>
      <c r="I54" s="788">
        <v>0</v>
      </c>
      <c r="J54" s="788">
        <v>0</v>
      </c>
      <c r="K54" s="788">
        <v>0</v>
      </c>
      <c r="L54" s="788">
        <v>0</v>
      </c>
    </row>
    <row r="55" spans="1:12" x14ac:dyDescent="0.25">
      <c r="A55" s="1376" t="s">
        <v>56</v>
      </c>
      <c r="B55" s="787" t="s">
        <v>4</v>
      </c>
      <c r="C55" s="787">
        <f t="shared" si="2"/>
        <v>1</v>
      </c>
      <c r="D55" s="787">
        <v>0</v>
      </c>
      <c r="E55" s="787">
        <v>1</v>
      </c>
      <c r="F55" s="787">
        <v>0</v>
      </c>
      <c r="G55" s="787">
        <v>0</v>
      </c>
      <c r="H55" s="787">
        <v>0</v>
      </c>
      <c r="I55" s="787">
        <v>0</v>
      </c>
      <c r="J55" s="787">
        <v>0</v>
      </c>
      <c r="K55" s="787">
        <v>0</v>
      </c>
      <c r="L55" s="787">
        <v>0</v>
      </c>
    </row>
    <row r="56" spans="1:12" x14ac:dyDescent="0.25">
      <c r="A56" s="1377"/>
      <c r="B56" s="788" t="s">
        <v>501</v>
      </c>
      <c r="C56" s="787">
        <f t="shared" si="2"/>
        <v>1</v>
      </c>
      <c r="D56" s="788">
        <v>0</v>
      </c>
      <c r="E56" s="788">
        <v>1</v>
      </c>
      <c r="F56" s="788">
        <v>0</v>
      </c>
      <c r="G56" s="788">
        <v>0</v>
      </c>
      <c r="H56" s="788">
        <v>0</v>
      </c>
      <c r="I56" s="788">
        <v>0</v>
      </c>
      <c r="J56" s="788">
        <v>0</v>
      </c>
      <c r="K56" s="788">
        <v>0</v>
      </c>
      <c r="L56" s="788">
        <v>0</v>
      </c>
    </row>
    <row r="57" spans="1:12" x14ac:dyDescent="0.25">
      <c r="A57" s="1376" t="s">
        <v>61</v>
      </c>
      <c r="B57" s="787" t="s">
        <v>4</v>
      </c>
      <c r="C57" s="787">
        <f t="shared" si="2"/>
        <v>4</v>
      </c>
      <c r="D57" s="787">
        <v>0</v>
      </c>
      <c r="E57" s="787">
        <v>4</v>
      </c>
      <c r="F57" s="787">
        <v>0</v>
      </c>
      <c r="G57" s="787">
        <v>0</v>
      </c>
      <c r="H57" s="787">
        <v>0</v>
      </c>
      <c r="I57" s="787">
        <v>0</v>
      </c>
      <c r="J57" s="787">
        <v>0</v>
      </c>
      <c r="K57" s="787">
        <v>0</v>
      </c>
      <c r="L57" s="787">
        <v>0</v>
      </c>
    </row>
    <row r="58" spans="1:12" x14ac:dyDescent="0.25">
      <c r="A58" s="1376"/>
      <c r="B58" s="788" t="s">
        <v>502</v>
      </c>
      <c r="C58" s="787">
        <f t="shared" si="2"/>
        <v>1</v>
      </c>
      <c r="D58" s="788">
        <v>0</v>
      </c>
      <c r="E58" s="788">
        <v>1</v>
      </c>
      <c r="F58" s="788">
        <v>0</v>
      </c>
      <c r="G58" s="788">
        <v>0</v>
      </c>
      <c r="H58" s="788">
        <v>0</v>
      </c>
      <c r="I58" s="788">
        <v>0</v>
      </c>
      <c r="J58" s="788">
        <v>0</v>
      </c>
      <c r="K58" s="788">
        <v>0</v>
      </c>
      <c r="L58" s="788">
        <v>0</v>
      </c>
    </row>
    <row r="59" spans="1:12" x14ac:dyDescent="0.25">
      <c r="A59" s="1376"/>
      <c r="B59" s="788" t="s">
        <v>503</v>
      </c>
      <c r="C59" s="787">
        <f t="shared" si="2"/>
        <v>1</v>
      </c>
      <c r="D59" s="788">
        <v>0</v>
      </c>
      <c r="E59" s="788">
        <v>1</v>
      </c>
      <c r="F59" s="788">
        <v>0</v>
      </c>
      <c r="G59" s="788">
        <v>0</v>
      </c>
      <c r="H59" s="788">
        <v>0</v>
      </c>
      <c r="I59" s="788">
        <v>0</v>
      </c>
      <c r="J59" s="788">
        <v>0</v>
      </c>
      <c r="K59" s="788">
        <v>0</v>
      </c>
      <c r="L59" s="788">
        <v>0</v>
      </c>
    </row>
    <row r="60" spans="1:12" x14ac:dyDescent="0.25">
      <c r="A60" s="1376"/>
      <c r="B60" s="788" t="s">
        <v>504</v>
      </c>
      <c r="C60" s="787">
        <f t="shared" si="2"/>
        <v>1</v>
      </c>
      <c r="D60" s="788">
        <v>0</v>
      </c>
      <c r="E60" s="788">
        <v>1</v>
      </c>
      <c r="F60" s="788">
        <v>0</v>
      </c>
      <c r="G60" s="788">
        <v>0</v>
      </c>
      <c r="H60" s="788">
        <v>0</v>
      </c>
      <c r="I60" s="788">
        <v>0</v>
      </c>
      <c r="J60" s="788">
        <v>0</v>
      </c>
      <c r="K60" s="788">
        <v>0</v>
      </c>
      <c r="L60" s="788">
        <v>0</v>
      </c>
    </row>
    <row r="61" spans="1:12" ht="26.25" x14ac:dyDescent="0.25">
      <c r="A61" s="1377"/>
      <c r="B61" s="788" t="s">
        <v>505</v>
      </c>
      <c r="C61" s="787">
        <f t="shared" si="2"/>
        <v>1</v>
      </c>
      <c r="D61" s="788">
        <v>0</v>
      </c>
      <c r="E61" s="788">
        <v>1</v>
      </c>
      <c r="F61" s="788">
        <v>0</v>
      </c>
      <c r="G61" s="788">
        <v>0</v>
      </c>
      <c r="H61" s="788">
        <v>0</v>
      </c>
      <c r="I61" s="788">
        <v>0</v>
      </c>
      <c r="J61" s="788">
        <v>0</v>
      </c>
      <c r="K61" s="788">
        <v>0</v>
      </c>
      <c r="L61" s="788">
        <v>0</v>
      </c>
    </row>
    <row r="62" spans="1:12" x14ac:dyDescent="0.25">
      <c r="A62" s="1376" t="s">
        <v>49</v>
      </c>
      <c r="B62" s="787" t="s">
        <v>4</v>
      </c>
      <c r="C62" s="787">
        <f t="shared" si="2"/>
        <v>1</v>
      </c>
      <c r="D62" s="787">
        <v>0</v>
      </c>
      <c r="E62" s="787">
        <v>1</v>
      </c>
      <c r="F62" s="787">
        <v>0</v>
      </c>
      <c r="G62" s="787">
        <v>0</v>
      </c>
      <c r="H62" s="787">
        <v>0</v>
      </c>
      <c r="I62" s="787">
        <v>0</v>
      </c>
      <c r="J62" s="787">
        <v>0</v>
      </c>
      <c r="K62" s="787">
        <v>0</v>
      </c>
      <c r="L62" s="787">
        <v>0</v>
      </c>
    </row>
    <row r="63" spans="1:12" x14ac:dyDescent="0.25">
      <c r="A63" s="1377"/>
      <c r="B63" s="788" t="s">
        <v>506</v>
      </c>
      <c r="C63" s="787">
        <f t="shared" si="2"/>
        <v>1</v>
      </c>
      <c r="D63" s="788">
        <v>0</v>
      </c>
      <c r="E63" s="788">
        <v>1</v>
      </c>
      <c r="F63" s="788">
        <v>0</v>
      </c>
      <c r="G63" s="788">
        <v>0</v>
      </c>
      <c r="H63" s="788">
        <v>0</v>
      </c>
      <c r="I63" s="788">
        <v>0</v>
      </c>
      <c r="J63" s="788">
        <v>0</v>
      </c>
      <c r="K63" s="788">
        <v>0</v>
      </c>
      <c r="L63" s="788">
        <v>0</v>
      </c>
    </row>
    <row r="64" spans="1:12" x14ac:dyDescent="0.25">
      <c r="A64" s="1376" t="s">
        <v>32</v>
      </c>
      <c r="B64" s="787" t="s">
        <v>4</v>
      </c>
      <c r="C64" s="787">
        <f t="shared" si="2"/>
        <v>1</v>
      </c>
      <c r="D64" s="787">
        <v>1</v>
      </c>
      <c r="E64" s="787">
        <v>0</v>
      </c>
      <c r="F64" s="787">
        <v>0</v>
      </c>
      <c r="G64" s="787">
        <v>0</v>
      </c>
      <c r="H64" s="787">
        <v>0</v>
      </c>
      <c r="I64" s="787">
        <v>0</v>
      </c>
      <c r="J64" s="787">
        <v>0</v>
      </c>
      <c r="K64" s="787">
        <v>0</v>
      </c>
      <c r="L64" s="787">
        <v>0</v>
      </c>
    </row>
    <row r="65" spans="1:12" x14ac:dyDescent="0.25">
      <c r="A65" s="1377"/>
      <c r="B65" s="788" t="s">
        <v>507</v>
      </c>
      <c r="C65" s="787">
        <f t="shared" si="2"/>
        <v>1</v>
      </c>
      <c r="D65" s="788">
        <v>1</v>
      </c>
      <c r="E65" s="788">
        <v>0</v>
      </c>
      <c r="F65" s="788">
        <v>0</v>
      </c>
      <c r="G65" s="788">
        <v>0</v>
      </c>
      <c r="H65" s="788">
        <v>0</v>
      </c>
      <c r="I65" s="788">
        <v>0</v>
      </c>
      <c r="J65" s="788">
        <v>0</v>
      </c>
      <c r="K65" s="788">
        <v>0</v>
      </c>
      <c r="L65" s="788">
        <v>0</v>
      </c>
    </row>
    <row r="66" spans="1:12" x14ac:dyDescent="0.25">
      <c r="A66" s="1376" t="s">
        <v>38</v>
      </c>
      <c r="B66" s="787" t="s">
        <v>4</v>
      </c>
      <c r="C66" s="787">
        <f t="shared" si="2"/>
        <v>1</v>
      </c>
      <c r="D66" s="787">
        <v>0</v>
      </c>
      <c r="E66" s="787">
        <v>1</v>
      </c>
      <c r="F66" s="787">
        <v>0</v>
      </c>
      <c r="G66" s="787">
        <v>0</v>
      </c>
      <c r="H66" s="787">
        <v>0</v>
      </c>
      <c r="I66" s="787">
        <v>0</v>
      </c>
      <c r="J66" s="787">
        <v>0</v>
      </c>
      <c r="K66" s="787">
        <v>0</v>
      </c>
      <c r="L66" s="787">
        <v>0</v>
      </c>
    </row>
    <row r="67" spans="1:12" x14ac:dyDescent="0.25">
      <c r="A67" s="1377"/>
      <c r="B67" s="788" t="s">
        <v>508</v>
      </c>
      <c r="C67" s="787">
        <f t="shared" si="2"/>
        <v>1</v>
      </c>
      <c r="D67" s="788">
        <v>0</v>
      </c>
      <c r="E67" s="788">
        <v>1</v>
      </c>
      <c r="F67" s="788">
        <v>0</v>
      </c>
      <c r="G67" s="788">
        <v>0</v>
      </c>
      <c r="H67" s="788">
        <v>0</v>
      </c>
      <c r="I67" s="788">
        <v>0</v>
      </c>
      <c r="J67" s="788">
        <v>0</v>
      </c>
      <c r="K67" s="788">
        <v>0</v>
      </c>
      <c r="L67" s="788">
        <v>0</v>
      </c>
    </row>
    <row r="68" spans="1:12" s="683" customFormat="1" x14ac:dyDescent="0.25">
      <c r="A68" s="1376" t="s">
        <v>57</v>
      </c>
      <c r="B68" s="787" t="s">
        <v>4</v>
      </c>
      <c r="C68" s="787">
        <f t="shared" si="2"/>
        <v>1</v>
      </c>
      <c r="D68" s="787">
        <v>0</v>
      </c>
      <c r="E68" s="787">
        <v>0</v>
      </c>
      <c r="F68" s="787">
        <v>0</v>
      </c>
      <c r="G68" s="787">
        <v>0</v>
      </c>
      <c r="H68" s="787">
        <v>1</v>
      </c>
      <c r="I68" s="787">
        <v>0</v>
      </c>
      <c r="J68" s="787">
        <v>0</v>
      </c>
      <c r="K68" s="787">
        <v>0</v>
      </c>
      <c r="L68" s="787">
        <v>0</v>
      </c>
    </row>
    <row r="69" spans="1:12" s="683" customFormat="1" x14ac:dyDescent="0.25">
      <c r="A69" s="1377"/>
      <c r="B69" s="788" t="s">
        <v>509</v>
      </c>
      <c r="C69" s="787">
        <f t="shared" si="2"/>
        <v>1</v>
      </c>
      <c r="D69" s="788">
        <v>0</v>
      </c>
      <c r="E69" s="788">
        <v>0</v>
      </c>
      <c r="F69" s="788">
        <v>0</v>
      </c>
      <c r="G69" s="788">
        <v>0</v>
      </c>
      <c r="H69" s="788">
        <v>1</v>
      </c>
      <c r="I69" s="788">
        <v>0</v>
      </c>
      <c r="J69" s="788">
        <v>0</v>
      </c>
      <c r="K69" s="788">
        <v>0</v>
      </c>
      <c r="L69" s="788">
        <v>0</v>
      </c>
    </row>
    <row r="70" spans="1:12" x14ac:dyDescent="0.25">
      <c r="A70" s="1376" t="s">
        <v>39</v>
      </c>
      <c r="B70" s="787" t="s">
        <v>4</v>
      </c>
      <c r="C70" s="787">
        <f t="shared" si="2"/>
        <v>1</v>
      </c>
      <c r="D70" s="787">
        <v>1</v>
      </c>
      <c r="E70" s="787">
        <v>0</v>
      </c>
      <c r="F70" s="787">
        <v>0</v>
      </c>
      <c r="G70" s="787">
        <v>0</v>
      </c>
      <c r="H70" s="787">
        <v>0</v>
      </c>
      <c r="I70" s="787">
        <v>0</v>
      </c>
      <c r="J70" s="787">
        <v>0</v>
      </c>
      <c r="K70" s="787">
        <v>0</v>
      </c>
      <c r="L70" s="787">
        <v>0</v>
      </c>
    </row>
    <row r="71" spans="1:12" x14ac:dyDescent="0.25">
      <c r="A71" s="1377"/>
      <c r="B71" s="788" t="s">
        <v>510</v>
      </c>
      <c r="C71" s="787">
        <f t="shared" si="2"/>
        <v>1</v>
      </c>
      <c r="D71" s="788">
        <v>1</v>
      </c>
      <c r="E71" s="788">
        <v>0</v>
      </c>
      <c r="F71" s="788">
        <v>0</v>
      </c>
      <c r="G71" s="788">
        <v>0</v>
      </c>
      <c r="H71" s="788">
        <v>0</v>
      </c>
      <c r="I71" s="788">
        <v>0</v>
      </c>
      <c r="J71" s="788">
        <v>0</v>
      </c>
      <c r="K71" s="788">
        <v>0</v>
      </c>
      <c r="L71" s="788">
        <v>0</v>
      </c>
    </row>
    <row r="72" spans="1:12" s="683" customFormat="1" x14ac:dyDescent="0.25">
      <c r="A72" s="1376" t="s">
        <v>70</v>
      </c>
      <c r="B72" s="787" t="s">
        <v>4</v>
      </c>
      <c r="C72" s="787">
        <f t="shared" ref="C72:C105" si="3">SUM(D72:L72)</f>
        <v>1</v>
      </c>
      <c r="D72" s="787">
        <v>0</v>
      </c>
      <c r="E72" s="787">
        <v>0</v>
      </c>
      <c r="F72" s="787">
        <v>0</v>
      </c>
      <c r="G72" s="787">
        <v>0</v>
      </c>
      <c r="H72" s="787">
        <v>0</v>
      </c>
      <c r="I72" s="787">
        <v>0</v>
      </c>
      <c r="J72" s="787">
        <v>0</v>
      </c>
      <c r="K72" s="787">
        <v>0</v>
      </c>
      <c r="L72" s="787">
        <v>1</v>
      </c>
    </row>
    <row r="73" spans="1:12" s="683" customFormat="1" ht="39" x14ac:dyDescent="0.25">
      <c r="A73" s="1377"/>
      <c r="B73" s="788" t="s">
        <v>511</v>
      </c>
      <c r="C73" s="787">
        <f t="shared" si="3"/>
        <v>1</v>
      </c>
      <c r="D73" s="788">
        <v>0</v>
      </c>
      <c r="E73" s="788">
        <v>0</v>
      </c>
      <c r="F73" s="788">
        <v>0</v>
      </c>
      <c r="G73" s="788">
        <v>0</v>
      </c>
      <c r="H73" s="788">
        <v>0</v>
      </c>
      <c r="I73" s="788">
        <v>0</v>
      </c>
      <c r="J73" s="788">
        <v>0</v>
      </c>
      <c r="K73" s="788">
        <v>0</v>
      </c>
      <c r="L73" s="788">
        <v>1</v>
      </c>
    </row>
    <row r="74" spans="1:12" x14ac:dyDescent="0.25">
      <c r="A74" s="1376" t="s">
        <v>71</v>
      </c>
      <c r="B74" s="787" t="s">
        <v>4</v>
      </c>
      <c r="C74" s="787">
        <f t="shared" si="3"/>
        <v>1</v>
      </c>
      <c r="D74" s="787">
        <v>0</v>
      </c>
      <c r="E74" s="787">
        <v>0</v>
      </c>
      <c r="F74" s="787">
        <v>1</v>
      </c>
      <c r="G74" s="787">
        <v>0</v>
      </c>
      <c r="H74" s="787">
        <v>0</v>
      </c>
      <c r="I74" s="787">
        <v>0</v>
      </c>
      <c r="J74" s="787">
        <v>0</v>
      </c>
      <c r="K74" s="787">
        <v>0</v>
      </c>
      <c r="L74" s="787">
        <v>0</v>
      </c>
    </row>
    <row r="75" spans="1:12" x14ac:dyDescent="0.25">
      <c r="A75" s="1377"/>
      <c r="B75" s="788" t="s">
        <v>512</v>
      </c>
      <c r="C75" s="787">
        <f t="shared" si="3"/>
        <v>1</v>
      </c>
      <c r="D75" s="788">
        <v>0</v>
      </c>
      <c r="E75" s="788">
        <v>0</v>
      </c>
      <c r="F75" s="788">
        <v>1</v>
      </c>
      <c r="G75" s="788">
        <v>0</v>
      </c>
      <c r="H75" s="788">
        <v>0</v>
      </c>
      <c r="I75" s="788">
        <v>0</v>
      </c>
      <c r="J75" s="788">
        <v>0</v>
      </c>
      <c r="K75" s="788">
        <v>0</v>
      </c>
      <c r="L75" s="788">
        <v>0</v>
      </c>
    </row>
    <row r="76" spans="1:12" s="683" customFormat="1" x14ac:dyDescent="0.25">
      <c r="A76" s="1376" t="s">
        <v>50</v>
      </c>
      <c r="B76" s="787" t="s">
        <v>4</v>
      </c>
      <c r="C76" s="787">
        <f t="shared" si="3"/>
        <v>3</v>
      </c>
      <c r="D76" s="787">
        <v>1</v>
      </c>
      <c r="E76" s="787">
        <v>2</v>
      </c>
      <c r="F76" s="787">
        <v>0</v>
      </c>
      <c r="G76" s="787">
        <v>0</v>
      </c>
      <c r="H76" s="787">
        <v>0</v>
      </c>
      <c r="I76" s="787">
        <v>0</v>
      </c>
      <c r="J76" s="787">
        <v>0</v>
      </c>
      <c r="K76" s="787">
        <v>0</v>
      </c>
      <c r="L76" s="787">
        <v>0</v>
      </c>
    </row>
    <row r="77" spans="1:12" s="683" customFormat="1" x14ac:dyDescent="0.25">
      <c r="A77" s="1376"/>
      <c r="B77" s="788" t="s">
        <v>513</v>
      </c>
      <c r="C77" s="787">
        <f t="shared" si="3"/>
        <v>1</v>
      </c>
      <c r="D77" s="788">
        <v>1</v>
      </c>
      <c r="E77" s="788">
        <v>0</v>
      </c>
      <c r="F77" s="788">
        <v>0</v>
      </c>
      <c r="G77" s="788">
        <v>0</v>
      </c>
      <c r="H77" s="788">
        <v>0</v>
      </c>
      <c r="I77" s="788">
        <v>0</v>
      </c>
      <c r="J77" s="788">
        <v>0</v>
      </c>
      <c r="K77" s="788">
        <v>0</v>
      </c>
      <c r="L77" s="788">
        <v>0</v>
      </c>
    </row>
    <row r="78" spans="1:12" s="683" customFormat="1" x14ac:dyDescent="0.25">
      <c r="A78" s="1377"/>
      <c r="B78" s="788" t="s">
        <v>514</v>
      </c>
      <c r="C78" s="787">
        <f t="shared" si="3"/>
        <v>2</v>
      </c>
      <c r="D78" s="788">
        <v>0</v>
      </c>
      <c r="E78" s="788">
        <v>2</v>
      </c>
      <c r="F78" s="788">
        <v>0</v>
      </c>
      <c r="G78" s="788">
        <v>0</v>
      </c>
      <c r="H78" s="788">
        <v>0</v>
      </c>
      <c r="I78" s="788">
        <v>0</v>
      </c>
      <c r="J78" s="788">
        <v>0</v>
      </c>
      <c r="K78" s="788">
        <v>0</v>
      </c>
      <c r="L78" s="788">
        <v>0</v>
      </c>
    </row>
    <row r="79" spans="1:12" x14ac:dyDescent="0.25">
      <c r="A79" s="1376" t="s">
        <v>33</v>
      </c>
      <c r="B79" s="787" t="s">
        <v>4</v>
      </c>
      <c r="C79" s="787">
        <f t="shared" si="3"/>
        <v>2</v>
      </c>
      <c r="D79" s="787">
        <v>1</v>
      </c>
      <c r="E79" s="787">
        <v>1</v>
      </c>
      <c r="F79" s="787">
        <v>0</v>
      </c>
      <c r="G79" s="787">
        <v>0</v>
      </c>
      <c r="H79" s="787">
        <v>0</v>
      </c>
      <c r="I79" s="787">
        <v>0</v>
      </c>
      <c r="J79" s="787">
        <v>0</v>
      </c>
      <c r="K79" s="787">
        <v>0</v>
      </c>
      <c r="L79" s="787">
        <v>0</v>
      </c>
    </row>
    <row r="80" spans="1:12" x14ac:dyDescent="0.25">
      <c r="A80" s="1376"/>
      <c r="B80" s="788" t="s">
        <v>515</v>
      </c>
      <c r="C80" s="787">
        <f t="shared" si="3"/>
        <v>1</v>
      </c>
      <c r="D80" s="788">
        <v>0</v>
      </c>
      <c r="E80" s="788">
        <v>1</v>
      </c>
      <c r="F80" s="788">
        <v>0</v>
      </c>
      <c r="G80" s="788">
        <v>0</v>
      </c>
      <c r="H80" s="788">
        <v>0</v>
      </c>
      <c r="I80" s="788">
        <v>0</v>
      </c>
      <c r="J80" s="788">
        <v>0</v>
      </c>
      <c r="K80" s="788">
        <v>0</v>
      </c>
      <c r="L80" s="788">
        <v>0</v>
      </c>
    </row>
    <row r="81" spans="1:12" x14ac:dyDescent="0.25">
      <c r="A81" s="1377"/>
      <c r="B81" s="788" t="s">
        <v>516</v>
      </c>
      <c r="C81" s="787">
        <f t="shared" si="3"/>
        <v>1</v>
      </c>
      <c r="D81" s="788">
        <v>1</v>
      </c>
      <c r="E81" s="788">
        <v>0</v>
      </c>
      <c r="F81" s="788">
        <v>0</v>
      </c>
      <c r="G81" s="788">
        <v>0</v>
      </c>
      <c r="H81" s="788">
        <v>0</v>
      </c>
      <c r="I81" s="788">
        <v>0</v>
      </c>
      <c r="J81" s="788">
        <v>0</v>
      </c>
      <c r="K81" s="788">
        <v>0</v>
      </c>
      <c r="L81" s="788">
        <v>0</v>
      </c>
    </row>
    <row r="82" spans="1:12" x14ac:dyDescent="0.25">
      <c r="A82" s="1376" t="s">
        <v>62</v>
      </c>
      <c r="B82" s="787" t="s">
        <v>4</v>
      </c>
      <c r="C82" s="787">
        <f t="shared" si="3"/>
        <v>1</v>
      </c>
      <c r="D82" s="787">
        <v>0</v>
      </c>
      <c r="E82" s="787">
        <v>0</v>
      </c>
      <c r="F82" s="787">
        <v>0</v>
      </c>
      <c r="G82" s="787">
        <v>0</v>
      </c>
      <c r="H82" s="787">
        <v>0</v>
      </c>
      <c r="I82" s="787">
        <v>0</v>
      </c>
      <c r="J82" s="787">
        <v>0</v>
      </c>
      <c r="K82" s="787">
        <v>1</v>
      </c>
      <c r="L82" s="787">
        <v>0</v>
      </c>
    </row>
    <row r="83" spans="1:12" x14ac:dyDescent="0.25">
      <c r="A83" s="1377"/>
      <c r="B83" s="788" t="s">
        <v>517</v>
      </c>
      <c r="C83" s="787">
        <f t="shared" si="3"/>
        <v>1</v>
      </c>
      <c r="D83" s="788">
        <v>0</v>
      </c>
      <c r="E83" s="788">
        <v>0</v>
      </c>
      <c r="F83" s="788">
        <v>0</v>
      </c>
      <c r="G83" s="788">
        <v>0</v>
      </c>
      <c r="H83" s="788">
        <v>0</v>
      </c>
      <c r="I83" s="788">
        <v>0</v>
      </c>
      <c r="J83" s="788">
        <v>0</v>
      </c>
      <c r="K83" s="788">
        <v>1</v>
      </c>
      <c r="L83" s="788">
        <v>0</v>
      </c>
    </row>
    <row r="84" spans="1:12" x14ac:dyDescent="0.25">
      <c r="A84" s="1376" t="s">
        <v>78</v>
      </c>
      <c r="B84" s="787" t="s">
        <v>4</v>
      </c>
      <c r="C84" s="787">
        <f t="shared" si="3"/>
        <v>1</v>
      </c>
      <c r="D84" s="787">
        <v>1</v>
      </c>
      <c r="E84" s="787">
        <v>0</v>
      </c>
      <c r="F84" s="787">
        <v>0</v>
      </c>
      <c r="G84" s="787">
        <v>0</v>
      </c>
      <c r="H84" s="787">
        <v>0</v>
      </c>
      <c r="I84" s="787">
        <v>0</v>
      </c>
      <c r="J84" s="787">
        <v>0</v>
      </c>
      <c r="K84" s="787">
        <v>0</v>
      </c>
      <c r="L84" s="787">
        <v>0</v>
      </c>
    </row>
    <row r="85" spans="1:12" x14ac:dyDescent="0.25">
      <c r="A85" s="1377"/>
      <c r="B85" s="788" t="s">
        <v>518</v>
      </c>
      <c r="C85" s="787">
        <f t="shared" si="3"/>
        <v>1</v>
      </c>
      <c r="D85" s="788">
        <v>1</v>
      </c>
      <c r="E85" s="788">
        <v>0</v>
      </c>
      <c r="F85" s="788">
        <v>0</v>
      </c>
      <c r="G85" s="788">
        <v>0</v>
      </c>
      <c r="H85" s="788">
        <v>0</v>
      </c>
      <c r="I85" s="788">
        <v>0</v>
      </c>
      <c r="J85" s="788">
        <v>0</v>
      </c>
      <c r="K85" s="788">
        <v>0</v>
      </c>
      <c r="L85" s="788">
        <v>0</v>
      </c>
    </row>
    <row r="86" spans="1:12" x14ac:dyDescent="0.25">
      <c r="A86" s="1376" t="s">
        <v>84</v>
      </c>
      <c r="B86" s="787" t="s">
        <v>4</v>
      </c>
      <c r="C86" s="787">
        <f t="shared" si="3"/>
        <v>4</v>
      </c>
      <c r="D86" s="787">
        <v>1</v>
      </c>
      <c r="E86" s="787">
        <v>0</v>
      </c>
      <c r="F86" s="787">
        <v>3</v>
      </c>
      <c r="G86" s="787">
        <v>0</v>
      </c>
      <c r="H86" s="787">
        <v>0</v>
      </c>
      <c r="I86" s="787">
        <v>0</v>
      </c>
      <c r="J86" s="787">
        <v>0</v>
      </c>
      <c r="K86" s="787">
        <v>0</v>
      </c>
      <c r="L86" s="787">
        <v>0</v>
      </c>
    </row>
    <row r="87" spans="1:12" x14ac:dyDescent="0.25">
      <c r="A87" s="1376"/>
      <c r="B87" s="788" t="s">
        <v>519</v>
      </c>
      <c r="C87" s="787">
        <f t="shared" si="3"/>
        <v>2</v>
      </c>
      <c r="D87" s="788">
        <v>0</v>
      </c>
      <c r="E87" s="788">
        <v>0</v>
      </c>
      <c r="F87" s="788">
        <v>2</v>
      </c>
      <c r="G87" s="788">
        <v>0</v>
      </c>
      <c r="H87" s="788">
        <v>0</v>
      </c>
      <c r="I87" s="788">
        <v>0</v>
      </c>
      <c r="J87" s="788">
        <v>0</v>
      </c>
      <c r="K87" s="788">
        <v>0</v>
      </c>
      <c r="L87" s="788">
        <v>0</v>
      </c>
    </row>
    <row r="88" spans="1:12" x14ac:dyDescent="0.25">
      <c r="A88" s="1376"/>
      <c r="B88" s="788" t="s">
        <v>520</v>
      </c>
      <c r="C88" s="787">
        <f t="shared" si="3"/>
        <v>1</v>
      </c>
      <c r="D88" s="788">
        <v>1</v>
      </c>
      <c r="E88" s="788">
        <v>0</v>
      </c>
      <c r="F88" s="788">
        <v>0</v>
      </c>
      <c r="G88" s="788">
        <v>0</v>
      </c>
      <c r="H88" s="788">
        <v>0</v>
      </c>
      <c r="I88" s="788">
        <v>0</v>
      </c>
      <c r="J88" s="788">
        <v>0</v>
      </c>
      <c r="K88" s="788">
        <v>0</v>
      </c>
      <c r="L88" s="788">
        <v>0</v>
      </c>
    </row>
    <row r="89" spans="1:12" x14ac:dyDescent="0.25">
      <c r="A89" s="1377"/>
      <c r="B89" s="788" t="s">
        <v>521</v>
      </c>
      <c r="C89" s="787">
        <f t="shared" si="3"/>
        <v>1</v>
      </c>
      <c r="D89" s="788">
        <v>0</v>
      </c>
      <c r="E89" s="788">
        <v>0</v>
      </c>
      <c r="F89" s="788">
        <v>1</v>
      </c>
      <c r="G89" s="788">
        <v>0</v>
      </c>
      <c r="H89" s="788">
        <v>0</v>
      </c>
      <c r="I89" s="788">
        <v>0</v>
      </c>
      <c r="J89" s="788">
        <v>0</v>
      </c>
      <c r="K89" s="788">
        <v>0</v>
      </c>
      <c r="L89" s="788">
        <v>0</v>
      </c>
    </row>
    <row r="90" spans="1:12" x14ac:dyDescent="0.25">
      <c r="A90" s="1376" t="s">
        <v>58</v>
      </c>
      <c r="B90" s="787" t="s">
        <v>4</v>
      </c>
      <c r="C90" s="787">
        <f t="shared" si="3"/>
        <v>1</v>
      </c>
      <c r="D90" s="787">
        <v>0</v>
      </c>
      <c r="E90" s="787">
        <v>0</v>
      </c>
      <c r="F90" s="787">
        <v>1</v>
      </c>
      <c r="G90" s="787">
        <v>0</v>
      </c>
      <c r="H90" s="787">
        <v>0</v>
      </c>
      <c r="I90" s="787">
        <v>0</v>
      </c>
      <c r="J90" s="787">
        <v>0</v>
      </c>
      <c r="K90" s="787">
        <v>0</v>
      </c>
      <c r="L90" s="787">
        <v>0</v>
      </c>
    </row>
    <row r="91" spans="1:12" x14ac:dyDescent="0.25">
      <c r="A91" s="1377"/>
      <c r="B91" s="788" t="s">
        <v>522</v>
      </c>
      <c r="C91" s="787">
        <f t="shared" si="3"/>
        <v>1</v>
      </c>
      <c r="D91" s="788">
        <v>0</v>
      </c>
      <c r="E91" s="788">
        <v>0</v>
      </c>
      <c r="F91" s="788">
        <v>1</v>
      </c>
      <c r="G91" s="788">
        <v>0</v>
      </c>
      <c r="H91" s="788">
        <v>0</v>
      </c>
      <c r="I91" s="788">
        <v>0</v>
      </c>
      <c r="J91" s="788">
        <v>0</v>
      </c>
      <c r="K91" s="788">
        <v>0</v>
      </c>
      <c r="L91" s="788">
        <v>0</v>
      </c>
    </row>
    <row r="92" spans="1:12" x14ac:dyDescent="0.25">
      <c r="A92" s="1376" t="s">
        <v>63</v>
      </c>
      <c r="B92" s="787" t="s">
        <v>4</v>
      </c>
      <c r="C92" s="787">
        <f t="shared" si="3"/>
        <v>8</v>
      </c>
      <c r="D92" s="787">
        <v>2</v>
      </c>
      <c r="E92" s="787">
        <v>5</v>
      </c>
      <c r="F92" s="787">
        <v>1</v>
      </c>
      <c r="G92" s="787">
        <v>0</v>
      </c>
      <c r="H92" s="787">
        <v>0</v>
      </c>
      <c r="I92" s="787">
        <v>0</v>
      </c>
      <c r="J92" s="787">
        <v>0</v>
      </c>
      <c r="K92" s="787">
        <v>0</v>
      </c>
      <c r="L92" s="787">
        <v>0</v>
      </c>
    </row>
    <row r="93" spans="1:12" x14ac:dyDescent="0.25">
      <c r="A93" s="1376"/>
      <c r="B93" s="788" t="s">
        <v>523</v>
      </c>
      <c r="C93" s="787">
        <f t="shared" si="3"/>
        <v>2</v>
      </c>
      <c r="D93" s="788">
        <v>0</v>
      </c>
      <c r="E93" s="788">
        <v>2</v>
      </c>
      <c r="F93" s="788">
        <v>0</v>
      </c>
      <c r="G93" s="788">
        <v>0</v>
      </c>
      <c r="H93" s="788">
        <v>0</v>
      </c>
      <c r="I93" s="788">
        <v>0</v>
      </c>
      <c r="J93" s="788">
        <v>0</v>
      </c>
      <c r="K93" s="788">
        <v>0</v>
      </c>
      <c r="L93" s="788">
        <v>0</v>
      </c>
    </row>
    <row r="94" spans="1:12" ht="26.25" x14ac:dyDescent="0.25">
      <c r="A94" s="1376"/>
      <c r="B94" s="788" t="s">
        <v>524</v>
      </c>
      <c r="C94" s="787">
        <f t="shared" si="3"/>
        <v>1</v>
      </c>
      <c r="D94" s="788">
        <v>0</v>
      </c>
      <c r="E94" s="788">
        <v>1</v>
      </c>
      <c r="F94" s="788">
        <v>0</v>
      </c>
      <c r="G94" s="788">
        <v>0</v>
      </c>
      <c r="H94" s="788">
        <v>0</v>
      </c>
      <c r="I94" s="788">
        <v>0</v>
      </c>
      <c r="J94" s="788">
        <v>0</v>
      </c>
      <c r="K94" s="788">
        <v>0</v>
      </c>
      <c r="L94" s="788">
        <v>0</v>
      </c>
    </row>
    <row r="95" spans="1:12" x14ac:dyDescent="0.25">
      <c r="A95" s="1376"/>
      <c r="B95" s="788" t="s">
        <v>525</v>
      </c>
      <c r="C95" s="787">
        <f t="shared" si="3"/>
        <v>1</v>
      </c>
      <c r="D95" s="788">
        <v>1</v>
      </c>
      <c r="E95" s="788">
        <v>0</v>
      </c>
      <c r="F95" s="788">
        <v>0</v>
      </c>
      <c r="G95" s="788">
        <v>0</v>
      </c>
      <c r="H95" s="788">
        <v>0</v>
      </c>
      <c r="I95" s="788">
        <v>0</v>
      </c>
      <c r="J95" s="788">
        <v>0</v>
      </c>
      <c r="K95" s="788">
        <v>0</v>
      </c>
      <c r="L95" s="788">
        <v>0</v>
      </c>
    </row>
    <row r="96" spans="1:12" x14ac:dyDescent="0.25">
      <c r="A96" s="1376"/>
      <c r="B96" s="788" t="s">
        <v>526</v>
      </c>
      <c r="C96" s="787">
        <f t="shared" si="3"/>
        <v>1</v>
      </c>
      <c r="D96" s="788">
        <v>0</v>
      </c>
      <c r="E96" s="788">
        <v>1</v>
      </c>
      <c r="F96" s="788">
        <v>0</v>
      </c>
      <c r="G96" s="788">
        <v>0</v>
      </c>
      <c r="H96" s="788">
        <v>0</v>
      </c>
      <c r="I96" s="788">
        <v>0</v>
      </c>
      <c r="J96" s="788">
        <v>0</v>
      </c>
      <c r="K96" s="788">
        <v>0</v>
      </c>
      <c r="L96" s="788">
        <v>0</v>
      </c>
    </row>
    <row r="97" spans="1:12" x14ac:dyDescent="0.25">
      <c r="A97" s="1376"/>
      <c r="B97" s="788" t="s">
        <v>527</v>
      </c>
      <c r="C97" s="787">
        <f t="shared" si="3"/>
        <v>1</v>
      </c>
      <c r="D97" s="788">
        <v>0</v>
      </c>
      <c r="E97" s="788">
        <v>0</v>
      </c>
      <c r="F97" s="788">
        <v>1</v>
      </c>
      <c r="G97" s="788">
        <v>0</v>
      </c>
      <c r="H97" s="788">
        <v>0</v>
      </c>
      <c r="I97" s="788">
        <v>0</v>
      </c>
      <c r="J97" s="788">
        <v>0</v>
      </c>
      <c r="K97" s="788">
        <v>0</v>
      </c>
      <c r="L97" s="788">
        <v>0</v>
      </c>
    </row>
    <row r="98" spans="1:12" x14ac:dyDescent="0.25">
      <c r="A98" s="1376"/>
      <c r="B98" s="788" t="s">
        <v>528</v>
      </c>
      <c r="C98" s="787">
        <f t="shared" si="3"/>
        <v>1</v>
      </c>
      <c r="D98" s="788">
        <v>1</v>
      </c>
      <c r="E98" s="788">
        <v>0</v>
      </c>
      <c r="F98" s="788">
        <v>0</v>
      </c>
      <c r="G98" s="788">
        <v>0</v>
      </c>
      <c r="H98" s="788">
        <v>0</v>
      </c>
      <c r="I98" s="788">
        <v>0</v>
      </c>
      <c r="J98" s="788">
        <v>0</v>
      </c>
      <c r="K98" s="788">
        <v>0</v>
      </c>
      <c r="L98" s="788">
        <v>0</v>
      </c>
    </row>
    <row r="99" spans="1:12" ht="26.25" x14ac:dyDescent="0.25">
      <c r="A99" s="1377"/>
      <c r="B99" s="788" t="s">
        <v>529</v>
      </c>
      <c r="C99" s="787">
        <f t="shared" si="3"/>
        <v>1</v>
      </c>
      <c r="D99" s="788">
        <v>0</v>
      </c>
      <c r="E99" s="788">
        <v>1</v>
      </c>
      <c r="F99" s="788">
        <v>0</v>
      </c>
      <c r="G99" s="788">
        <v>0</v>
      </c>
      <c r="H99" s="788">
        <v>0</v>
      </c>
      <c r="I99" s="788">
        <v>0</v>
      </c>
      <c r="J99" s="788">
        <v>0</v>
      </c>
      <c r="K99" s="788">
        <v>0</v>
      </c>
      <c r="L99" s="788">
        <v>0</v>
      </c>
    </row>
    <row r="100" spans="1:12" x14ac:dyDescent="0.25">
      <c r="A100" s="1376" t="s">
        <v>52</v>
      </c>
      <c r="B100" s="787" t="s">
        <v>4</v>
      </c>
      <c r="C100" s="787">
        <f t="shared" si="3"/>
        <v>3</v>
      </c>
      <c r="D100" s="787">
        <v>0</v>
      </c>
      <c r="E100" s="787">
        <v>2</v>
      </c>
      <c r="F100" s="787">
        <v>1</v>
      </c>
      <c r="G100" s="787">
        <v>0</v>
      </c>
      <c r="H100" s="787">
        <v>0</v>
      </c>
      <c r="I100" s="787">
        <v>0</v>
      </c>
      <c r="J100" s="787">
        <v>0</v>
      </c>
      <c r="K100" s="787">
        <v>0</v>
      </c>
      <c r="L100" s="787">
        <v>0</v>
      </c>
    </row>
    <row r="101" spans="1:12" x14ac:dyDescent="0.25">
      <c r="A101" s="1376"/>
      <c r="B101" s="788" t="s">
        <v>530</v>
      </c>
      <c r="C101" s="787">
        <f t="shared" si="3"/>
        <v>1</v>
      </c>
      <c r="D101" s="788">
        <v>0</v>
      </c>
      <c r="E101" s="788">
        <v>1</v>
      </c>
      <c r="F101" s="788">
        <v>0</v>
      </c>
      <c r="G101" s="788">
        <v>0</v>
      </c>
      <c r="H101" s="788">
        <v>0</v>
      </c>
      <c r="I101" s="788">
        <v>0</v>
      </c>
      <c r="J101" s="788">
        <v>0</v>
      </c>
      <c r="K101" s="788">
        <v>0</v>
      </c>
      <c r="L101" s="788">
        <v>0</v>
      </c>
    </row>
    <row r="102" spans="1:12" ht="26.25" x14ac:dyDescent="0.25">
      <c r="A102" s="1376"/>
      <c r="B102" s="788" t="s">
        <v>531</v>
      </c>
      <c r="C102" s="787">
        <f t="shared" si="3"/>
        <v>1</v>
      </c>
      <c r="D102" s="788">
        <v>0</v>
      </c>
      <c r="E102" s="788">
        <v>1</v>
      </c>
      <c r="F102" s="788">
        <v>0</v>
      </c>
      <c r="G102" s="788">
        <v>0</v>
      </c>
      <c r="H102" s="788">
        <v>0</v>
      </c>
      <c r="I102" s="788">
        <v>0</v>
      </c>
      <c r="J102" s="788">
        <v>0</v>
      </c>
      <c r="K102" s="788">
        <v>0</v>
      </c>
      <c r="L102" s="788">
        <v>0</v>
      </c>
    </row>
    <row r="103" spans="1:12" x14ac:dyDescent="0.25">
      <c r="A103" s="1377"/>
      <c r="B103" s="788" t="s">
        <v>532</v>
      </c>
      <c r="C103" s="787">
        <f t="shared" si="3"/>
        <v>1</v>
      </c>
      <c r="D103" s="788">
        <v>0</v>
      </c>
      <c r="E103" s="788">
        <v>0</v>
      </c>
      <c r="F103" s="788">
        <v>1</v>
      </c>
      <c r="G103" s="788">
        <v>0</v>
      </c>
      <c r="H103" s="788">
        <v>0</v>
      </c>
      <c r="I103" s="788">
        <v>0</v>
      </c>
      <c r="J103" s="788">
        <v>0</v>
      </c>
      <c r="K103" s="788">
        <v>0</v>
      </c>
      <c r="L103" s="788">
        <v>0</v>
      </c>
    </row>
    <row r="104" spans="1:12" x14ac:dyDescent="0.25">
      <c r="A104" s="1376" t="s">
        <v>79</v>
      </c>
      <c r="B104" s="787" t="s">
        <v>4</v>
      </c>
      <c r="C104" s="787">
        <f t="shared" si="3"/>
        <v>1</v>
      </c>
      <c r="D104" s="787">
        <v>0</v>
      </c>
      <c r="E104" s="787">
        <v>0</v>
      </c>
      <c r="F104" s="787">
        <v>0</v>
      </c>
      <c r="G104" s="787">
        <v>0</v>
      </c>
      <c r="H104" s="787">
        <v>0</v>
      </c>
      <c r="I104" s="787">
        <v>0</v>
      </c>
      <c r="J104" s="787">
        <v>1</v>
      </c>
      <c r="K104" s="787">
        <v>0</v>
      </c>
      <c r="L104" s="787">
        <v>0</v>
      </c>
    </row>
    <row r="105" spans="1:12" x14ac:dyDescent="0.25">
      <c r="A105" s="1377"/>
      <c r="B105" s="788" t="s">
        <v>533</v>
      </c>
      <c r="C105" s="787">
        <f t="shared" si="3"/>
        <v>1</v>
      </c>
      <c r="D105" s="788">
        <v>0</v>
      </c>
      <c r="E105" s="788">
        <v>0</v>
      </c>
      <c r="F105" s="788">
        <v>0</v>
      </c>
      <c r="G105" s="788">
        <v>0</v>
      </c>
      <c r="H105" s="788">
        <v>0</v>
      </c>
      <c r="I105" s="788">
        <v>0</v>
      </c>
      <c r="J105" s="788">
        <v>1</v>
      </c>
      <c r="K105" s="788">
        <v>0</v>
      </c>
      <c r="L105" s="788">
        <v>0</v>
      </c>
    </row>
  </sheetData>
  <mergeCells count="37">
    <mergeCell ref="A72:A73"/>
    <mergeCell ref="A76:A78"/>
    <mergeCell ref="A68:A69"/>
    <mergeCell ref="A86:A89"/>
    <mergeCell ref="A90:A91"/>
    <mergeCell ref="A92:A99"/>
    <mergeCell ref="A100:A103"/>
    <mergeCell ref="A104:A105"/>
    <mergeCell ref="A74:A75"/>
    <mergeCell ref="A79:A81"/>
    <mergeCell ref="A82:A83"/>
    <mergeCell ref="A84:A85"/>
    <mergeCell ref="A1:L1"/>
    <mergeCell ref="A3:L3"/>
    <mergeCell ref="A2:L2"/>
    <mergeCell ref="A14:A15"/>
    <mergeCell ref="A31:A36"/>
    <mergeCell ref="A25:A26"/>
    <mergeCell ref="A16:A21"/>
    <mergeCell ref="A22:A24"/>
    <mergeCell ref="A27:A30"/>
    <mergeCell ref="A4:A5"/>
    <mergeCell ref="B4:B5"/>
    <mergeCell ref="C4:C5"/>
    <mergeCell ref="D4:H4"/>
    <mergeCell ref="A7:A10"/>
    <mergeCell ref="A11:A13"/>
    <mergeCell ref="A37:A44"/>
    <mergeCell ref="A45:A46"/>
    <mergeCell ref="A47:A52"/>
    <mergeCell ref="A53:A54"/>
    <mergeCell ref="A55:A56"/>
    <mergeCell ref="A57:A61"/>
    <mergeCell ref="A62:A63"/>
    <mergeCell ref="A64:A65"/>
    <mergeCell ref="A66:A67"/>
    <mergeCell ref="A70:A71"/>
  </mergeCells>
  <hyperlinks>
    <hyperlink ref="N1" location="INDEX!A1" display="Back to Index" xr:uid="{00FDEB78-6E2C-4D6E-AB8F-6C284A4FE57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FF94-A293-416B-BA9A-1D38E8C90559}">
  <dimension ref="A1:F152"/>
  <sheetViews>
    <sheetView workbookViewId="0">
      <selection activeCell="F1" sqref="F1"/>
    </sheetView>
  </sheetViews>
  <sheetFormatPr defaultColWidth="26.7109375" defaultRowHeight="15" x14ac:dyDescent="0.25"/>
  <cols>
    <col min="1" max="1" width="18.140625" style="780" bestFit="1" customWidth="1"/>
    <col min="2" max="5" width="26.7109375" style="780"/>
    <col min="6" max="6" width="12.7109375" style="932" bestFit="1" customWidth="1"/>
    <col min="7" max="16384" width="26.7109375" style="780"/>
  </cols>
  <sheetData>
    <row r="1" spans="1:6" ht="18.75" x14ac:dyDescent="0.25">
      <c r="A1" s="1264" t="s">
        <v>534</v>
      </c>
      <c r="B1" s="1264"/>
      <c r="C1" s="1264"/>
      <c r="D1" s="1264"/>
      <c r="E1" s="1264"/>
      <c r="F1" s="1236" t="s">
        <v>863</v>
      </c>
    </row>
    <row r="2" spans="1:6" ht="18.75" x14ac:dyDescent="0.25">
      <c r="A2" s="1264" t="s">
        <v>1</v>
      </c>
      <c r="B2" s="1264"/>
      <c r="C2" s="1264"/>
      <c r="D2" s="1264"/>
      <c r="E2" s="1264"/>
    </row>
    <row r="3" spans="1:6" ht="18.75" x14ac:dyDescent="0.25">
      <c r="A3" s="1306" t="s">
        <v>535</v>
      </c>
      <c r="B3" s="1306"/>
      <c r="C3" s="1306"/>
      <c r="D3" s="1306"/>
      <c r="E3" s="1306"/>
    </row>
    <row r="4" spans="1:6" x14ac:dyDescent="0.25">
      <c r="A4" s="1387" t="s">
        <v>536</v>
      </c>
      <c r="B4" s="1387" t="s">
        <v>537</v>
      </c>
      <c r="C4" s="1387" t="s">
        <v>538</v>
      </c>
      <c r="D4" s="1387"/>
      <c r="E4" s="1387"/>
    </row>
    <row r="5" spans="1:6" ht="38.25" x14ac:dyDescent="0.25">
      <c r="A5" s="1387"/>
      <c r="B5" s="1388"/>
      <c r="C5" s="784" t="s">
        <v>539</v>
      </c>
      <c r="D5" s="784" t="s">
        <v>540</v>
      </c>
      <c r="E5" s="784" t="s">
        <v>541</v>
      </c>
    </row>
    <row r="6" spans="1:6" ht="38.25" x14ac:dyDescent="0.25">
      <c r="A6" s="1392" t="s">
        <v>55</v>
      </c>
      <c r="B6" s="1389" t="s">
        <v>467</v>
      </c>
      <c r="C6" s="785" t="s">
        <v>362</v>
      </c>
      <c r="D6" s="783" t="s">
        <v>410</v>
      </c>
      <c r="E6" s="783" t="s">
        <v>542</v>
      </c>
    </row>
    <row r="7" spans="1:6" ht="25.5" x14ac:dyDescent="0.25">
      <c r="A7" s="1393"/>
      <c r="B7" s="1390"/>
      <c r="C7" s="786" t="s">
        <v>365</v>
      </c>
      <c r="D7" s="782" t="s">
        <v>117</v>
      </c>
      <c r="E7" s="782" t="s">
        <v>117</v>
      </c>
    </row>
    <row r="8" spans="1:6" x14ac:dyDescent="0.25">
      <c r="A8" s="1384"/>
      <c r="B8" s="1391" t="s">
        <v>466</v>
      </c>
      <c r="C8" s="782" t="s">
        <v>349</v>
      </c>
      <c r="D8" s="782" t="s">
        <v>384</v>
      </c>
      <c r="E8" s="782" t="s">
        <v>384</v>
      </c>
    </row>
    <row r="9" spans="1:6" ht="25.5" x14ac:dyDescent="0.25">
      <c r="A9" s="1384"/>
      <c r="B9" s="1386"/>
      <c r="C9" s="782" t="s">
        <v>355</v>
      </c>
      <c r="D9" s="782" t="s">
        <v>386</v>
      </c>
      <c r="E9" s="782" t="s">
        <v>386</v>
      </c>
    </row>
    <row r="10" spans="1:6" ht="25.5" x14ac:dyDescent="0.25">
      <c r="A10" s="1384"/>
      <c r="B10" s="1385" t="s">
        <v>465</v>
      </c>
      <c r="C10" s="782" t="s">
        <v>543</v>
      </c>
      <c r="D10" s="782" t="s">
        <v>402</v>
      </c>
      <c r="E10" s="782" t="s">
        <v>543</v>
      </c>
    </row>
    <row r="11" spans="1:6" x14ac:dyDescent="0.25">
      <c r="A11" s="1383"/>
      <c r="B11" s="1386"/>
      <c r="C11" s="782" t="s">
        <v>117</v>
      </c>
      <c r="D11" s="782" t="s">
        <v>117</v>
      </c>
      <c r="E11" s="782" t="s">
        <v>117</v>
      </c>
    </row>
    <row r="12" spans="1:6" x14ac:dyDescent="0.25">
      <c r="A12" s="1382" t="s">
        <v>544</v>
      </c>
      <c r="B12" s="1385" t="s">
        <v>469</v>
      </c>
      <c r="C12" s="782" t="s">
        <v>326</v>
      </c>
      <c r="D12" s="782" t="s">
        <v>326</v>
      </c>
      <c r="E12" s="782" t="s">
        <v>326</v>
      </c>
    </row>
    <row r="13" spans="1:6" ht="38.25" x14ac:dyDescent="0.25">
      <c r="A13" s="1384"/>
      <c r="B13" s="1386"/>
      <c r="C13" s="782" t="s">
        <v>545</v>
      </c>
      <c r="D13" s="782" t="s">
        <v>117</v>
      </c>
      <c r="E13" s="782" t="s">
        <v>403</v>
      </c>
    </row>
    <row r="14" spans="1:6" ht="25.5" x14ac:dyDescent="0.25">
      <c r="A14" s="1384"/>
      <c r="B14" s="1385" t="s">
        <v>468</v>
      </c>
      <c r="C14" s="782" t="s">
        <v>387</v>
      </c>
      <c r="D14" s="782" t="s">
        <v>384</v>
      </c>
      <c r="E14" s="782" t="s">
        <v>328</v>
      </c>
    </row>
    <row r="15" spans="1:6" ht="25.5" x14ac:dyDescent="0.25">
      <c r="A15" s="1383"/>
      <c r="B15" s="1386"/>
      <c r="C15" s="782" t="s">
        <v>872</v>
      </c>
      <c r="D15" s="782" t="s">
        <v>386</v>
      </c>
      <c r="E15" s="782" t="s">
        <v>546</v>
      </c>
    </row>
    <row r="16" spans="1:6" ht="25.5" x14ac:dyDescent="0.25">
      <c r="A16" s="1382" t="s">
        <v>60</v>
      </c>
      <c r="B16" s="1385" t="s">
        <v>470</v>
      </c>
      <c r="C16" s="782" t="s">
        <v>328</v>
      </c>
      <c r="D16" s="782" t="s">
        <v>326</v>
      </c>
      <c r="E16" s="782" t="s">
        <v>326</v>
      </c>
    </row>
    <row r="17" spans="1:5" x14ac:dyDescent="0.25">
      <c r="A17" s="1383"/>
      <c r="B17" s="1386"/>
      <c r="C17" s="782" t="s">
        <v>547</v>
      </c>
      <c r="D17" s="782" t="s">
        <v>406</v>
      </c>
      <c r="E17" s="782" t="s">
        <v>406</v>
      </c>
    </row>
    <row r="18" spans="1:5" x14ac:dyDescent="0.25">
      <c r="A18" s="1382" t="s">
        <v>548</v>
      </c>
      <c r="B18" s="1385" t="s">
        <v>471</v>
      </c>
      <c r="C18" s="782" t="s">
        <v>387</v>
      </c>
      <c r="D18" s="782" t="s">
        <v>549</v>
      </c>
      <c r="E18" s="782" t="s">
        <v>549</v>
      </c>
    </row>
    <row r="19" spans="1:5" ht="25.5" x14ac:dyDescent="0.25">
      <c r="A19" s="1384"/>
      <c r="B19" s="1386"/>
      <c r="C19" s="782" t="s">
        <v>872</v>
      </c>
      <c r="D19" s="782" t="s">
        <v>879</v>
      </c>
      <c r="E19" s="782" t="s">
        <v>551</v>
      </c>
    </row>
    <row r="20" spans="1:5" x14ac:dyDescent="0.25">
      <c r="A20" s="1384"/>
      <c r="B20" s="1385" t="s">
        <v>473</v>
      </c>
      <c r="C20" s="782" t="s">
        <v>384</v>
      </c>
      <c r="D20" s="782" t="s">
        <v>384</v>
      </c>
      <c r="E20" s="782" t="s">
        <v>349</v>
      </c>
    </row>
    <row r="21" spans="1:5" ht="25.5" x14ac:dyDescent="0.25">
      <c r="A21" s="1384"/>
      <c r="B21" s="1386"/>
      <c r="C21" s="782" t="s">
        <v>386</v>
      </c>
      <c r="D21" s="782" t="s">
        <v>385</v>
      </c>
      <c r="E21" s="782" t="s">
        <v>867</v>
      </c>
    </row>
    <row r="22" spans="1:5" x14ac:dyDescent="0.25">
      <c r="A22" s="1384"/>
      <c r="B22" s="1385" t="s">
        <v>475</v>
      </c>
      <c r="C22" s="782" t="s">
        <v>339</v>
      </c>
      <c r="D22" s="782" t="s">
        <v>349</v>
      </c>
      <c r="E22" s="782" t="s">
        <v>349</v>
      </c>
    </row>
    <row r="23" spans="1:5" x14ac:dyDescent="0.25">
      <c r="A23" s="1384"/>
      <c r="B23" s="1386"/>
      <c r="C23" s="782" t="s">
        <v>552</v>
      </c>
      <c r="D23" s="782" t="s">
        <v>351</v>
      </c>
      <c r="E23" s="782" t="s">
        <v>351</v>
      </c>
    </row>
    <row r="24" spans="1:5" ht="25.5" x14ac:dyDescent="0.25">
      <c r="A24" s="1384"/>
      <c r="B24" s="1385" t="s">
        <v>474</v>
      </c>
      <c r="C24" s="782" t="s">
        <v>870</v>
      </c>
      <c r="D24" s="782" t="s">
        <v>402</v>
      </c>
      <c r="E24" s="782" t="s">
        <v>870</v>
      </c>
    </row>
    <row r="25" spans="1:5" ht="25.5" x14ac:dyDescent="0.25">
      <c r="A25" s="1384"/>
      <c r="B25" s="1386"/>
      <c r="C25" s="782" t="s">
        <v>880</v>
      </c>
      <c r="D25" s="782" t="s">
        <v>117</v>
      </c>
      <c r="E25" s="782" t="s">
        <v>880</v>
      </c>
    </row>
    <row r="26" spans="1:5" ht="25.5" x14ac:dyDescent="0.25">
      <c r="A26" s="1384"/>
      <c r="B26" s="1385" t="s">
        <v>472</v>
      </c>
      <c r="C26" s="782" t="s">
        <v>328</v>
      </c>
      <c r="D26" s="782" t="s">
        <v>384</v>
      </c>
      <c r="E26" s="782" t="s">
        <v>549</v>
      </c>
    </row>
    <row r="27" spans="1:5" ht="25.5" x14ac:dyDescent="0.25">
      <c r="A27" s="1383"/>
      <c r="B27" s="1386"/>
      <c r="C27" s="782" t="s">
        <v>335</v>
      </c>
      <c r="D27" s="782" t="s">
        <v>386</v>
      </c>
      <c r="E27" s="782" t="s">
        <v>550</v>
      </c>
    </row>
    <row r="28" spans="1:5" x14ac:dyDescent="0.25">
      <c r="A28" s="1382" t="s">
        <v>553</v>
      </c>
      <c r="B28" s="1385" t="s">
        <v>476</v>
      </c>
      <c r="C28" s="782" t="s">
        <v>339</v>
      </c>
      <c r="D28" s="782" t="s">
        <v>367</v>
      </c>
      <c r="E28" s="782" t="s">
        <v>549</v>
      </c>
    </row>
    <row r="29" spans="1:5" x14ac:dyDescent="0.25">
      <c r="A29" s="1384"/>
      <c r="B29" s="1386"/>
      <c r="C29" s="782" t="s">
        <v>343</v>
      </c>
      <c r="D29" s="782" t="s">
        <v>551</v>
      </c>
      <c r="E29" s="782" t="s">
        <v>551</v>
      </c>
    </row>
    <row r="30" spans="1:5" x14ac:dyDescent="0.25">
      <c r="A30" s="1384"/>
      <c r="B30" s="1385" t="s">
        <v>477</v>
      </c>
      <c r="C30" s="782" t="s">
        <v>349</v>
      </c>
      <c r="D30" s="782" t="s">
        <v>349</v>
      </c>
      <c r="E30" s="782" t="s">
        <v>549</v>
      </c>
    </row>
    <row r="31" spans="1:5" x14ac:dyDescent="0.25">
      <c r="A31" s="1383"/>
      <c r="B31" s="1386"/>
      <c r="C31" s="782" t="s">
        <v>551</v>
      </c>
      <c r="D31" s="782" t="s">
        <v>551</v>
      </c>
      <c r="E31" s="782" t="s">
        <v>551</v>
      </c>
    </row>
    <row r="32" spans="1:5" x14ac:dyDescent="0.25">
      <c r="A32" s="1382" t="s">
        <v>45</v>
      </c>
      <c r="B32" s="1385" t="s">
        <v>478</v>
      </c>
      <c r="C32" s="782" t="s">
        <v>362</v>
      </c>
      <c r="D32" s="782" t="s">
        <v>362</v>
      </c>
      <c r="E32" s="782" t="s">
        <v>349</v>
      </c>
    </row>
    <row r="33" spans="1:5" ht="25.5" x14ac:dyDescent="0.25">
      <c r="A33" s="1383"/>
      <c r="B33" s="1386"/>
      <c r="C33" s="782" t="s">
        <v>364</v>
      </c>
      <c r="D33" s="782" t="s">
        <v>364</v>
      </c>
      <c r="E33" s="782" t="s">
        <v>351</v>
      </c>
    </row>
    <row r="34" spans="1:5" ht="25.5" x14ac:dyDescent="0.25">
      <c r="A34" s="1382" t="s">
        <v>554</v>
      </c>
      <c r="B34" s="1385" t="s">
        <v>481</v>
      </c>
      <c r="C34" s="782" t="s">
        <v>555</v>
      </c>
      <c r="D34" s="782" t="s">
        <v>410</v>
      </c>
      <c r="E34" s="782" t="s">
        <v>556</v>
      </c>
    </row>
    <row r="35" spans="1:5" ht="27" customHeight="1" x14ac:dyDescent="0.25">
      <c r="A35" s="1384"/>
      <c r="B35" s="1386"/>
      <c r="C35" s="782" t="s">
        <v>117</v>
      </c>
      <c r="D35" s="782" t="s">
        <v>117</v>
      </c>
      <c r="E35" s="782" t="s">
        <v>117</v>
      </c>
    </row>
    <row r="36" spans="1:5" x14ac:dyDescent="0.25">
      <c r="A36" s="1384"/>
      <c r="B36" s="1385" t="s">
        <v>480</v>
      </c>
      <c r="C36" s="782" t="s">
        <v>107</v>
      </c>
      <c r="D36" s="782" t="s">
        <v>410</v>
      </c>
      <c r="E36" s="782" t="s">
        <v>107</v>
      </c>
    </row>
    <row r="37" spans="1:5" ht="25.5" x14ac:dyDescent="0.25">
      <c r="A37" s="1384"/>
      <c r="B37" s="1386"/>
      <c r="C37" s="782" t="s">
        <v>557</v>
      </c>
      <c r="D37" s="782" t="s">
        <v>117</v>
      </c>
      <c r="E37" s="782" t="s">
        <v>557</v>
      </c>
    </row>
    <row r="38" spans="1:5" x14ac:dyDescent="0.25">
      <c r="A38" s="1384"/>
      <c r="B38" s="1385" t="s">
        <v>479</v>
      </c>
      <c r="C38" s="782" t="s">
        <v>549</v>
      </c>
      <c r="D38" s="782" t="s">
        <v>549</v>
      </c>
      <c r="E38" s="782" t="s">
        <v>549</v>
      </c>
    </row>
    <row r="39" spans="1:5" ht="25.5" x14ac:dyDescent="0.25">
      <c r="A39" s="1384"/>
      <c r="B39" s="1386"/>
      <c r="C39" s="782" t="s">
        <v>880</v>
      </c>
      <c r="D39" s="782" t="s">
        <v>880</v>
      </c>
      <c r="E39" s="782" t="s">
        <v>880</v>
      </c>
    </row>
    <row r="40" spans="1:5" x14ac:dyDescent="0.25">
      <c r="A40" s="1384"/>
      <c r="B40" s="1385" t="s">
        <v>479</v>
      </c>
      <c r="C40" s="782" t="s">
        <v>549</v>
      </c>
      <c r="D40" s="782" t="s">
        <v>549</v>
      </c>
      <c r="E40" s="782" t="s">
        <v>549</v>
      </c>
    </row>
    <row r="41" spans="1:5" ht="25.5" x14ac:dyDescent="0.25">
      <c r="A41" s="1383"/>
      <c r="B41" s="1386"/>
      <c r="C41" s="782" t="s">
        <v>880</v>
      </c>
      <c r="D41" s="782" t="s">
        <v>880</v>
      </c>
      <c r="E41" s="782" t="s">
        <v>880</v>
      </c>
    </row>
    <row r="42" spans="1:5" x14ac:dyDescent="0.25">
      <c r="A42" s="1382" t="s">
        <v>558</v>
      </c>
      <c r="B42" s="1385" t="s">
        <v>484</v>
      </c>
      <c r="C42" s="782" t="s">
        <v>349</v>
      </c>
      <c r="D42" s="782" t="s">
        <v>367</v>
      </c>
      <c r="E42" s="782" t="s">
        <v>326</v>
      </c>
    </row>
    <row r="43" spans="1:5" ht="38.25" x14ac:dyDescent="0.25">
      <c r="A43" s="1384"/>
      <c r="B43" s="1386"/>
      <c r="C43" s="782" t="s">
        <v>352</v>
      </c>
      <c r="D43" s="782" t="s">
        <v>559</v>
      </c>
      <c r="E43" s="782" t="s">
        <v>403</v>
      </c>
    </row>
    <row r="44" spans="1:5" x14ac:dyDescent="0.25">
      <c r="A44" s="1384"/>
      <c r="B44" s="1385" t="s">
        <v>485</v>
      </c>
      <c r="C44" s="782" t="s">
        <v>870</v>
      </c>
      <c r="D44" s="782" t="s">
        <v>870</v>
      </c>
      <c r="E44" s="782" t="s">
        <v>870</v>
      </c>
    </row>
    <row r="45" spans="1:5" x14ac:dyDescent="0.25">
      <c r="A45" s="1384"/>
      <c r="B45" s="1386"/>
      <c r="C45" s="782" t="s">
        <v>380</v>
      </c>
      <c r="D45" s="782" t="s">
        <v>380</v>
      </c>
      <c r="E45" s="782" t="s">
        <v>380</v>
      </c>
    </row>
    <row r="46" spans="1:5" x14ac:dyDescent="0.25">
      <c r="A46" s="1384"/>
      <c r="B46" s="1385" t="s">
        <v>482</v>
      </c>
      <c r="C46" s="782" t="s">
        <v>870</v>
      </c>
      <c r="D46" s="782" t="s">
        <v>410</v>
      </c>
      <c r="E46" s="782" t="s">
        <v>870</v>
      </c>
    </row>
    <row r="47" spans="1:5" x14ac:dyDescent="0.25">
      <c r="A47" s="1384"/>
      <c r="B47" s="1386"/>
      <c r="C47" s="782" t="s">
        <v>378</v>
      </c>
      <c r="D47" s="782" t="s">
        <v>117</v>
      </c>
      <c r="E47" s="782" t="s">
        <v>378</v>
      </c>
    </row>
    <row r="48" spans="1:5" x14ac:dyDescent="0.25">
      <c r="A48" s="1384"/>
      <c r="B48" s="1385" t="s">
        <v>486</v>
      </c>
      <c r="C48" s="782" t="s">
        <v>868</v>
      </c>
      <c r="D48" s="782" t="s">
        <v>549</v>
      </c>
      <c r="E48" s="782" t="s">
        <v>349</v>
      </c>
    </row>
    <row r="49" spans="1:5" ht="25.5" x14ac:dyDescent="0.25">
      <c r="A49" s="1384"/>
      <c r="B49" s="1386"/>
      <c r="C49" s="782" t="s">
        <v>364</v>
      </c>
      <c r="D49" s="782" t="s">
        <v>879</v>
      </c>
      <c r="E49" s="782" t="s">
        <v>867</v>
      </c>
    </row>
    <row r="50" spans="1:5" x14ac:dyDescent="0.25">
      <c r="A50" s="1384"/>
      <c r="B50" s="1385" t="s">
        <v>483</v>
      </c>
      <c r="C50" s="782" t="s">
        <v>339</v>
      </c>
      <c r="D50" s="782" t="s">
        <v>868</v>
      </c>
      <c r="E50" s="782" t="s">
        <v>384</v>
      </c>
    </row>
    <row r="51" spans="1:5" ht="25.5" x14ac:dyDescent="0.25">
      <c r="A51" s="1383"/>
      <c r="B51" s="1386"/>
      <c r="C51" s="782" t="s">
        <v>552</v>
      </c>
      <c r="D51" s="782" t="s">
        <v>364</v>
      </c>
      <c r="E51" s="782" t="s">
        <v>386</v>
      </c>
    </row>
    <row r="52" spans="1:5" x14ac:dyDescent="0.25">
      <c r="A52" s="1382" t="s">
        <v>560</v>
      </c>
      <c r="B52" s="1394" t="s">
        <v>489</v>
      </c>
      <c r="C52" s="781" t="s">
        <v>868</v>
      </c>
      <c r="D52" s="781" t="s">
        <v>410</v>
      </c>
      <c r="E52" s="781" t="s">
        <v>549</v>
      </c>
    </row>
    <row r="53" spans="1:5" x14ac:dyDescent="0.25">
      <c r="A53" s="1384"/>
      <c r="B53" s="1395"/>
      <c r="C53" s="781" t="s">
        <v>366</v>
      </c>
      <c r="D53" s="781" t="s">
        <v>117</v>
      </c>
      <c r="E53" s="781" t="s">
        <v>551</v>
      </c>
    </row>
    <row r="54" spans="1:5" x14ac:dyDescent="0.25">
      <c r="A54" s="1384"/>
      <c r="B54" s="1394" t="s">
        <v>491</v>
      </c>
      <c r="C54" s="781" t="s">
        <v>870</v>
      </c>
      <c r="D54" s="781" t="s">
        <v>868</v>
      </c>
      <c r="E54" s="781" t="s">
        <v>870</v>
      </c>
    </row>
    <row r="55" spans="1:5" ht="38.25" x14ac:dyDescent="0.25">
      <c r="A55" s="1384"/>
      <c r="B55" s="1395"/>
      <c r="C55" s="781" t="s">
        <v>559</v>
      </c>
      <c r="D55" s="781" t="s">
        <v>366</v>
      </c>
      <c r="E55" s="781" t="s">
        <v>559</v>
      </c>
    </row>
    <row r="56" spans="1:5" x14ac:dyDescent="0.25">
      <c r="A56" s="1384"/>
      <c r="B56" s="1394" t="s">
        <v>493</v>
      </c>
      <c r="C56" s="781" t="s">
        <v>870</v>
      </c>
      <c r="D56" s="781" t="s">
        <v>868</v>
      </c>
      <c r="E56" s="781" t="s">
        <v>870</v>
      </c>
    </row>
    <row r="57" spans="1:5" ht="38.25" x14ac:dyDescent="0.25">
      <c r="A57" s="1384"/>
      <c r="B57" s="1395"/>
      <c r="C57" s="781" t="s">
        <v>559</v>
      </c>
      <c r="D57" s="781" t="s">
        <v>365</v>
      </c>
      <c r="E57" s="781" t="s">
        <v>559</v>
      </c>
    </row>
    <row r="58" spans="1:5" x14ac:dyDescent="0.25">
      <c r="A58" s="1384"/>
      <c r="B58" s="1394" t="s">
        <v>487</v>
      </c>
      <c r="C58" s="781" t="s">
        <v>555</v>
      </c>
      <c r="D58" s="781" t="s">
        <v>410</v>
      </c>
      <c r="E58" s="781" t="s">
        <v>107</v>
      </c>
    </row>
    <row r="59" spans="1:5" x14ac:dyDescent="0.25">
      <c r="A59" s="1384"/>
      <c r="B59" s="1395"/>
      <c r="C59" s="781" t="s">
        <v>117</v>
      </c>
      <c r="D59" s="781" t="s">
        <v>117</v>
      </c>
      <c r="E59" s="781" t="s">
        <v>561</v>
      </c>
    </row>
    <row r="60" spans="1:5" x14ac:dyDescent="0.25">
      <c r="A60" s="1384"/>
      <c r="B60" s="1394" t="s">
        <v>492</v>
      </c>
      <c r="C60" s="781" t="s">
        <v>870</v>
      </c>
      <c r="D60" s="781" t="s">
        <v>870</v>
      </c>
      <c r="E60" s="781" t="s">
        <v>870</v>
      </c>
    </row>
    <row r="61" spans="1:5" x14ac:dyDescent="0.25">
      <c r="A61" s="1384"/>
      <c r="B61" s="1395"/>
      <c r="C61" s="781" t="s">
        <v>380</v>
      </c>
      <c r="D61" s="781" t="s">
        <v>380</v>
      </c>
      <c r="E61" s="781" t="s">
        <v>380</v>
      </c>
    </row>
    <row r="62" spans="1:5" ht="25.5" x14ac:dyDescent="0.25">
      <c r="A62" s="1384"/>
      <c r="B62" s="793" t="s">
        <v>488</v>
      </c>
      <c r="C62" s="781" t="s">
        <v>323</v>
      </c>
      <c r="D62" s="781" t="s">
        <v>410</v>
      </c>
      <c r="E62" s="781" t="s">
        <v>556</v>
      </c>
    </row>
    <row r="63" spans="1:5" x14ac:dyDescent="0.25">
      <c r="A63" s="1384"/>
      <c r="B63" s="940" t="s">
        <v>513</v>
      </c>
      <c r="C63" s="781" t="s">
        <v>324</v>
      </c>
      <c r="D63" s="781" t="s">
        <v>117</v>
      </c>
      <c r="E63" s="781" t="s">
        <v>117</v>
      </c>
    </row>
    <row r="64" spans="1:5" x14ac:dyDescent="0.25">
      <c r="A64" s="1384"/>
      <c r="B64" s="1394" t="s">
        <v>562</v>
      </c>
      <c r="C64" s="781" t="s">
        <v>384</v>
      </c>
      <c r="D64" s="781" t="s">
        <v>384</v>
      </c>
      <c r="E64" s="781" t="s">
        <v>349</v>
      </c>
    </row>
    <row r="65" spans="1:5" ht="25.5" x14ac:dyDescent="0.25">
      <c r="A65" s="1383"/>
      <c r="B65" s="1395"/>
      <c r="C65" s="781" t="s">
        <v>386</v>
      </c>
      <c r="D65" s="781" t="s">
        <v>386</v>
      </c>
      <c r="E65" s="781" t="s">
        <v>867</v>
      </c>
    </row>
    <row r="66" spans="1:5" x14ac:dyDescent="0.25">
      <c r="A66" s="1382" t="s">
        <v>563</v>
      </c>
      <c r="B66" s="1394" t="s">
        <v>495</v>
      </c>
      <c r="C66" s="781" t="s">
        <v>339</v>
      </c>
      <c r="D66" s="781" t="s">
        <v>870</v>
      </c>
      <c r="E66" s="781" t="s">
        <v>870</v>
      </c>
    </row>
    <row r="67" spans="1:5" ht="38.25" x14ac:dyDescent="0.25">
      <c r="A67" s="1384"/>
      <c r="B67" s="1395"/>
      <c r="C67" s="781" t="s">
        <v>341</v>
      </c>
      <c r="D67" s="781" t="s">
        <v>559</v>
      </c>
      <c r="E67" s="781" t="s">
        <v>559</v>
      </c>
    </row>
    <row r="68" spans="1:5" ht="25.5" x14ac:dyDescent="0.25">
      <c r="A68" s="1384"/>
      <c r="B68" s="1394" t="s">
        <v>499</v>
      </c>
      <c r="C68" s="781" t="s">
        <v>338</v>
      </c>
      <c r="D68" s="781" t="s">
        <v>402</v>
      </c>
      <c r="E68" s="781" t="s">
        <v>338</v>
      </c>
    </row>
    <row r="69" spans="1:5" x14ac:dyDescent="0.25">
      <c r="A69" s="1384"/>
      <c r="B69" s="1395"/>
      <c r="C69" s="781" t="s">
        <v>117</v>
      </c>
      <c r="D69" s="781" t="s">
        <v>117</v>
      </c>
      <c r="E69" s="781" t="s">
        <v>117</v>
      </c>
    </row>
    <row r="70" spans="1:5" x14ac:dyDescent="0.25">
      <c r="A70" s="1384"/>
      <c r="B70" s="1394" t="s">
        <v>498</v>
      </c>
      <c r="C70" s="781" t="s">
        <v>870</v>
      </c>
      <c r="D70" s="781" t="s">
        <v>870</v>
      </c>
      <c r="E70" s="781" t="s">
        <v>870</v>
      </c>
    </row>
    <row r="71" spans="1:5" ht="38.25" x14ac:dyDescent="0.25">
      <c r="A71" s="1384"/>
      <c r="B71" s="1395"/>
      <c r="C71" s="781" t="s">
        <v>559</v>
      </c>
      <c r="D71" s="781" t="s">
        <v>559</v>
      </c>
      <c r="E71" s="781" t="s">
        <v>559</v>
      </c>
    </row>
    <row r="72" spans="1:5" x14ac:dyDescent="0.25">
      <c r="A72" s="1384"/>
      <c r="B72" s="1394" t="s">
        <v>497</v>
      </c>
      <c r="C72" s="781" t="s">
        <v>870</v>
      </c>
      <c r="D72" s="781" t="s">
        <v>410</v>
      </c>
      <c r="E72" s="781" t="s">
        <v>549</v>
      </c>
    </row>
    <row r="73" spans="1:5" x14ac:dyDescent="0.25">
      <c r="A73" s="1384"/>
      <c r="B73" s="1395"/>
      <c r="C73" s="781" t="s">
        <v>380</v>
      </c>
      <c r="D73" s="781" t="s">
        <v>117</v>
      </c>
      <c r="E73" s="781" t="s">
        <v>551</v>
      </c>
    </row>
    <row r="74" spans="1:5" x14ac:dyDescent="0.25">
      <c r="A74" s="1384"/>
      <c r="B74" s="1394" t="s">
        <v>496</v>
      </c>
      <c r="C74" s="781" t="s">
        <v>868</v>
      </c>
      <c r="D74" s="781" t="s">
        <v>410</v>
      </c>
      <c r="E74" s="781" t="s">
        <v>349</v>
      </c>
    </row>
    <row r="75" spans="1:5" ht="25.5" x14ac:dyDescent="0.25">
      <c r="A75" s="1383"/>
      <c r="B75" s="1395"/>
      <c r="C75" s="781" t="s">
        <v>365</v>
      </c>
      <c r="D75" s="781" t="s">
        <v>117</v>
      </c>
      <c r="E75" s="781" t="s">
        <v>551</v>
      </c>
    </row>
    <row r="76" spans="1:5" ht="25.5" x14ac:dyDescent="0.25">
      <c r="A76" s="1382" t="s">
        <v>564</v>
      </c>
      <c r="B76" s="1394" t="s">
        <v>500</v>
      </c>
      <c r="C76" s="781" t="s">
        <v>555</v>
      </c>
      <c r="D76" s="781" t="s">
        <v>402</v>
      </c>
      <c r="E76" s="781" t="s">
        <v>107</v>
      </c>
    </row>
    <row r="77" spans="1:5" x14ac:dyDescent="0.25">
      <c r="A77" s="1383"/>
      <c r="B77" s="1395"/>
      <c r="C77" s="781" t="s">
        <v>117</v>
      </c>
      <c r="D77" s="781" t="s">
        <v>117</v>
      </c>
      <c r="E77" s="781" t="s">
        <v>565</v>
      </c>
    </row>
    <row r="78" spans="1:5" ht="25.5" x14ac:dyDescent="0.25">
      <c r="A78" s="1382" t="s">
        <v>566</v>
      </c>
      <c r="B78" s="1394" t="s">
        <v>494</v>
      </c>
      <c r="C78" s="781" t="s">
        <v>328</v>
      </c>
      <c r="D78" s="781" t="s">
        <v>549</v>
      </c>
      <c r="E78" s="781" t="s">
        <v>549</v>
      </c>
    </row>
    <row r="79" spans="1:5" x14ac:dyDescent="0.25">
      <c r="A79" s="1383"/>
      <c r="B79" s="1395"/>
      <c r="C79" s="781" t="s">
        <v>335</v>
      </c>
      <c r="D79" s="781" t="s">
        <v>879</v>
      </c>
      <c r="E79" s="781" t="s">
        <v>879</v>
      </c>
    </row>
    <row r="80" spans="1:5" ht="25.5" x14ac:dyDescent="0.25">
      <c r="A80" s="1382" t="s">
        <v>56</v>
      </c>
      <c r="B80" s="1394" t="s">
        <v>501</v>
      </c>
      <c r="C80" s="781" t="s">
        <v>323</v>
      </c>
      <c r="D80" s="781" t="s">
        <v>402</v>
      </c>
      <c r="E80" s="781" t="s">
        <v>323</v>
      </c>
    </row>
    <row r="81" spans="1:5" x14ac:dyDescent="0.25">
      <c r="A81" s="1383"/>
      <c r="B81" s="1395"/>
      <c r="C81" s="781" t="s">
        <v>325</v>
      </c>
      <c r="D81" s="781" t="s">
        <v>117</v>
      </c>
      <c r="E81" s="781" t="s">
        <v>325</v>
      </c>
    </row>
    <row r="82" spans="1:5" ht="25.5" x14ac:dyDescent="0.25">
      <c r="A82" s="1382" t="s">
        <v>567</v>
      </c>
      <c r="B82" s="1394" t="s">
        <v>568</v>
      </c>
      <c r="C82" s="781" t="s">
        <v>349</v>
      </c>
      <c r="D82" s="781" t="s">
        <v>402</v>
      </c>
      <c r="E82" s="781" t="s">
        <v>349</v>
      </c>
    </row>
    <row r="83" spans="1:5" ht="25.5" x14ac:dyDescent="0.25">
      <c r="A83" s="1384"/>
      <c r="B83" s="1395"/>
      <c r="C83" s="781" t="s">
        <v>867</v>
      </c>
      <c r="D83" s="781" t="s">
        <v>117</v>
      </c>
      <c r="E83" s="781" t="s">
        <v>867</v>
      </c>
    </row>
    <row r="84" spans="1:5" ht="25.5" x14ac:dyDescent="0.25">
      <c r="A84" s="1384"/>
      <c r="B84" s="1394" t="s">
        <v>503</v>
      </c>
      <c r="C84" s="781" t="s">
        <v>868</v>
      </c>
      <c r="D84" s="781" t="s">
        <v>402</v>
      </c>
      <c r="E84" s="781" t="s">
        <v>870</v>
      </c>
    </row>
    <row r="85" spans="1:5" ht="38.25" x14ac:dyDescent="0.25">
      <c r="A85" s="1384"/>
      <c r="B85" s="1395"/>
      <c r="C85" s="781" t="s">
        <v>365</v>
      </c>
      <c r="D85" s="781" t="s">
        <v>117</v>
      </c>
      <c r="E85" s="781" t="s">
        <v>559</v>
      </c>
    </row>
    <row r="86" spans="1:5" x14ac:dyDescent="0.25">
      <c r="A86" s="1384"/>
      <c r="B86" s="1394" t="s">
        <v>504</v>
      </c>
      <c r="C86" s="781" t="s">
        <v>549</v>
      </c>
      <c r="D86" s="781" t="s">
        <v>326</v>
      </c>
      <c r="E86" s="781" t="s">
        <v>349</v>
      </c>
    </row>
    <row r="87" spans="1:5" ht="25.5" x14ac:dyDescent="0.25">
      <c r="A87" s="1384"/>
      <c r="B87" s="1395"/>
      <c r="C87" s="781" t="s">
        <v>881</v>
      </c>
      <c r="D87" s="781" t="s">
        <v>406</v>
      </c>
      <c r="E87" s="781" t="s">
        <v>867</v>
      </c>
    </row>
    <row r="88" spans="1:5" x14ac:dyDescent="0.25">
      <c r="A88" s="1384"/>
      <c r="B88" s="1394" t="s">
        <v>505</v>
      </c>
      <c r="C88" s="781" t="s">
        <v>868</v>
      </c>
      <c r="D88" s="781" t="s">
        <v>868</v>
      </c>
      <c r="E88" s="781" t="s">
        <v>870</v>
      </c>
    </row>
    <row r="89" spans="1:5" ht="25.5" x14ac:dyDescent="0.25">
      <c r="A89" s="1383"/>
      <c r="B89" s="1395"/>
      <c r="C89" s="781" t="s">
        <v>364</v>
      </c>
      <c r="D89" s="781" t="s">
        <v>364</v>
      </c>
      <c r="E89" s="781" t="s">
        <v>569</v>
      </c>
    </row>
    <row r="90" spans="1:5" x14ac:dyDescent="0.25">
      <c r="A90" s="1382" t="s">
        <v>570</v>
      </c>
      <c r="B90" s="1394" t="s">
        <v>506</v>
      </c>
      <c r="C90" s="781" t="s">
        <v>555</v>
      </c>
      <c r="D90" s="781" t="s">
        <v>410</v>
      </c>
      <c r="E90" s="781" t="s">
        <v>107</v>
      </c>
    </row>
    <row r="91" spans="1:5" x14ac:dyDescent="0.25">
      <c r="A91" s="1383"/>
      <c r="B91" s="1395"/>
      <c r="C91" s="781" t="s">
        <v>117</v>
      </c>
      <c r="D91" s="781" t="s">
        <v>117</v>
      </c>
      <c r="E91" s="781" t="s">
        <v>571</v>
      </c>
    </row>
    <row r="92" spans="1:5" x14ac:dyDescent="0.25">
      <c r="A92" s="1382" t="s">
        <v>32</v>
      </c>
      <c r="B92" s="1394" t="s">
        <v>507</v>
      </c>
      <c r="C92" s="781" t="s">
        <v>870</v>
      </c>
      <c r="D92" s="781" t="s">
        <v>870</v>
      </c>
      <c r="E92" s="781" t="s">
        <v>384</v>
      </c>
    </row>
    <row r="93" spans="1:5" ht="25.5" x14ac:dyDescent="0.25">
      <c r="A93" s="1383"/>
      <c r="B93" s="1395"/>
      <c r="C93" s="781" t="s">
        <v>382</v>
      </c>
      <c r="D93" s="781" t="s">
        <v>382</v>
      </c>
      <c r="E93" s="781" t="s">
        <v>386</v>
      </c>
    </row>
    <row r="94" spans="1:5" ht="25.5" x14ac:dyDescent="0.25">
      <c r="A94" s="1382" t="s">
        <v>572</v>
      </c>
      <c r="B94" s="1394" t="s">
        <v>508</v>
      </c>
      <c r="C94" s="781" t="s">
        <v>556</v>
      </c>
      <c r="D94" s="781" t="s">
        <v>410</v>
      </c>
      <c r="E94" s="781" t="s">
        <v>326</v>
      </c>
    </row>
    <row r="95" spans="1:5" ht="38.25" x14ac:dyDescent="0.25">
      <c r="A95" s="1383"/>
      <c r="B95" s="1395"/>
      <c r="C95" s="781" t="s">
        <v>117</v>
      </c>
      <c r="D95" s="781" t="s">
        <v>117</v>
      </c>
      <c r="E95" s="781" t="s">
        <v>403</v>
      </c>
    </row>
    <row r="96" spans="1:5" x14ac:dyDescent="0.25">
      <c r="A96" s="1382" t="s">
        <v>573</v>
      </c>
      <c r="B96" s="1394" t="s">
        <v>509</v>
      </c>
      <c r="C96" s="781" t="s">
        <v>339</v>
      </c>
      <c r="D96" s="781" t="s">
        <v>410</v>
      </c>
      <c r="E96" s="781" t="s">
        <v>870</v>
      </c>
    </row>
    <row r="97" spans="1:5" ht="25.5" x14ac:dyDescent="0.25">
      <c r="A97" s="1383"/>
      <c r="B97" s="1395"/>
      <c r="C97" s="781" t="s">
        <v>343</v>
      </c>
      <c r="D97" s="781" t="s">
        <v>117</v>
      </c>
      <c r="E97" s="781" t="s">
        <v>370</v>
      </c>
    </row>
    <row r="98" spans="1:5" x14ac:dyDescent="0.25">
      <c r="A98" s="1382" t="s">
        <v>574</v>
      </c>
      <c r="B98" s="1394" t="s">
        <v>510</v>
      </c>
      <c r="C98" s="781" t="s">
        <v>870</v>
      </c>
      <c r="D98" s="781" t="s">
        <v>410</v>
      </c>
      <c r="E98" s="781" t="s">
        <v>870</v>
      </c>
    </row>
    <row r="99" spans="1:5" x14ac:dyDescent="0.25">
      <c r="A99" s="1383"/>
      <c r="B99" s="1395"/>
      <c r="C99" s="781" t="s">
        <v>382</v>
      </c>
      <c r="D99" s="781" t="s">
        <v>117</v>
      </c>
      <c r="E99" s="781" t="s">
        <v>382</v>
      </c>
    </row>
    <row r="100" spans="1:5" ht="25.5" x14ac:dyDescent="0.25">
      <c r="A100" s="1382" t="s">
        <v>575</v>
      </c>
      <c r="B100" s="1394" t="s">
        <v>511</v>
      </c>
      <c r="C100" s="781" t="s">
        <v>328</v>
      </c>
      <c r="D100" s="781" t="s">
        <v>882</v>
      </c>
      <c r="E100" s="781" t="s">
        <v>328</v>
      </c>
    </row>
    <row r="101" spans="1:5" ht="25.5" x14ac:dyDescent="0.25">
      <c r="A101" s="1383"/>
      <c r="B101" s="1395"/>
      <c r="C101" s="781" t="s">
        <v>335</v>
      </c>
      <c r="D101" s="781" t="s">
        <v>117</v>
      </c>
      <c r="E101" s="781" t="s">
        <v>883</v>
      </c>
    </row>
    <row r="102" spans="1:5" ht="25.5" x14ac:dyDescent="0.25">
      <c r="A102" s="1382" t="s">
        <v>576</v>
      </c>
      <c r="B102" s="1394" t="s">
        <v>512</v>
      </c>
      <c r="C102" s="781" t="s">
        <v>870</v>
      </c>
      <c r="D102" s="781" t="s">
        <v>410</v>
      </c>
      <c r="E102" s="781" t="s">
        <v>328</v>
      </c>
    </row>
    <row r="103" spans="1:5" x14ac:dyDescent="0.25">
      <c r="A103" s="1383"/>
      <c r="B103" s="1395"/>
      <c r="C103" s="781" t="s">
        <v>547</v>
      </c>
      <c r="D103" s="781" t="s">
        <v>117</v>
      </c>
      <c r="E103" s="781" t="s">
        <v>547</v>
      </c>
    </row>
    <row r="104" spans="1:5" x14ac:dyDescent="0.25">
      <c r="A104" s="1382" t="s">
        <v>577</v>
      </c>
      <c r="B104" s="1394" t="s">
        <v>514</v>
      </c>
      <c r="C104" s="781" t="s">
        <v>339</v>
      </c>
      <c r="D104" s="781" t="s">
        <v>410</v>
      </c>
      <c r="E104" s="781" t="s">
        <v>549</v>
      </c>
    </row>
    <row r="105" spans="1:5" x14ac:dyDescent="0.25">
      <c r="A105" s="1384"/>
      <c r="B105" s="1395"/>
      <c r="C105" s="781" t="s">
        <v>343</v>
      </c>
      <c r="D105" s="781" t="s">
        <v>117</v>
      </c>
      <c r="E105" s="781" t="s">
        <v>551</v>
      </c>
    </row>
    <row r="106" spans="1:5" x14ac:dyDescent="0.25">
      <c r="A106" s="1384"/>
      <c r="B106" s="1394" t="s">
        <v>514</v>
      </c>
      <c r="C106" s="781" t="s">
        <v>339</v>
      </c>
      <c r="D106" s="781" t="s">
        <v>410</v>
      </c>
      <c r="E106" s="781" t="s">
        <v>549</v>
      </c>
    </row>
    <row r="107" spans="1:5" x14ac:dyDescent="0.25">
      <c r="A107" s="1384"/>
      <c r="B107" s="1395"/>
      <c r="C107" s="781" t="s">
        <v>343</v>
      </c>
      <c r="D107" s="781" t="s">
        <v>117</v>
      </c>
      <c r="E107" s="781" t="s">
        <v>879</v>
      </c>
    </row>
    <row r="108" spans="1:5" x14ac:dyDescent="0.25">
      <c r="A108" s="1384"/>
      <c r="B108" s="1394" t="s">
        <v>513</v>
      </c>
      <c r="C108" s="781" t="s">
        <v>339</v>
      </c>
      <c r="D108" s="781" t="s">
        <v>870</v>
      </c>
      <c r="E108" s="781" t="s">
        <v>387</v>
      </c>
    </row>
    <row r="109" spans="1:5" ht="38.25" x14ac:dyDescent="0.25">
      <c r="A109" s="1383"/>
      <c r="B109" s="1395"/>
      <c r="C109" s="781" t="s">
        <v>552</v>
      </c>
      <c r="D109" s="781" t="s">
        <v>559</v>
      </c>
      <c r="E109" s="781" t="s">
        <v>872</v>
      </c>
    </row>
    <row r="110" spans="1:5" ht="25.5" x14ac:dyDescent="0.25">
      <c r="A110" s="1382" t="s">
        <v>578</v>
      </c>
      <c r="B110" s="1394" t="s">
        <v>515</v>
      </c>
      <c r="C110" s="781" t="s">
        <v>555</v>
      </c>
      <c r="D110" s="781" t="s">
        <v>543</v>
      </c>
      <c r="E110" s="781" t="s">
        <v>543</v>
      </c>
    </row>
    <row r="111" spans="1:5" x14ac:dyDescent="0.25">
      <c r="A111" s="1384"/>
      <c r="B111" s="1395"/>
      <c r="C111" s="781" t="s">
        <v>117</v>
      </c>
      <c r="D111" s="781" t="s">
        <v>117</v>
      </c>
      <c r="E111" s="781" t="s">
        <v>117</v>
      </c>
    </row>
    <row r="112" spans="1:5" x14ac:dyDescent="0.25">
      <c r="A112" s="1384"/>
      <c r="B112" s="1394" t="s">
        <v>516</v>
      </c>
      <c r="C112" s="781" t="s">
        <v>870</v>
      </c>
      <c r="D112" s="781" t="s">
        <v>549</v>
      </c>
      <c r="E112" s="781" t="s">
        <v>870</v>
      </c>
    </row>
    <row r="113" spans="1:5" ht="25.5" x14ac:dyDescent="0.25">
      <c r="A113" s="1383"/>
      <c r="B113" s="1395"/>
      <c r="C113" s="781" t="s">
        <v>569</v>
      </c>
      <c r="D113" s="781" t="s">
        <v>550</v>
      </c>
      <c r="E113" s="781" t="s">
        <v>579</v>
      </c>
    </row>
    <row r="114" spans="1:5" x14ac:dyDescent="0.25">
      <c r="A114" s="1382" t="s">
        <v>580</v>
      </c>
      <c r="B114" s="1394" t="s">
        <v>517</v>
      </c>
      <c r="C114" s="781" t="s">
        <v>323</v>
      </c>
      <c r="D114" s="781" t="s">
        <v>326</v>
      </c>
      <c r="E114" s="781" t="s">
        <v>326</v>
      </c>
    </row>
    <row r="115" spans="1:5" ht="25.5" x14ac:dyDescent="0.25">
      <c r="A115" s="1383"/>
      <c r="B115" s="1395"/>
      <c r="C115" s="781" t="s">
        <v>324</v>
      </c>
      <c r="D115" s="781" t="s">
        <v>545</v>
      </c>
      <c r="E115" s="781" t="s">
        <v>545</v>
      </c>
    </row>
    <row r="116" spans="1:5" x14ac:dyDescent="0.25">
      <c r="A116" s="1382" t="s">
        <v>581</v>
      </c>
      <c r="B116" s="1394" t="s">
        <v>518</v>
      </c>
      <c r="C116" s="781" t="s">
        <v>870</v>
      </c>
      <c r="D116" s="781" t="s">
        <v>410</v>
      </c>
      <c r="E116" s="781" t="s">
        <v>870</v>
      </c>
    </row>
    <row r="117" spans="1:5" ht="38.25" x14ac:dyDescent="0.25">
      <c r="A117" s="1383"/>
      <c r="B117" s="1395"/>
      <c r="C117" s="781" t="s">
        <v>559</v>
      </c>
      <c r="D117" s="781" t="s">
        <v>117</v>
      </c>
      <c r="E117" s="781" t="s">
        <v>559</v>
      </c>
    </row>
    <row r="118" spans="1:5" x14ac:dyDescent="0.25">
      <c r="A118" s="1382" t="s">
        <v>84</v>
      </c>
      <c r="B118" s="1394" t="s">
        <v>520</v>
      </c>
      <c r="C118" s="781" t="s">
        <v>870</v>
      </c>
      <c r="D118" s="781" t="s">
        <v>384</v>
      </c>
      <c r="E118" s="781" t="s">
        <v>384</v>
      </c>
    </row>
    <row r="119" spans="1:5" ht="25.5" x14ac:dyDescent="0.25">
      <c r="A119" s="1384"/>
      <c r="B119" s="1395"/>
      <c r="C119" s="781" t="s">
        <v>380</v>
      </c>
      <c r="D119" s="781" t="s">
        <v>386</v>
      </c>
      <c r="E119" s="781" t="s">
        <v>386</v>
      </c>
    </row>
    <row r="120" spans="1:5" x14ac:dyDescent="0.25">
      <c r="A120" s="1384"/>
      <c r="B120" s="1394" t="s">
        <v>521</v>
      </c>
      <c r="C120" s="781" t="s">
        <v>349</v>
      </c>
      <c r="D120" s="781" t="s">
        <v>384</v>
      </c>
      <c r="E120" s="781" t="s">
        <v>349</v>
      </c>
    </row>
    <row r="121" spans="1:5" ht="25.5" x14ac:dyDescent="0.25">
      <c r="A121" s="1384"/>
      <c r="B121" s="1395"/>
      <c r="C121" s="781" t="s">
        <v>867</v>
      </c>
      <c r="D121" s="781" t="s">
        <v>386</v>
      </c>
      <c r="E121" s="781" t="s">
        <v>867</v>
      </c>
    </row>
    <row r="122" spans="1:5" ht="25.5" x14ac:dyDescent="0.25">
      <c r="A122" s="1384"/>
      <c r="B122" s="1394" t="s">
        <v>519</v>
      </c>
      <c r="C122" s="781" t="s">
        <v>349</v>
      </c>
      <c r="D122" s="781" t="s">
        <v>384</v>
      </c>
      <c r="E122" s="781" t="s">
        <v>328</v>
      </c>
    </row>
    <row r="123" spans="1:5" ht="25.5" x14ac:dyDescent="0.25">
      <c r="A123" s="1384"/>
      <c r="B123" s="1395"/>
      <c r="C123" s="781" t="s">
        <v>551</v>
      </c>
      <c r="D123" s="781" t="s">
        <v>386</v>
      </c>
      <c r="E123" s="781" t="s">
        <v>547</v>
      </c>
    </row>
    <row r="124" spans="1:5" ht="25.5" x14ac:dyDescent="0.25">
      <c r="A124" s="1384"/>
      <c r="B124" s="1394" t="s">
        <v>519</v>
      </c>
      <c r="C124" s="781" t="s">
        <v>395</v>
      </c>
      <c r="D124" s="781" t="s">
        <v>410</v>
      </c>
      <c r="E124" s="781" t="s">
        <v>870</v>
      </c>
    </row>
    <row r="125" spans="1:5" x14ac:dyDescent="0.25">
      <c r="A125" s="1383"/>
      <c r="B125" s="1395"/>
      <c r="C125" s="781" t="s">
        <v>117</v>
      </c>
      <c r="D125" s="781" t="s">
        <v>117</v>
      </c>
      <c r="E125" s="781" t="s">
        <v>373</v>
      </c>
    </row>
    <row r="126" spans="1:5" ht="25.5" x14ac:dyDescent="0.25">
      <c r="A126" s="1382" t="s">
        <v>58</v>
      </c>
      <c r="B126" s="1394" t="s">
        <v>522</v>
      </c>
      <c r="C126" s="781" t="s">
        <v>328</v>
      </c>
      <c r="D126" s="781" t="s">
        <v>387</v>
      </c>
      <c r="E126" s="781" t="s">
        <v>328</v>
      </c>
    </row>
    <row r="127" spans="1:5" ht="25.5" x14ac:dyDescent="0.25">
      <c r="A127" s="1383"/>
      <c r="B127" s="1395"/>
      <c r="C127" s="781" t="s">
        <v>333</v>
      </c>
      <c r="D127" s="781" t="s">
        <v>356</v>
      </c>
      <c r="E127" s="781" t="s">
        <v>333</v>
      </c>
    </row>
    <row r="128" spans="1:5" x14ac:dyDescent="0.25">
      <c r="A128" s="1382" t="s">
        <v>63</v>
      </c>
      <c r="B128" s="1394" t="s">
        <v>528</v>
      </c>
      <c r="C128" s="781" t="s">
        <v>362</v>
      </c>
      <c r="D128" s="781" t="s">
        <v>362</v>
      </c>
      <c r="E128" s="781" t="s">
        <v>362</v>
      </c>
    </row>
    <row r="129" spans="1:5" ht="25.5" x14ac:dyDescent="0.25">
      <c r="A129" s="1384"/>
      <c r="B129" s="1395"/>
      <c r="C129" s="781" t="s">
        <v>365</v>
      </c>
      <c r="D129" s="781" t="s">
        <v>365</v>
      </c>
      <c r="E129" s="781" t="s">
        <v>365</v>
      </c>
    </row>
    <row r="130" spans="1:5" x14ac:dyDescent="0.25">
      <c r="A130" s="1384"/>
      <c r="B130" s="1394" t="s">
        <v>526</v>
      </c>
      <c r="C130" s="781" t="s">
        <v>870</v>
      </c>
      <c r="D130" s="781" t="s">
        <v>868</v>
      </c>
      <c r="E130" s="781" t="s">
        <v>870</v>
      </c>
    </row>
    <row r="131" spans="1:5" ht="38.25" x14ac:dyDescent="0.25">
      <c r="A131" s="1384"/>
      <c r="B131" s="1395"/>
      <c r="C131" s="781" t="s">
        <v>559</v>
      </c>
      <c r="D131" s="781" t="s">
        <v>366</v>
      </c>
      <c r="E131" s="781" t="s">
        <v>559</v>
      </c>
    </row>
    <row r="132" spans="1:5" x14ac:dyDescent="0.25">
      <c r="A132" s="1384"/>
      <c r="B132" s="1394" t="s">
        <v>524</v>
      </c>
      <c r="C132" s="781" t="s">
        <v>323</v>
      </c>
      <c r="D132" s="781" t="s">
        <v>410</v>
      </c>
      <c r="E132" s="781" t="s">
        <v>349</v>
      </c>
    </row>
    <row r="133" spans="1:5" x14ac:dyDescent="0.25">
      <c r="A133" s="1384"/>
      <c r="B133" s="1395"/>
      <c r="C133" s="781" t="s">
        <v>325</v>
      </c>
      <c r="D133" s="781" t="s">
        <v>117</v>
      </c>
      <c r="E133" s="781" t="s">
        <v>357</v>
      </c>
    </row>
    <row r="134" spans="1:5" ht="38.25" x14ac:dyDescent="0.25">
      <c r="A134" s="1384"/>
      <c r="B134" s="1394" t="s">
        <v>525</v>
      </c>
      <c r="C134" s="781" t="s">
        <v>542</v>
      </c>
      <c r="D134" s="781" t="s">
        <v>542</v>
      </c>
      <c r="E134" s="781" t="s">
        <v>542</v>
      </c>
    </row>
    <row r="135" spans="1:5" x14ac:dyDescent="0.25">
      <c r="A135" s="1384"/>
      <c r="B135" s="1395"/>
      <c r="C135" s="781" t="s">
        <v>117</v>
      </c>
      <c r="D135" s="781" t="s">
        <v>117</v>
      </c>
      <c r="E135" s="781" t="s">
        <v>117</v>
      </c>
    </row>
    <row r="136" spans="1:5" ht="25.5" x14ac:dyDescent="0.25">
      <c r="A136" s="1384"/>
      <c r="B136" s="1394" t="s">
        <v>582</v>
      </c>
      <c r="C136" s="781" t="s">
        <v>328</v>
      </c>
      <c r="D136" s="781" t="s">
        <v>328</v>
      </c>
      <c r="E136" s="781" t="s">
        <v>328</v>
      </c>
    </row>
    <row r="137" spans="1:5" x14ac:dyDescent="0.25">
      <c r="A137" s="1384"/>
      <c r="B137" s="1395"/>
      <c r="C137" s="781" t="s">
        <v>336</v>
      </c>
      <c r="D137" s="781" t="s">
        <v>336</v>
      </c>
      <c r="E137" s="781" t="s">
        <v>336</v>
      </c>
    </row>
    <row r="138" spans="1:5" x14ac:dyDescent="0.25">
      <c r="A138" s="1384"/>
      <c r="B138" s="1394" t="s">
        <v>523</v>
      </c>
      <c r="C138" s="781" t="s">
        <v>339</v>
      </c>
      <c r="D138" s="781" t="s">
        <v>410</v>
      </c>
      <c r="E138" s="781" t="s">
        <v>387</v>
      </c>
    </row>
    <row r="139" spans="1:5" ht="25.5" x14ac:dyDescent="0.25">
      <c r="A139" s="1384"/>
      <c r="B139" s="1395"/>
      <c r="C139" s="781" t="s">
        <v>341</v>
      </c>
      <c r="D139" s="781" t="s">
        <v>117</v>
      </c>
      <c r="E139" s="781" t="s">
        <v>872</v>
      </c>
    </row>
    <row r="140" spans="1:5" x14ac:dyDescent="0.25">
      <c r="A140" s="1384"/>
      <c r="B140" s="1394" t="s">
        <v>523</v>
      </c>
      <c r="C140" s="781" t="s">
        <v>339</v>
      </c>
      <c r="D140" s="781" t="s">
        <v>410</v>
      </c>
      <c r="E140" s="781" t="s">
        <v>387</v>
      </c>
    </row>
    <row r="141" spans="1:5" ht="25.5" x14ac:dyDescent="0.25">
      <c r="A141" s="1384"/>
      <c r="B141" s="1395"/>
      <c r="C141" s="781" t="s">
        <v>341</v>
      </c>
      <c r="D141" s="781" t="s">
        <v>117</v>
      </c>
      <c r="E141" s="781" t="s">
        <v>872</v>
      </c>
    </row>
    <row r="142" spans="1:5" x14ac:dyDescent="0.25">
      <c r="A142" s="1384"/>
      <c r="B142" s="1394" t="s">
        <v>529</v>
      </c>
      <c r="C142" s="781" t="s">
        <v>870</v>
      </c>
      <c r="D142" s="781" t="s">
        <v>410</v>
      </c>
      <c r="E142" s="781" t="s">
        <v>870</v>
      </c>
    </row>
    <row r="143" spans="1:5" ht="38.25" x14ac:dyDescent="0.25">
      <c r="A143" s="1383"/>
      <c r="B143" s="1395"/>
      <c r="C143" s="781" t="s">
        <v>559</v>
      </c>
      <c r="D143" s="781" t="s">
        <v>117</v>
      </c>
      <c r="E143" s="781" t="s">
        <v>559</v>
      </c>
    </row>
    <row r="144" spans="1:5" ht="25.5" x14ac:dyDescent="0.25">
      <c r="A144" s="1382" t="s">
        <v>583</v>
      </c>
      <c r="B144" s="1385" t="s">
        <v>530</v>
      </c>
      <c r="C144" s="782" t="s">
        <v>556</v>
      </c>
      <c r="D144" s="782" t="s">
        <v>402</v>
      </c>
      <c r="E144" s="782" t="s">
        <v>556</v>
      </c>
    </row>
    <row r="145" spans="1:5" x14ac:dyDescent="0.25">
      <c r="A145" s="1384"/>
      <c r="B145" s="1386"/>
      <c r="C145" s="782" t="s">
        <v>117</v>
      </c>
      <c r="D145" s="782" t="s">
        <v>117</v>
      </c>
      <c r="E145" s="782" t="s">
        <v>117</v>
      </c>
    </row>
    <row r="146" spans="1:5" x14ac:dyDescent="0.25">
      <c r="A146" s="1384"/>
      <c r="B146" s="1385" t="s">
        <v>531</v>
      </c>
      <c r="C146" s="782" t="s">
        <v>870</v>
      </c>
      <c r="D146" s="782" t="s">
        <v>410</v>
      </c>
      <c r="E146" s="782" t="s">
        <v>870</v>
      </c>
    </row>
    <row r="147" spans="1:5" ht="38.25" x14ac:dyDescent="0.25">
      <c r="A147" s="1384"/>
      <c r="B147" s="1386"/>
      <c r="C147" s="782" t="s">
        <v>559</v>
      </c>
      <c r="D147" s="782" t="s">
        <v>117</v>
      </c>
      <c r="E147" s="782" t="s">
        <v>559</v>
      </c>
    </row>
    <row r="148" spans="1:5" x14ac:dyDescent="0.25">
      <c r="A148" s="1384"/>
      <c r="B148" s="1385" t="s">
        <v>584</v>
      </c>
      <c r="C148" s="782" t="s">
        <v>870</v>
      </c>
      <c r="D148" s="782" t="s">
        <v>410</v>
      </c>
      <c r="E148" s="782" t="s">
        <v>870</v>
      </c>
    </row>
    <row r="149" spans="1:5" x14ac:dyDescent="0.25">
      <c r="A149" s="1383"/>
      <c r="B149" s="1386"/>
      <c r="C149" s="782" t="s">
        <v>380</v>
      </c>
      <c r="D149" s="782" t="s">
        <v>117</v>
      </c>
      <c r="E149" s="782" t="s">
        <v>380</v>
      </c>
    </row>
    <row r="150" spans="1:5" x14ac:dyDescent="0.25">
      <c r="A150" s="1382" t="s">
        <v>585</v>
      </c>
      <c r="B150" s="1385" t="s">
        <v>533</v>
      </c>
      <c r="C150" s="782" t="s">
        <v>870</v>
      </c>
      <c r="D150" s="782" t="s">
        <v>870</v>
      </c>
      <c r="E150" s="782" t="s">
        <v>870</v>
      </c>
    </row>
    <row r="151" spans="1:5" x14ac:dyDescent="0.25">
      <c r="A151" s="1383"/>
      <c r="B151" s="1386"/>
      <c r="C151" s="782" t="s">
        <v>381</v>
      </c>
      <c r="D151" s="782" t="s">
        <v>381</v>
      </c>
      <c r="E151" s="782" t="s">
        <v>381</v>
      </c>
    </row>
    <row r="152" spans="1:5" x14ac:dyDescent="0.25">
      <c r="A152" s="1539" t="s">
        <v>586</v>
      </c>
      <c r="B152" s="1539"/>
      <c r="C152" s="1539"/>
      <c r="D152" s="1539"/>
      <c r="E152" s="1539"/>
    </row>
  </sheetData>
  <mergeCells count="109">
    <mergeCell ref="A76:A77"/>
    <mergeCell ref="B76:B77"/>
    <mergeCell ref="A96:A97"/>
    <mergeCell ref="B96:B97"/>
    <mergeCell ref="A102:A103"/>
    <mergeCell ref="B102:B103"/>
    <mergeCell ref="B146:B147"/>
    <mergeCell ref="B148:B149"/>
    <mergeCell ref="B150:B151"/>
    <mergeCell ref="B120:B121"/>
    <mergeCell ref="B100:B101"/>
    <mergeCell ref="B104:B105"/>
    <mergeCell ref="B106:B107"/>
    <mergeCell ref="B108:B109"/>
    <mergeCell ref="B86:B87"/>
    <mergeCell ref="B88:B89"/>
    <mergeCell ref="B90:B91"/>
    <mergeCell ref="B92:B93"/>
    <mergeCell ref="B94:B95"/>
    <mergeCell ref="B98:B99"/>
    <mergeCell ref="B80:B81"/>
    <mergeCell ref="B82:B83"/>
    <mergeCell ref="B84:B85"/>
    <mergeCell ref="A128:A143"/>
    <mergeCell ref="A152:E152"/>
    <mergeCell ref="A16:A17"/>
    <mergeCell ref="B16:B17"/>
    <mergeCell ref="A32:A33"/>
    <mergeCell ref="B32:B33"/>
    <mergeCell ref="A66:A75"/>
    <mergeCell ref="B66:B67"/>
    <mergeCell ref="B134:B135"/>
    <mergeCell ref="B136:B137"/>
    <mergeCell ref="B138:B139"/>
    <mergeCell ref="B140:B141"/>
    <mergeCell ref="B142:B143"/>
    <mergeCell ref="B144:B145"/>
    <mergeCell ref="B122:B123"/>
    <mergeCell ref="B124:B125"/>
    <mergeCell ref="B126:B127"/>
    <mergeCell ref="B128:B129"/>
    <mergeCell ref="B130:B131"/>
    <mergeCell ref="B132:B133"/>
    <mergeCell ref="B110:B111"/>
    <mergeCell ref="B112:B113"/>
    <mergeCell ref="B114:B115"/>
    <mergeCell ref="B116:B117"/>
    <mergeCell ref="B118:B119"/>
    <mergeCell ref="B60:B61"/>
    <mergeCell ref="B64:B65"/>
    <mergeCell ref="B78:B79"/>
    <mergeCell ref="B68:B69"/>
    <mergeCell ref="B70:B71"/>
    <mergeCell ref="B72:B73"/>
    <mergeCell ref="B74:B75"/>
    <mergeCell ref="B48:B49"/>
    <mergeCell ref="B50:B51"/>
    <mergeCell ref="B52:B53"/>
    <mergeCell ref="B54:B55"/>
    <mergeCell ref="B56:B57"/>
    <mergeCell ref="B58:B59"/>
    <mergeCell ref="A12:A15"/>
    <mergeCell ref="B38:B39"/>
    <mergeCell ref="B40:B41"/>
    <mergeCell ref="B42:B43"/>
    <mergeCell ref="B44:B45"/>
    <mergeCell ref="B46:B47"/>
    <mergeCell ref="B24:B25"/>
    <mergeCell ref="B26:B27"/>
    <mergeCell ref="B28:B29"/>
    <mergeCell ref="B30:B31"/>
    <mergeCell ref="B34:B35"/>
    <mergeCell ref="B36:B37"/>
    <mergeCell ref="A144:A149"/>
    <mergeCell ref="A150:A151"/>
    <mergeCell ref="A110:A113"/>
    <mergeCell ref="A114:A115"/>
    <mergeCell ref="A116:A117"/>
    <mergeCell ref="A118:A125"/>
    <mergeCell ref="A126:A127"/>
    <mergeCell ref="A92:A93"/>
    <mergeCell ref="A94:A95"/>
    <mergeCell ref="A98:A99"/>
    <mergeCell ref="A100:A101"/>
    <mergeCell ref="A104:A109"/>
    <mergeCell ref="A1:E1"/>
    <mergeCell ref="A2:E2"/>
    <mergeCell ref="A3:E3"/>
    <mergeCell ref="A78:A79"/>
    <mergeCell ref="A80:A81"/>
    <mergeCell ref="A82:A89"/>
    <mergeCell ref="A90:A91"/>
    <mergeCell ref="A18:A27"/>
    <mergeCell ref="A28:A31"/>
    <mergeCell ref="A34:A41"/>
    <mergeCell ref="A42:A51"/>
    <mergeCell ref="A52:A65"/>
    <mergeCell ref="B12:B13"/>
    <mergeCell ref="B14:B15"/>
    <mergeCell ref="B18:B19"/>
    <mergeCell ref="B20:B21"/>
    <mergeCell ref="B22:B23"/>
    <mergeCell ref="C4:E4"/>
    <mergeCell ref="B4:B5"/>
    <mergeCell ref="A4:A5"/>
    <mergeCell ref="B6:B7"/>
    <mergeCell ref="B8:B9"/>
    <mergeCell ref="B10:B11"/>
    <mergeCell ref="A6:A11"/>
  </mergeCells>
  <hyperlinks>
    <hyperlink ref="F1" location="INDEX!A1" display="Back to Index" xr:uid="{93A679A1-082C-4DFA-A78D-909244556D2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EF5F0-EBD7-4154-8DA5-EAB0E36D8D40}">
  <dimension ref="A1:O54"/>
  <sheetViews>
    <sheetView workbookViewId="0">
      <selection activeCell="O1" sqref="O1"/>
    </sheetView>
  </sheetViews>
  <sheetFormatPr defaultRowHeight="15" x14ac:dyDescent="0.25"/>
  <cols>
    <col min="1" max="1" width="13.140625" bestFit="1" customWidth="1"/>
    <col min="2" max="2" width="19.5703125" customWidth="1"/>
    <col min="15" max="15" width="12.7109375" bestFit="1" customWidth="1"/>
  </cols>
  <sheetData>
    <row r="1" spans="1:15" ht="18.75" x14ac:dyDescent="0.25">
      <c r="A1" s="1264" t="s">
        <v>587</v>
      </c>
      <c r="B1" s="1264"/>
      <c r="C1" s="1264"/>
      <c r="D1" s="1264"/>
      <c r="E1" s="1264"/>
      <c r="F1" s="1264"/>
      <c r="G1" s="1264"/>
      <c r="H1" s="1264"/>
      <c r="I1" s="1264"/>
      <c r="J1" s="1264"/>
      <c r="K1" s="1264"/>
      <c r="L1" s="1264"/>
      <c r="M1" s="1264"/>
      <c r="O1" s="1236" t="s">
        <v>863</v>
      </c>
    </row>
    <row r="2" spans="1:15" ht="18.75" x14ac:dyDescent="0.25">
      <c r="A2" s="1264" t="s">
        <v>1</v>
      </c>
      <c r="B2" s="1264"/>
      <c r="C2" s="1264"/>
      <c r="D2" s="1264"/>
      <c r="E2" s="1264"/>
      <c r="F2" s="1264"/>
      <c r="G2" s="1264"/>
      <c r="H2" s="1264"/>
      <c r="I2" s="1264"/>
      <c r="J2" s="1264"/>
      <c r="K2" s="1264"/>
      <c r="L2" s="1264"/>
      <c r="M2" s="1264"/>
    </row>
    <row r="3" spans="1:15" ht="18.75" x14ac:dyDescent="0.25">
      <c r="A3" s="1306" t="s">
        <v>588</v>
      </c>
      <c r="B3" s="1306"/>
      <c r="C3" s="1306"/>
      <c r="D3" s="1306"/>
      <c r="E3" s="1306"/>
      <c r="F3" s="1306"/>
      <c r="G3" s="1306"/>
      <c r="H3" s="1306"/>
      <c r="I3" s="1306"/>
      <c r="J3" s="1306"/>
      <c r="K3" s="1306"/>
      <c r="L3" s="1306"/>
      <c r="M3" s="1306"/>
    </row>
    <row r="4" spans="1:15" x14ac:dyDescent="0.25">
      <c r="A4" s="391" t="s">
        <v>589</v>
      </c>
      <c r="B4" s="936" t="s">
        <v>291</v>
      </c>
      <c r="C4" s="939" t="s">
        <v>4</v>
      </c>
      <c r="D4" s="392" t="s">
        <v>5</v>
      </c>
      <c r="E4" s="392" t="s">
        <v>6</v>
      </c>
      <c r="F4" s="392" t="s">
        <v>7</v>
      </c>
      <c r="G4" s="392" t="s">
        <v>8</v>
      </c>
      <c r="H4" s="393" t="s">
        <v>9</v>
      </c>
      <c r="I4" s="393" t="s">
        <v>10</v>
      </c>
      <c r="J4" s="393" t="s">
        <v>11</v>
      </c>
      <c r="K4" s="393" t="s">
        <v>12</v>
      </c>
      <c r="L4" s="536" t="s">
        <v>13</v>
      </c>
      <c r="M4" s="536" t="s">
        <v>14</v>
      </c>
    </row>
    <row r="5" spans="1:15" ht="51.75" x14ac:dyDescent="0.25">
      <c r="A5" s="394" t="s">
        <v>590</v>
      </c>
      <c r="B5" s="395" t="s">
        <v>4</v>
      </c>
      <c r="C5" s="396">
        <f>SUM(C6,C27,C47,C52,C53,C54)</f>
        <v>456</v>
      </c>
      <c r="D5" s="396">
        <f t="shared" ref="D5:M5" si="0">SUM(D6,D27,D47,D52,D53,D54)</f>
        <v>44</v>
      </c>
      <c r="E5" s="396">
        <f t="shared" si="0"/>
        <v>26</v>
      </c>
      <c r="F5" s="396">
        <f t="shared" si="0"/>
        <v>46</v>
      </c>
      <c r="G5" s="396">
        <f t="shared" si="0"/>
        <v>38</v>
      </c>
      <c r="H5" s="396">
        <f t="shared" si="0"/>
        <v>62</v>
      </c>
      <c r="I5" s="396">
        <f t="shared" si="0"/>
        <v>42</v>
      </c>
      <c r="J5" s="396">
        <f t="shared" si="0"/>
        <v>52</v>
      </c>
      <c r="K5" s="396">
        <f t="shared" si="0"/>
        <v>44</v>
      </c>
      <c r="L5" s="396">
        <f t="shared" si="0"/>
        <v>41</v>
      </c>
      <c r="M5" s="396">
        <f t="shared" si="0"/>
        <v>61</v>
      </c>
    </row>
    <row r="6" spans="1:15" x14ac:dyDescent="0.25">
      <c r="A6" s="1399" t="s">
        <v>293</v>
      </c>
      <c r="B6" s="284" t="s">
        <v>4</v>
      </c>
      <c r="C6" s="274">
        <f>SUM(C7:C26)</f>
        <v>292</v>
      </c>
      <c r="D6" s="274">
        <f t="shared" ref="D6:M6" si="1">SUM(D7:D26)</f>
        <v>34</v>
      </c>
      <c r="E6" s="274">
        <f t="shared" si="1"/>
        <v>18</v>
      </c>
      <c r="F6" s="274">
        <f t="shared" si="1"/>
        <v>33</v>
      </c>
      <c r="G6" s="274">
        <f t="shared" si="1"/>
        <v>29</v>
      </c>
      <c r="H6" s="274">
        <f t="shared" si="1"/>
        <v>37</v>
      </c>
      <c r="I6" s="274">
        <f t="shared" si="1"/>
        <v>32</v>
      </c>
      <c r="J6" s="274">
        <f t="shared" si="1"/>
        <v>39</v>
      </c>
      <c r="K6" s="274">
        <f t="shared" si="1"/>
        <v>34</v>
      </c>
      <c r="L6" s="274">
        <f t="shared" si="1"/>
        <v>21</v>
      </c>
      <c r="M6" s="274">
        <f t="shared" si="1"/>
        <v>15</v>
      </c>
    </row>
    <row r="7" spans="1:15" x14ac:dyDescent="0.25">
      <c r="A7" s="1397"/>
      <c r="B7" s="286" t="s">
        <v>591</v>
      </c>
      <c r="C7" s="287">
        <v>10</v>
      </c>
      <c r="D7" s="288">
        <v>2</v>
      </c>
      <c r="E7" s="288">
        <v>0</v>
      </c>
      <c r="F7" s="288">
        <v>1</v>
      </c>
      <c r="G7" s="288">
        <v>0</v>
      </c>
      <c r="H7" s="289">
        <v>1</v>
      </c>
      <c r="I7" s="289">
        <v>2</v>
      </c>
      <c r="J7" s="289">
        <v>1</v>
      </c>
      <c r="K7" s="289">
        <v>0</v>
      </c>
      <c r="L7" s="399">
        <v>3</v>
      </c>
      <c r="M7" s="399">
        <v>0</v>
      </c>
    </row>
    <row r="8" spans="1:15" s="389" customFormat="1" x14ac:dyDescent="0.25">
      <c r="A8" s="1397"/>
      <c r="B8" s="286" t="s">
        <v>592</v>
      </c>
      <c r="C8" s="287">
        <v>1</v>
      </c>
      <c r="D8" s="288">
        <v>0</v>
      </c>
      <c r="E8" s="288">
        <v>0</v>
      </c>
      <c r="F8" s="288">
        <v>0</v>
      </c>
      <c r="G8" s="288">
        <v>0</v>
      </c>
      <c r="H8" s="289">
        <v>0</v>
      </c>
      <c r="I8" s="289">
        <v>0</v>
      </c>
      <c r="J8" s="289">
        <v>0</v>
      </c>
      <c r="K8" s="289">
        <v>0</v>
      </c>
      <c r="L8" s="399">
        <v>1</v>
      </c>
      <c r="M8" s="399">
        <v>0</v>
      </c>
    </row>
    <row r="9" spans="1:15" x14ac:dyDescent="0.25">
      <c r="A9" s="1397"/>
      <c r="B9" s="286" t="s">
        <v>593</v>
      </c>
      <c r="C9" s="287">
        <v>2</v>
      </c>
      <c r="D9" s="288">
        <v>0</v>
      </c>
      <c r="E9" s="288">
        <v>0</v>
      </c>
      <c r="F9" s="288">
        <v>1</v>
      </c>
      <c r="G9" s="288">
        <v>0</v>
      </c>
      <c r="H9" s="289">
        <v>0</v>
      </c>
      <c r="I9" s="289">
        <v>1</v>
      </c>
      <c r="J9" s="289">
        <v>0</v>
      </c>
      <c r="K9" s="289">
        <v>0</v>
      </c>
      <c r="L9" s="399">
        <v>0</v>
      </c>
      <c r="M9" s="399">
        <v>0</v>
      </c>
    </row>
    <row r="10" spans="1:15" x14ac:dyDescent="0.25">
      <c r="A10" s="1397"/>
      <c r="B10" s="286" t="s">
        <v>594</v>
      </c>
      <c r="C10" s="287">
        <v>3</v>
      </c>
      <c r="D10" s="288">
        <v>0</v>
      </c>
      <c r="E10" s="288">
        <v>0</v>
      </c>
      <c r="F10" s="288">
        <v>1</v>
      </c>
      <c r="G10" s="288">
        <v>0</v>
      </c>
      <c r="H10" s="289">
        <v>1</v>
      </c>
      <c r="I10" s="289">
        <v>1</v>
      </c>
      <c r="J10" s="289">
        <v>0</v>
      </c>
      <c r="K10" s="289">
        <v>0</v>
      </c>
      <c r="L10" s="399">
        <v>0</v>
      </c>
      <c r="M10" s="399">
        <v>0</v>
      </c>
    </row>
    <row r="11" spans="1:15" s="389" customFormat="1" x14ac:dyDescent="0.25">
      <c r="A11" s="1397"/>
      <c r="B11" s="286" t="s">
        <v>595</v>
      </c>
      <c r="C11" s="287">
        <v>1</v>
      </c>
      <c r="D11" s="288">
        <v>0</v>
      </c>
      <c r="E11" s="288">
        <v>0</v>
      </c>
      <c r="F11" s="288">
        <v>0</v>
      </c>
      <c r="G11" s="288">
        <v>0</v>
      </c>
      <c r="H11" s="289">
        <v>0</v>
      </c>
      <c r="I11" s="289">
        <v>0</v>
      </c>
      <c r="J11" s="289">
        <v>0</v>
      </c>
      <c r="K11" s="289">
        <v>0</v>
      </c>
      <c r="L11" s="399">
        <v>0</v>
      </c>
      <c r="M11" s="399">
        <v>1</v>
      </c>
    </row>
    <row r="12" spans="1:15" x14ac:dyDescent="0.25">
      <c r="A12" s="1397"/>
      <c r="B12" s="286" t="s">
        <v>596</v>
      </c>
      <c r="C12" s="287">
        <v>8</v>
      </c>
      <c r="D12" s="288">
        <v>1</v>
      </c>
      <c r="E12" s="288">
        <v>1</v>
      </c>
      <c r="F12" s="288">
        <v>2</v>
      </c>
      <c r="G12" s="288">
        <v>1</v>
      </c>
      <c r="H12" s="289">
        <v>0</v>
      </c>
      <c r="I12" s="289">
        <v>0</v>
      </c>
      <c r="J12" s="289">
        <v>2</v>
      </c>
      <c r="K12" s="289">
        <v>0</v>
      </c>
      <c r="L12" s="399">
        <v>0</v>
      </c>
      <c r="M12" s="399">
        <v>1</v>
      </c>
    </row>
    <row r="13" spans="1:15" x14ac:dyDescent="0.25">
      <c r="A13" s="1397"/>
      <c r="B13" s="286" t="s">
        <v>597</v>
      </c>
      <c r="C13" s="287">
        <v>6</v>
      </c>
      <c r="D13" s="288">
        <v>1</v>
      </c>
      <c r="E13" s="288">
        <v>0</v>
      </c>
      <c r="F13" s="288">
        <v>1</v>
      </c>
      <c r="G13" s="288">
        <v>0</v>
      </c>
      <c r="H13" s="289">
        <v>1</v>
      </c>
      <c r="I13" s="289">
        <v>0</v>
      </c>
      <c r="J13" s="289">
        <v>0</v>
      </c>
      <c r="K13" s="289">
        <v>1</v>
      </c>
      <c r="L13" s="399">
        <v>2</v>
      </c>
      <c r="M13" s="399">
        <v>0</v>
      </c>
    </row>
    <row r="14" spans="1:15" x14ac:dyDescent="0.25">
      <c r="A14" s="1397"/>
      <c r="B14" s="286" t="s">
        <v>294</v>
      </c>
      <c r="C14" s="287">
        <v>15</v>
      </c>
      <c r="D14" s="288">
        <v>0</v>
      </c>
      <c r="E14" s="288">
        <v>2</v>
      </c>
      <c r="F14" s="288">
        <v>1</v>
      </c>
      <c r="G14" s="288">
        <v>1</v>
      </c>
      <c r="H14" s="289">
        <v>5</v>
      </c>
      <c r="I14" s="289">
        <v>3</v>
      </c>
      <c r="J14" s="289">
        <v>1</v>
      </c>
      <c r="K14" s="289">
        <v>0</v>
      </c>
      <c r="L14" s="399">
        <v>2</v>
      </c>
      <c r="M14" s="399">
        <v>0</v>
      </c>
    </row>
    <row r="15" spans="1:15" x14ac:dyDescent="0.25">
      <c r="A15" s="1397"/>
      <c r="B15" s="286" t="s">
        <v>598</v>
      </c>
      <c r="C15" s="287">
        <v>16</v>
      </c>
      <c r="D15" s="288">
        <v>3</v>
      </c>
      <c r="E15" s="288">
        <v>1</v>
      </c>
      <c r="F15" s="288">
        <v>0</v>
      </c>
      <c r="G15" s="288">
        <v>2</v>
      </c>
      <c r="H15" s="289">
        <v>5</v>
      </c>
      <c r="I15" s="289">
        <v>0</v>
      </c>
      <c r="J15" s="289">
        <v>1</v>
      </c>
      <c r="K15" s="289">
        <v>2</v>
      </c>
      <c r="L15" s="399">
        <v>2</v>
      </c>
      <c r="M15" s="399">
        <v>0</v>
      </c>
    </row>
    <row r="16" spans="1:15" x14ac:dyDescent="0.25">
      <c r="A16" s="1397"/>
      <c r="B16" s="286" t="s">
        <v>295</v>
      </c>
      <c r="C16" s="287">
        <v>58</v>
      </c>
      <c r="D16" s="288">
        <v>6</v>
      </c>
      <c r="E16" s="288">
        <v>1</v>
      </c>
      <c r="F16" s="288">
        <v>11</v>
      </c>
      <c r="G16" s="288">
        <v>14</v>
      </c>
      <c r="H16" s="289">
        <v>5</v>
      </c>
      <c r="I16" s="289">
        <v>8</v>
      </c>
      <c r="J16" s="289">
        <v>5</v>
      </c>
      <c r="K16" s="289">
        <v>4</v>
      </c>
      <c r="L16" s="399">
        <v>2</v>
      </c>
      <c r="M16" s="399">
        <v>2</v>
      </c>
    </row>
    <row r="17" spans="1:13" x14ac:dyDescent="0.25">
      <c r="A17" s="1397"/>
      <c r="B17" s="286" t="s">
        <v>599</v>
      </c>
      <c r="C17" s="287">
        <v>1</v>
      </c>
      <c r="D17" s="288">
        <v>0</v>
      </c>
      <c r="E17" s="288">
        <v>0</v>
      </c>
      <c r="F17" s="288">
        <v>0</v>
      </c>
      <c r="G17" s="288">
        <v>0</v>
      </c>
      <c r="H17" s="289">
        <v>0</v>
      </c>
      <c r="I17" s="289">
        <v>0</v>
      </c>
      <c r="J17" s="289">
        <v>0</v>
      </c>
      <c r="K17" s="289">
        <v>1</v>
      </c>
      <c r="L17" s="399">
        <v>0</v>
      </c>
      <c r="M17" s="399">
        <v>0</v>
      </c>
    </row>
    <row r="18" spans="1:13" x14ac:dyDescent="0.25">
      <c r="A18" s="1397"/>
      <c r="B18" s="286" t="s">
        <v>600</v>
      </c>
      <c r="C18" s="287">
        <v>1</v>
      </c>
      <c r="D18" s="288">
        <v>0</v>
      </c>
      <c r="E18" s="288">
        <v>0</v>
      </c>
      <c r="F18" s="288">
        <v>0</v>
      </c>
      <c r="G18" s="288">
        <v>0</v>
      </c>
      <c r="H18" s="289">
        <v>0</v>
      </c>
      <c r="I18" s="289">
        <v>1</v>
      </c>
      <c r="J18" s="289">
        <v>0</v>
      </c>
      <c r="K18" s="289">
        <v>0</v>
      </c>
      <c r="L18" s="399">
        <v>0</v>
      </c>
      <c r="M18" s="399">
        <v>0</v>
      </c>
    </row>
    <row r="19" spans="1:13" x14ac:dyDescent="0.25">
      <c r="A19" s="1397"/>
      <c r="B19" s="286" t="s">
        <v>601</v>
      </c>
      <c r="C19" s="287">
        <v>2</v>
      </c>
      <c r="D19" s="288">
        <v>0</v>
      </c>
      <c r="E19" s="288">
        <v>1</v>
      </c>
      <c r="F19" s="288">
        <v>0</v>
      </c>
      <c r="G19" s="288">
        <v>0</v>
      </c>
      <c r="H19" s="289">
        <v>0</v>
      </c>
      <c r="I19" s="289">
        <v>0</v>
      </c>
      <c r="J19" s="289">
        <v>0</v>
      </c>
      <c r="K19" s="289">
        <v>0</v>
      </c>
      <c r="L19" s="399">
        <v>1</v>
      </c>
      <c r="M19" s="399">
        <v>0</v>
      </c>
    </row>
    <row r="20" spans="1:13" x14ac:dyDescent="0.25">
      <c r="A20" s="1397"/>
      <c r="B20" s="286" t="s">
        <v>296</v>
      </c>
      <c r="C20" s="287">
        <v>35</v>
      </c>
      <c r="D20" s="288">
        <v>2</v>
      </c>
      <c r="E20" s="288">
        <v>6</v>
      </c>
      <c r="F20" s="288">
        <v>5</v>
      </c>
      <c r="G20" s="288">
        <v>1</v>
      </c>
      <c r="H20" s="289">
        <v>5</v>
      </c>
      <c r="I20" s="289">
        <v>3</v>
      </c>
      <c r="J20" s="289">
        <v>9</v>
      </c>
      <c r="K20" s="289">
        <v>4</v>
      </c>
      <c r="L20" s="399">
        <v>0</v>
      </c>
      <c r="M20" s="399">
        <v>0</v>
      </c>
    </row>
    <row r="21" spans="1:13" x14ac:dyDescent="0.25">
      <c r="A21" s="1397"/>
      <c r="B21" s="286" t="s">
        <v>602</v>
      </c>
      <c r="C21" s="287">
        <v>2</v>
      </c>
      <c r="D21" s="288">
        <v>0</v>
      </c>
      <c r="E21" s="288">
        <v>0</v>
      </c>
      <c r="F21" s="288">
        <v>0</v>
      </c>
      <c r="G21" s="288">
        <v>1</v>
      </c>
      <c r="H21" s="289">
        <v>0</v>
      </c>
      <c r="I21" s="289">
        <v>0</v>
      </c>
      <c r="J21" s="289">
        <v>0</v>
      </c>
      <c r="K21" s="289">
        <v>1</v>
      </c>
      <c r="L21" s="399">
        <v>0</v>
      </c>
      <c r="M21" s="399">
        <v>0</v>
      </c>
    </row>
    <row r="22" spans="1:13" x14ac:dyDescent="0.25">
      <c r="A22" s="1397"/>
      <c r="B22" s="286" t="s">
        <v>603</v>
      </c>
      <c r="C22" s="287">
        <v>1</v>
      </c>
      <c r="D22" s="288">
        <v>0</v>
      </c>
      <c r="E22" s="288">
        <v>0</v>
      </c>
      <c r="F22" s="288">
        <v>0</v>
      </c>
      <c r="G22" s="288">
        <v>0</v>
      </c>
      <c r="H22" s="289">
        <v>0</v>
      </c>
      <c r="I22" s="289">
        <v>0</v>
      </c>
      <c r="J22" s="289">
        <v>0</v>
      </c>
      <c r="K22" s="289">
        <v>1</v>
      </c>
      <c r="L22" s="399">
        <v>0</v>
      </c>
      <c r="M22" s="399">
        <v>0</v>
      </c>
    </row>
    <row r="23" spans="1:13" x14ac:dyDescent="0.25">
      <c r="A23" s="1397"/>
      <c r="B23" s="286" t="s">
        <v>297</v>
      </c>
      <c r="C23" s="287">
        <v>103</v>
      </c>
      <c r="D23" s="288">
        <v>14</v>
      </c>
      <c r="E23" s="288">
        <v>6</v>
      </c>
      <c r="F23" s="288">
        <v>10</v>
      </c>
      <c r="G23" s="288">
        <v>7</v>
      </c>
      <c r="H23" s="289">
        <v>12</v>
      </c>
      <c r="I23" s="289">
        <v>10</v>
      </c>
      <c r="J23" s="289">
        <v>16</v>
      </c>
      <c r="K23" s="289">
        <v>15</v>
      </c>
      <c r="L23" s="399">
        <v>6</v>
      </c>
      <c r="M23" s="399">
        <v>7</v>
      </c>
    </row>
    <row r="24" spans="1:13" x14ac:dyDescent="0.25">
      <c r="A24" s="1397"/>
      <c r="B24" s="286" t="s">
        <v>604</v>
      </c>
      <c r="C24" s="287">
        <v>0</v>
      </c>
      <c r="D24" s="288">
        <v>0</v>
      </c>
      <c r="E24" s="288">
        <v>0</v>
      </c>
      <c r="F24" s="288">
        <v>0</v>
      </c>
      <c r="G24" s="288">
        <v>0</v>
      </c>
      <c r="H24" s="289">
        <v>0</v>
      </c>
      <c r="I24" s="289">
        <v>0</v>
      </c>
      <c r="J24" s="289">
        <v>0</v>
      </c>
      <c r="K24" s="289">
        <v>0</v>
      </c>
      <c r="L24" s="399">
        <v>0</v>
      </c>
      <c r="M24" s="399">
        <v>0</v>
      </c>
    </row>
    <row r="25" spans="1:13" x14ac:dyDescent="0.25">
      <c r="A25" s="1397"/>
      <c r="B25" s="286" t="s">
        <v>133</v>
      </c>
      <c r="C25" s="287">
        <v>6</v>
      </c>
      <c r="D25" s="288">
        <v>1</v>
      </c>
      <c r="E25" s="288">
        <v>0</v>
      </c>
      <c r="F25" s="288">
        <v>0</v>
      </c>
      <c r="G25" s="288">
        <v>0</v>
      </c>
      <c r="H25" s="289">
        <v>0</v>
      </c>
      <c r="I25" s="289">
        <v>2</v>
      </c>
      <c r="J25" s="289">
        <v>1</v>
      </c>
      <c r="K25" s="289">
        <v>1</v>
      </c>
      <c r="L25" s="399">
        <v>1</v>
      </c>
      <c r="M25" s="399">
        <v>0</v>
      </c>
    </row>
    <row r="26" spans="1:13" x14ac:dyDescent="0.25">
      <c r="A26" s="1400"/>
      <c r="B26" s="278" t="s">
        <v>117</v>
      </c>
      <c r="C26" s="279">
        <v>21</v>
      </c>
      <c r="D26" s="281">
        <v>4</v>
      </c>
      <c r="E26" s="281">
        <v>0</v>
      </c>
      <c r="F26" s="281">
        <v>0</v>
      </c>
      <c r="G26" s="281">
        <v>2</v>
      </c>
      <c r="H26" s="280">
        <v>2</v>
      </c>
      <c r="I26" s="280">
        <v>1</v>
      </c>
      <c r="J26" s="280">
        <v>3</v>
      </c>
      <c r="K26" s="280">
        <v>4</v>
      </c>
      <c r="L26" s="400">
        <v>1</v>
      </c>
      <c r="M26" s="400">
        <v>4</v>
      </c>
    </row>
    <row r="27" spans="1:13" x14ac:dyDescent="0.25">
      <c r="A27" s="1257" t="s">
        <v>298</v>
      </c>
      <c r="B27" s="935" t="s">
        <v>4</v>
      </c>
      <c r="C27" s="285">
        <f>SUM(C28:C46)</f>
        <v>96</v>
      </c>
      <c r="D27" s="285">
        <f t="shared" ref="D27:M27" si="2">SUM(D28:D46)</f>
        <v>7</v>
      </c>
      <c r="E27" s="285">
        <f t="shared" si="2"/>
        <v>5</v>
      </c>
      <c r="F27" s="285">
        <f t="shared" si="2"/>
        <v>10</v>
      </c>
      <c r="G27" s="285">
        <f t="shared" si="2"/>
        <v>7</v>
      </c>
      <c r="H27" s="285">
        <f t="shared" si="2"/>
        <v>23</v>
      </c>
      <c r="I27" s="285">
        <f t="shared" si="2"/>
        <v>9</v>
      </c>
      <c r="J27" s="285">
        <f t="shared" si="2"/>
        <v>10</v>
      </c>
      <c r="K27" s="285">
        <f t="shared" si="2"/>
        <v>7</v>
      </c>
      <c r="L27" s="285">
        <f t="shared" si="2"/>
        <v>10</v>
      </c>
      <c r="M27" s="285">
        <f t="shared" si="2"/>
        <v>8</v>
      </c>
    </row>
    <row r="28" spans="1:13" x14ac:dyDescent="0.25">
      <c r="A28" s="1401"/>
      <c r="B28" s="397" t="s">
        <v>591</v>
      </c>
      <c r="C28" s="287">
        <v>5</v>
      </c>
      <c r="D28" s="288">
        <v>0</v>
      </c>
      <c r="E28" s="288">
        <v>0</v>
      </c>
      <c r="F28" s="288">
        <v>0</v>
      </c>
      <c r="G28" s="288">
        <v>1</v>
      </c>
      <c r="H28" s="289">
        <v>0</v>
      </c>
      <c r="I28" s="289">
        <v>1</v>
      </c>
      <c r="J28" s="289">
        <v>0</v>
      </c>
      <c r="K28" s="289">
        <v>1</v>
      </c>
      <c r="L28" s="399">
        <v>1</v>
      </c>
      <c r="M28" s="399">
        <v>1</v>
      </c>
    </row>
    <row r="29" spans="1:13" x14ac:dyDescent="0.25">
      <c r="A29" s="1401"/>
      <c r="B29" s="397" t="s">
        <v>592</v>
      </c>
      <c r="C29" s="287">
        <v>30</v>
      </c>
      <c r="D29" s="288">
        <v>4</v>
      </c>
      <c r="E29" s="288">
        <v>2</v>
      </c>
      <c r="F29" s="288">
        <v>4</v>
      </c>
      <c r="G29" s="288">
        <v>2</v>
      </c>
      <c r="H29" s="289">
        <v>6</v>
      </c>
      <c r="I29" s="289">
        <v>2</v>
      </c>
      <c r="J29" s="289">
        <v>5</v>
      </c>
      <c r="K29" s="289">
        <v>2</v>
      </c>
      <c r="L29" s="399">
        <v>1</v>
      </c>
      <c r="M29" s="399">
        <v>2</v>
      </c>
    </row>
    <row r="30" spans="1:13" x14ac:dyDescent="0.25">
      <c r="A30" s="1401"/>
      <c r="B30" s="397" t="s">
        <v>605</v>
      </c>
      <c r="C30" s="287">
        <v>1</v>
      </c>
      <c r="D30" s="288">
        <v>0</v>
      </c>
      <c r="E30" s="288">
        <v>0</v>
      </c>
      <c r="F30" s="288">
        <v>0</v>
      </c>
      <c r="G30" s="288">
        <v>0</v>
      </c>
      <c r="H30" s="289">
        <v>0</v>
      </c>
      <c r="I30" s="289">
        <v>0</v>
      </c>
      <c r="J30" s="289">
        <v>0</v>
      </c>
      <c r="K30" s="289">
        <v>1</v>
      </c>
      <c r="L30" s="399">
        <v>0</v>
      </c>
      <c r="M30" s="399">
        <v>0</v>
      </c>
    </row>
    <row r="31" spans="1:13" x14ac:dyDescent="0.25">
      <c r="A31" s="1401"/>
      <c r="B31" s="397" t="s">
        <v>606</v>
      </c>
      <c r="C31" s="287">
        <v>1</v>
      </c>
      <c r="D31" s="288">
        <v>0</v>
      </c>
      <c r="E31" s="288">
        <v>0</v>
      </c>
      <c r="F31" s="288">
        <v>0</v>
      </c>
      <c r="G31" s="288">
        <v>0</v>
      </c>
      <c r="H31" s="289">
        <v>1</v>
      </c>
      <c r="I31" s="289">
        <v>0</v>
      </c>
      <c r="J31" s="289">
        <v>0</v>
      </c>
      <c r="K31" s="289">
        <v>0</v>
      </c>
      <c r="L31" s="399">
        <v>0</v>
      </c>
      <c r="M31" s="399">
        <v>0</v>
      </c>
    </row>
    <row r="32" spans="1:13" x14ac:dyDescent="0.25">
      <c r="A32" s="1401"/>
      <c r="B32" s="397" t="s">
        <v>607</v>
      </c>
      <c r="C32" s="287">
        <v>1</v>
      </c>
      <c r="D32" s="288">
        <v>0</v>
      </c>
      <c r="E32" s="288">
        <v>0</v>
      </c>
      <c r="F32" s="288">
        <v>0</v>
      </c>
      <c r="G32" s="288">
        <v>1</v>
      </c>
      <c r="H32" s="289">
        <v>0</v>
      </c>
      <c r="I32" s="289">
        <v>0</v>
      </c>
      <c r="J32" s="289">
        <v>0</v>
      </c>
      <c r="K32" s="289">
        <v>0</v>
      </c>
      <c r="L32" s="399">
        <v>0</v>
      </c>
      <c r="M32" s="399">
        <v>0</v>
      </c>
    </row>
    <row r="33" spans="1:13" x14ac:dyDescent="0.25">
      <c r="A33" s="1401"/>
      <c r="B33" s="397" t="s">
        <v>608</v>
      </c>
      <c r="C33" s="287">
        <v>1</v>
      </c>
      <c r="D33" s="288">
        <v>0</v>
      </c>
      <c r="E33" s="288">
        <v>0</v>
      </c>
      <c r="F33" s="288">
        <v>0</v>
      </c>
      <c r="G33" s="288">
        <v>0</v>
      </c>
      <c r="H33" s="289">
        <v>0</v>
      </c>
      <c r="I33" s="289">
        <v>0</v>
      </c>
      <c r="J33" s="289">
        <v>0</v>
      </c>
      <c r="K33" s="289">
        <v>0</v>
      </c>
      <c r="L33" s="399">
        <v>0</v>
      </c>
      <c r="M33" s="399">
        <v>1</v>
      </c>
    </row>
    <row r="34" spans="1:13" x14ac:dyDescent="0.25">
      <c r="A34" s="1401"/>
      <c r="B34" s="397" t="s">
        <v>609</v>
      </c>
      <c r="C34" s="287">
        <v>1</v>
      </c>
      <c r="D34" s="288">
        <v>0</v>
      </c>
      <c r="E34" s="288">
        <v>0</v>
      </c>
      <c r="F34" s="288">
        <v>0</v>
      </c>
      <c r="G34" s="288">
        <v>0</v>
      </c>
      <c r="H34" s="289">
        <v>1</v>
      </c>
      <c r="I34" s="289">
        <v>0</v>
      </c>
      <c r="J34" s="289">
        <v>0</v>
      </c>
      <c r="K34" s="289">
        <v>0</v>
      </c>
      <c r="L34" s="399">
        <v>0</v>
      </c>
      <c r="M34" s="399">
        <v>0</v>
      </c>
    </row>
    <row r="35" spans="1:13" x14ac:dyDescent="0.25">
      <c r="A35" s="1401"/>
      <c r="B35" s="397" t="s">
        <v>610</v>
      </c>
      <c r="C35" s="287">
        <v>1</v>
      </c>
      <c r="D35" s="288">
        <v>0</v>
      </c>
      <c r="E35" s="288">
        <v>0</v>
      </c>
      <c r="F35" s="288">
        <v>0</v>
      </c>
      <c r="G35" s="288">
        <v>1</v>
      </c>
      <c r="H35" s="289">
        <v>0</v>
      </c>
      <c r="I35" s="289">
        <v>0</v>
      </c>
      <c r="J35" s="289">
        <v>0</v>
      </c>
      <c r="K35" s="289">
        <v>0</v>
      </c>
      <c r="L35" s="399">
        <v>0</v>
      </c>
      <c r="M35" s="399">
        <v>0</v>
      </c>
    </row>
    <row r="36" spans="1:13" x14ac:dyDescent="0.25">
      <c r="A36" s="1401"/>
      <c r="B36" s="397" t="s">
        <v>611</v>
      </c>
      <c r="C36" s="287">
        <v>3</v>
      </c>
      <c r="D36" s="288">
        <v>0</v>
      </c>
      <c r="E36" s="288">
        <v>1</v>
      </c>
      <c r="F36" s="288">
        <v>1</v>
      </c>
      <c r="G36" s="288">
        <v>0</v>
      </c>
      <c r="H36" s="289">
        <v>0</v>
      </c>
      <c r="I36" s="289">
        <v>1</v>
      </c>
      <c r="J36" s="289">
        <v>0</v>
      </c>
      <c r="K36" s="289">
        <v>0</v>
      </c>
      <c r="L36" s="399">
        <v>0</v>
      </c>
      <c r="M36" s="399">
        <v>0</v>
      </c>
    </row>
    <row r="37" spans="1:13" x14ac:dyDescent="0.25">
      <c r="A37" s="1401"/>
      <c r="B37" s="397" t="s">
        <v>296</v>
      </c>
      <c r="C37" s="287">
        <v>2</v>
      </c>
      <c r="D37" s="288">
        <v>0</v>
      </c>
      <c r="E37" s="288">
        <v>0</v>
      </c>
      <c r="F37" s="288">
        <v>0</v>
      </c>
      <c r="G37" s="288">
        <v>0</v>
      </c>
      <c r="H37" s="289">
        <v>2</v>
      </c>
      <c r="I37" s="289">
        <v>0</v>
      </c>
      <c r="J37" s="289">
        <v>0</v>
      </c>
      <c r="K37" s="289">
        <v>0</v>
      </c>
      <c r="L37" s="399">
        <v>0</v>
      </c>
      <c r="M37" s="399">
        <v>0</v>
      </c>
    </row>
    <row r="38" spans="1:13" x14ac:dyDescent="0.25">
      <c r="A38" s="1401"/>
      <c r="B38" s="397" t="s">
        <v>612</v>
      </c>
      <c r="C38" s="287">
        <v>6</v>
      </c>
      <c r="D38" s="288">
        <v>0</v>
      </c>
      <c r="E38" s="288">
        <v>0</v>
      </c>
      <c r="F38" s="288">
        <v>0</v>
      </c>
      <c r="G38" s="288">
        <v>0</v>
      </c>
      <c r="H38" s="289">
        <v>5</v>
      </c>
      <c r="I38" s="289">
        <v>0</v>
      </c>
      <c r="J38" s="289">
        <v>0</v>
      </c>
      <c r="K38" s="289">
        <v>0</v>
      </c>
      <c r="L38" s="399">
        <v>1</v>
      </c>
      <c r="M38" s="399">
        <v>0</v>
      </c>
    </row>
    <row r="39" spans="1:13" x14ac:dyDescent="0.25">
      <c r="A39" s="1401"/>
      <c r="B39" s="397" t="s">
        <v>613</v>
      </c>
      <c r="C39" s="287">
        <v>5</v>
      </c>
      <c r="D39" s="288">
        <v>0</v>
      </c>
      <c r="E39" s="288">
        <v>0</v>
      </c>
      <c r="F39" s="288">
        <v>0</v>
      </c>
      <c r="G39" s="288">
        <v>0</v>
      </c>
      <c r="H39" s="289">
        <v>2</v>
      </c>
      <c r="I39" s="289">
        <v>1</v>
      </c>
      <c r="J39" s="289">
        <v>1</v>
      </c>
      <c r="K39" s="289">
        <v>0</v>
      </c>
      <c r="L39" s="399">
        <v>0</v>
      </c>
      <c r="M39" s="399">
        <v>1</v>
      </c>
    </row>
    <row r="40" spans="1:13" x14ac:dyDescent="0.25">
      <c r="A40" s="1401"/>
      <c r="B40" s="397" t="s">
        <v>614</v>
      </c>
      <c r="C40" s="287">
        <v>2</v>
      </c>
      <c r="D40" s="288">
        <v>0</v>
      </c>
      <c r="E40" s="288">
        <v>0</v>
      </c>
      <c r="F40" s="288">
        <v>0</v>
      </c>
      <c r="G40" s="288">
        <v>0</v>
      </c>
      <c r="H40" s="289">
        <v>0</v>
      </c>
      <c r="I40" s="289">
        <v>0</v>
      </c>
      <c r="J40" s="289">
        <v>2</v>
      </c>
      <c r="K40" s="289">
        <v>0</v>
      </c>
      <c r="L40" s="399">
        <v>0</v>
      </c>
      <c r="M40" s="399">
        <v>0</v>
      </c>
    </row>
    <row r="41" spans="1:13" x14ac:dyDescent="0.25">
      <c r="A41" s="1401"/>
      <c r="B41" s="397" t="s">
        <v>615</v>
      </c>
      <c r="C41" s="287">
        <v>1</v>
      </c>
      <c r="D41" s="288">
        <v>0</v>
      </c>
      <c r="E41" s="288">
        <v>0</v>
      </c>
      <c r="F41" s="288">
        <v>0</v>
      </c>
      <c r="G41" s="288">
        <v>0</v>
      </c>
      <c r="H41" s="289">
        <v>0</v>
      </c>
      <c r="I41" s="289">
        <v>1</v>
      </c>
      <c r="J41" s="289">
        <v>0</v>
      </c>
      <c r="K41" s="289">
        <v>0</v>
      </c>
      <c r="L41" s="399">
        <v>0</v>
      </c>
      <c r="M41" s="399">
        <v>0</v>
      </c>
    </row>
    <row r="42" spans="1:13" x14ac:dyDescent="0.25">
      <c r="A42" s="1401"/>
      <c r="B42" s="397" t="s">
        <v>616</v>
      </c>
      <c r="C42" s="287">
        <v>4</v>
      </c>
      <c r="D42" s="288">
        <v>0</v>
      </c>
      <c r="E42" s="288">
        <v>0</v>
      </c>
      <c r="F42" s="288">
        <v>0</v>
      </c>
      <c r="G42" s="288">
        <v>0</v>
      </c>
      <c r="H42" s="289">
        <v>0</v>
      </c>
      <c r="I42" s="289">
        <v>2</v>
      </c>
      <c r="J42" s="289">
        <v>0</v>
      </c>
      <c r="K42" s="289">
        <v>0</v>
      </c>
      <c r="L42" s="399">
        <v>1</v>
      </c>
      <c r="M42" s="399">
        <v>1</v>
      </c>
    </row>
    <row r="43" spans="1:13" x14ac:dyDescent="0.25">
      <c r="A43" s="1401"/>
      <c r="B43" s="397" t="s">
        <v>603</v>
      </c>
      <c r="C43" s="287">
        <v>17</v>
      </c>
      <c r="D43" s="288">
        <v>3</v>
      </c>
      <c r="E43" s="288">
        <v>1</v>
      </c>
      <c r="F43" s="288">
        <v>5</v>
      </c>
      <c r="G43" s="288">
        <v>1</v>
      </c>
      <c r="H43" s="289">
        <v>3</v>
      </c>
      <c r="I43" s="289">
        <v>1</v>
      </c>
      <c r="J43" s="289">
        <v>1</v>
      </c>
      <c r="K43" s="289">
        <v>2</v>
      </c>
      <c r="L43" s="399">
        <v>0</v>
      </c>
      <c r="M43" s="399">
        <v>0</v>
      </c>
    </row>
    <row r="44" spans="1:13" x14ac:dyDescent="0.25">
      <c r="A44" s="1401"/>
      <c r="B44" s="397" t="s">
        <v>297</v>
      </c>
      <c r="C44" s="287">
        <v>2</v>
      </c>
      <c r="D44" s="288">
        <v>0</v>
      </c>
      <c r="E44" s="288">
        <v>0</v>
      </c>
      <c r="F44" s="288">
        <v>0</v>
      </c>
      <c r="G44" s="288">
        <v>0</v>
      </c>
      <c r="H44" s="289">
        <v>0</v>
      </c>
      <c r="I44" s="289">
        <v>0</v>
      </c>
      <c r="J44" s="289">
        <v>1</v>
      </c>
      <c r="K44" s="289">
        <v>0</v>
      </c>
      <c r="L44" s="399">
        <v>1</v>
      </c>
      <c r="M44" s="399">
        <v>0</v>
      </c>
    </row>
    <row r="45" spans="1:13" x14ac:dyDescent="0.25">
      <c r="A45" s="1401"/>
      <c r="B45" s="397" t="s">
        <v>133</v>
      </c>
      <c r="C45" s="287">
        <v>4</v>
      </c>
      <c r="D45" s="288">
        <v>0</v>
      </c>
      <c r="E45" s="288">
        <v>0</v>
      </c>
      <c r="F45" s="288">
        <v>0</v>
      </c>
      <c r="G45" s="288">
        <v>0</v>
      </c>
      <c r="H45" s="289">
        <v>1</v>
      </c>
      <c r="I45" s="289">
        <v>0</v>
      </c>
      <c r="J45" s="289">
        <v>0</v>
      </c>
      <c r="K45" s="289">
        <v>0</v>
      </c>
      <c r="L45" s="399">
        <v>3</v>
      </c>
      <c r="M45" s="399">
        <v>0</v>
      </c>
    </row>
    <row r="46" spans="1:13" x14ac:dyDescent="0.25">
      <c r="A46" s="1402"/>
      <c r="B46" s="398" t="s">
        <v>117</v>
      </c>
      <c r="C46" s="279">
        <v>9</v>
      </c>
      <c r="D46" s="281">
        <v>0</v>
      </c>
      <c r="E46" s="281">
        <v>1</v>
      </c>
      <c r="F46" s="281">
        <v>0</v>
      </c>
      <c r="G46" s="281">
        <v>1</v>
      </c>
      <c r="H46" s="280">
        <v>2</v>
      </c>
      <c r="I46" s="280">
        <v>0</v>
      </c>
      <c r="J46" s="280">
        <v>0</v>
      </c>
      <c r="K46" s="280">
        <v>1</v>
      </c>
      <c r="L46" s="400">
        <v>2</v>
      </c>
      <c r="M46" s="400">
        <v>2</v>
      </c>
    </row>
    <row r="47" spans="1:13" x14ac:dyDescent="0.25">
      <c r="A47" s="1396" t="s">
        <v>299</v>
      </c>
      <c r="B47" s="406" t="s">
        <v>4</v>
      </c>
      <c r="C47" s="285">
        <f>SUM(C48:C51)</f>
        <v>17</v>
      </c>
      <c r="D47" s="285">
        <f t="shared" ref="D47:M47" si="3">SUM(D48:D51)</f>
        <v>3</v>
      </c>
      <c r="E47" s="285">
        <f t="shared" si="3"/>
        <v>3</v>
      </c>
      <c r="F47" s="285">
        <f t="shared" si="3"/>
        <v>3</v>
      </c>
      <c r="G47" s="285">
        <f t="shared" si="3"/>
        <v>1</v>
      </c>
      <c r="H47" s="285">
        <f t="shared" si="3"/>
        <v>1</v>
      </c>
      <c r="I47" s="285">
        <f t="shared" si="3"/>
        <v>1</v>
      </c>
      <c r="J47" s="285">
        <f t="shared" si="3"/>
        <v>2</v>
      </c>
      <c r="K47" s="285">
        <f t="shared" si="3"/>
        <v>1</v>
      </c>
      <c r="L47" s="285">
        <f t="shared" si="3"/>
        <v>0</v>
      </c>
      <c r="M47" s="285">
        <f t="shared" si="3"/>
        <v>2</v>
      </c>
    </row>
    <row r="48" spans="1:13" x14ac:dyDescent="0.25">
      <c r="A48" s="1397"/>
      <c r="B48" s="286" t="s">
        <v>617</v>
      </c>
      <c r="C48" s="287">
        <v>11</v>
      </c>
      <c r="D48" s="288">
        <v>2</v>
      </c>
      <c r="E48" s="288">
        <v>2</v>
      </c>
      <c r="F48" s="288">
        <v>2</v>
      </c>
      <c r="G48" s="288">
        <v>1</v>
      </c>
      <c r="H48" s="289">
        <v>0</v>
      </c>
      <c r="I48" s="289">
        <v>1</v>
      </c>
      <c r="J48" s="289">
        <v>2</v>
      </c>
      <c r="K48" s="289">
        <v>0</v>
      </c>
      <c r="L48" s="399">
        <v>0</v>
      </c>
      <c r="M48" s="399">
        <v>1</v>
      </c>
    </row>
    <row r="49" spans="1:13" x14ac:dyDescent="0.25">
      <c r="A49" s="1397"/>
      <c r="B49" s="286" t="s">
        <v>618</v>
      </c>
      <c r="C49" s="287">
        <v>2</v>
      </c>
      <c r="D49" s="288">
        <v>1</v>
      </c>
      <c r="E49" s="288">
        <v>0</v>
      </c>
      <c r="F49" s="288">
        <v>1</v>
      </c>
      <c r="G49" s="288">
        <v>0</v>
      </c>
      <c r="H49" s="289">
        <v>0</v>
      </c>
      <c r="I49" s="289">
        <v>0</v>
      </c>
      <c r="J49" s="289">
        <v>0</v>
      </c>
      <c r="K49" s="289">
        <v>0</v>
      </c>
      <c r="L49" s="399">
        <v>0</v>
      </c>
      <c r="M49" s="399">
        <v>0</v>
      </c>
    </row>
    <row r="50" spans="1:13" x14ac:dyDescent="0.25">
      <c r="A50" s="1397"/>
      <c r="B50" s="286" t="s">
        <v>133</v>
      </c>
      <c r="C50" s="287">
        <v>2</v>
      </c>
      <c r="D50" s="288">
        <v>0</v>
      </c>
      <c r="E50" s="288">
        <v>0</v>
      </c>
      <c r="F50" s="288">
        <v>0</v>
      </c>
      <c r="G50" s="288">
        <v>0</v>
      </c>
      <c r="H50" s="289">
        <v>0</v>
      </c>
      <c r="I50" s="289">
        <v>0</v>
      </c>
      <c r="J50" s="289">
        <v>0</v>
      </c>
      <c r="K50" s="289">
        <v>1</v>
      </c>
      <c r="L50" s="399">
        <v>0</v>
      </c>
      <c r="M50" s="399">
        <v>1</v>
      </c>
    </row>
    <row r="51" spans="1:13" x14ac:dyDescent="0.25">
      <c r="A51" s="1398"/>
      <c r="B51" s="278" t="s">
        <v>117</v>
      </c>
      <c r="C51" s="279">
        <v>2</v>
      </c>
      <c r="D51" s="281">
        <v>0</v>
      </c>
      <c r="E51" s="281">
        <v>1</v>
      </c>
      <c r="F51" s="281">
        <v>0</v>
      </c>
      <c r="G51" s="281">
        <v>0</v>
      </c>
      <c r="H51" s="280">
        <v>1</v>
      </c>
      <c r="I51" s="280">
        <v>0</v>
      </c>
      <c r="J51" s="280">
        <v>0</v>
      </c>
      <c r="K51" s="280">
        <v>0</v>
      </c>
      <c r="L51" s="400">
        <v>0</v>
      </c>
      <c r="M51" s="400">
        <v>0</v>
      </c>
    </row>
    <row r="52" spans="1:13" ht="77.25" x14ac:dyDescent="0.25">
      <c r="A52" s="407" t="s">
        <v>449</v>
      </c>
      <c r="B52" s="408" t="s">
        <v>4</v>
      </c>
      <c r="C52" s="401">
        <f>SUM(D52:M52)</f>
        <v>4</v>
      </c>
      <c r="D52" s="402">
        <v>0</v>
      </c>
      <c r="E52" s="402">
        <v>0</v>
      </c>
      <c r="F52" s="402">
        <v>0</v>
      </c>
      <c r="G52" s="402">
        <v>0</v>
      </c>
      <c r="H52" s="403">
        <v>1</v>
      </c>
      <c r="I52" s="403">
        <v>0</v>
      </c>
      <c r="J52" s="403">
        <v>0</v>
      </c>
      <c r="K52" s="403">
        <v>0</v>
      </c>
      <c r="L52" s="404">
        <v>0</v>
      </c>
      <c r="M52" s="404">
        <v>3</v>
      </c>
    </row>
    <row r="53" spans="1:13" x14ac:dyDescent="0.25">
      <c r="A53" s="409" t="s">
        <v>133</v>
      </c>
      <c r="B53" s="269" t="s">
        <v>4</v>
      </c>
      <c r="C53" s="270">
        <f>SUM(D53:M53)</f>
        <v>5</v>
      </c>
      <c r="D53" s="271">
        <v>0</v>
      </c>
      <c r="E53" s="271">
        <v>0</v>
      </c>
      <c r="F53" s="271">
        <v>0</v>
      </c>
      <c r="G53" s="271">
        <v>1</v>
      </c>
      <c r="H53" s="272">
        <v>0</v>
      </c>
      <c r="I53" s="272">
        <v>0</v>
      </c>
      <c r="J53" s="272">
        <v>0</v>
      </c>
      <c r="K53" s="272">
        <v>1</v>
      </c>
      <c r="L53" s="405">
        <v>1</v>
      </c>
      <c r="M53" s="405">
        <v>2</v>
      </c>
    </row>
    <row r="54" spans="1:13" x14ac:dyDescent="0.25">
      <c r="A54" s="409" t="s">
        <v>117</v>
      </c>
      <c r="B54" s="269" t="s">
        <v>4</v>
      </c>
      <c r="C54" s="270">
        <f>SUM(D54:M54)</f>
        <v>42</v>
      </c>
      <c r="D54" s="271">
        <v>0</v>
      </c>
      <c r="E54" s="271">
        <v>0</v>
      </c>
      <c r="F54" s="271">
        <v>0</v>
      </c>
      <c r="G54" s="271">
        <v>0</v>
      </c>
      <c r="H54" s="272">
        <v>0</v>
      </c>
      <c r="I54" s="272">
        <v>0</v>
      </c>
      <c r="J54" s="272">
        <v>1</v>
      </c>
      <c r="K54" s="272">
        <v>1</v>
      </c>
      <c r="L54" s="405">
        <v>9</v>
      </c>
      <c r="M54" s="405">
        <v>31</v>
      </c>
    </row>
  </sheetData>
  <mergeCells count="6">
    <mergeCell ref="A47:A51"/>
    <mergeCell ref="A6:A26"/>
    <mergeCell ref="A27:A46"/>
    <mergeCell ref="A1:M1"/>
    <mergeCell ref="A2:M2"/>
    <mergeCell ref="A3:M3"/>
  </mergeCells>
  <hyperlinks>
    <hyperlink ref="O1" location="INDEX!A1" display="Back to Index" xr:uid="{24B57D4B-F983-4457-B298-8FDE08D402F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28B89-1E32-4BA7-B689-AF5204E438EA}">
  <dimension ref="A1:L35"/>
  <sheetViews>
    <sheetView zoomScaleNormal="100" workbookViewId="0">
      <selection activeCell="L1" sqref="L1"/>
    </sheetView>
  </sheetViews>
  <sheetFormatPr defaultRowHeight="15" x14ac:dyDescent="0.25"/>
  <cols>
    <col min="1" max="1" width="13.140625" bestFit="1" customWidth="1"/>
    <col min="2" max="2" width="17.5703125" customWidth="1"/>
    <col min="10" max="10" width="14.5703125" customWidth="1"/>
    <col min="12" max="12" width="12.7109375" bestFit="1" customWidth="1"/>
  </cols>
  <sheetData>
    <row r="1" spans="1:12" ht="18.75" x14ac:dyDescent="0.25">
      <c r="A1" s="1407" t="s">
        <v>619</v>
      </c>
      <c r="B1" s="1407"/>
      <c r="C1" s="1407"/>
      <c r="D1" s="1407"/>
      <c r="E1" s="1407"/>
      <c r="F1" s="1407"/>
      <c r="G1" s="1407"/>
      <c r="H1" s="1407"/>
      <c r="I1" s="1407"/>
      <c r="J1" s="1407"/>
      <c r="L1" s="1236" t="s">
        <v>863</v>
      </c>
    </row>
    <row r="2" spans="1:12" ht="18.75" customHeight="1" x14ac:dyDescent="0.25">
      <c r="A2" s="1408" t="s">
        <v>1</v>
      </c>
      <c r="B2" s="1408"/>
      <c r="C2" s="1408"/>
      <c r="D2" s="1408"/>
      <c r="E2" s="1408"/>
      <c r="F2" s="1408"/>
      <c r="G2" s="1408"/>
      <c r="H2" s="1408"/>
      <c r="I2" s="1408"/>
      <c r="J2" s="1408"/>
    </row>
    <row r="3" spans="1:12" ht="34.5" customHeight="1" x14ac:dyDescent="0.25">
      <c r="A3" s="1409" t="s">
        <v>620</v>
      </c>
      <c r="B3" s="1409"/>
      <c r="C3" s="1409"/>
      <c r="D3" s="1409"/>
      <c r="E3" s="1409"/>
      <c r="F3" s="1409"/>
      <c r="G3" s="1409"/>
      <c r="H3" s="1409"/>
      <c r="I3" s="1409"/>
      <c r="J3" s="1409"/>
      <c r="K3" s="1139"/>
    </row>
    <row r="4" spans="1:12" ht="26.25" x14ac:dyDescent="0.25">
      <c r="A4" s="464" t="s">
        <v>589</v>
      </c>
      <c r="B4" s="465" t="s">
        <v>291</v>
      </c>
      <c r="C4" s="466" t="s">
        <v>4</v>
      </c>
      <c r="D4" s="467" t="s">
        <v>621</v>
      </c>
      <c r="E4" s="468" t="s">
        <v>622</v>
      </c>
      <c r="F4" s="468" t="s">
        <v>623</v>
      </c>
      <c r="G4" s="468" t="s">
        <v>624</v>
      </c>
      <c r="H4" s="468" t="s">
        <v>625</v>
      </c>
      <c r="I4" s="469" t="s">
        <v>626</v>
      </c>
      <c r="J4" s="470" t="s">
        <v>627</v>
      </c>
    </row>
    <row r="5" spans="1:12" ht="51.75" x14ac:dyDescent="0.25">
      <c r="A5" s="412" t="s">
        <v>590</v>
      </c>
      <c r="B5" s="413" t="s">
        <v>4</v>
      </c>
      <c r="C5" s="414">
        <f>SUM(C6,C21,C30,C32,C34,C35)</f>
        <v>61</v>
      </c>
      <c r="D5" s="415">
        <f>SUM(D6,D21,D30,D32,D34,D35)</f>
        <v>8</v>
      </c>
      <c r="E5" s="415">
        <f>SUM(E6,E21,E30,E32,E34,E35)</f>
        <v>5</v>
      </c>
      <c r="F5" s="415">
        <f t="shared" ref="F5:J5" si="0">SUM(F6,F21,F30,F32,F34,F35)</f>
        <v>3</v>
      </c>
      <c r="G5" s="415">
        <f t="shared" si="0"/>
        <v>2</v>
      </c>
      <c r="H5" s="415">
        <f t="shared" si="0"/>
        <v>4</v>
      </c>
      <c r="I5" s="415">
        <f t="shared" si="0"/>
        <v>9</v>
      </c>
      <c r="J5" s="993">
        <f t="shared" si="0"/>
        <v>30</v>
      </c>
    </row>
    <row r="6" spans="1:12" x14ac:dyDescent="0.25">
      <c r="A6" s="1410" t="s">
        <v>293</v>
      </c>
      <c r="B6" s="416" t="s">
        <v>4</v>
      </c>
      <c r="C6" s="417">
        <f t="shared" ref="C6:J6" si="1">SUM(C7:C20)</f>
        <v>15</v>
      </c>
      <c r="D6" s="418">
        <f t="shared" si="1"/>
        <v>8</v>
      </c>
      <c r="E6" s="419">
        <f t="shared" si="1"/>
        <v>2</v>
      </c>
      <c r="F6" s="419">
        <f t="shared" si="1"/>
        <v>1</v>
      </c>
      <c r="G6" s="419">
        <f t="shared" si="1"/>
        <v>1</v>
      </c>
      <c r="H6" s="419">
        <f t="shared" si="1"/>
        <v>2</v>
      </c>
      <c r="I6" s="420">
        <f t="shared" si="1"/>
        <v>1</v>
      </c>
      <c r="J6" s="421">
        <f t="shared" si="1"/>
        <v>0</v>
      </c>
    </row>
    <row r="7" spans="1:12" x14ac:dyDescent="0.25">
      <c r="A7" s="1411"/>
      <c r="B7" s="422" t="s">
        <v>591</v>
      </c>
      <c r="C7" s="423">
        <v>0</v>
      </c>
      <c r="D7" s="424">
        <v>0</v>
      </c>
      <c r="E7" s="425">
        <v>0</v>
      </c>
      <c r="F7" s="425">
        <v>0</v>
      </c>
      <c r="G7" s="425">
        <v>0</v>
      </c>
      <c r="H7" s="425">
        <v>0</v>
      </c>
      <c r="I7" s="426">
        <v>0</v>
      </c>
      <c r="J7" s="427">
        <v>0</v>
      </c>
    </row>
    <row r="8" spans="1:12" s="389" customFormat="1" x14ac:dyDescent="0.25">
      <c r="A8" s="1411"/>
      <c r="B8" s="422" t="s">
        <v>628</v>
      </c>
      <c r="C8" s="423">
        <v>1</v>
      </c>
      <c r="D8" s="424">
        <v>1</v>
      </c>
      <c r="E8" s="425">
        <v>0</v>
      </c>
      <c r="F8" s="425">
        <v>0</v>
      </c>
      <c r="G8" s="425">
        <v>0</v>
      </c>
      <c r="H8" s="425">
        <v>0</v>
      </c>
      <c r="I8" s="426">
        <v>0</v>
      </c>
      <c r="J8" s="427">
        <v>0</v>
      </c>
    </row>
    <row r="9" spans="1:12" x14ac:dyDescent="0.25">
      <c r="A9" s="1411"/>
      <c r="B9" s="422" t="s">
        <v>596</v>
      </c>
      <c r="C9" s="428">
        <v>1</v>
      </c>
      <c r="D9" s="429">
        <v>1</v>
      </c>
      <c r="E9" s="430">
        <v>0</v>
      </c>
      <c r="F9" s="430">
        <v>0</v>
      </c>
      <c r="G9" s="430">
        <v>0</v>
      </c>
      <c r="H9" s="430">
        <v>0</v>
      </c>
      <c r="I9" s="431">
        <v>0</v>
      </c>
      <c r="J9" s="432">
        <v>0</v>
      </c>
    </row>
    <row r="10" spans="1:12" x14ac:dyDescent="0.25">
      <c r="A10" s="1411"/>
      <c r="B10" s="422" t="s">
        <v>294</v>
      </c>
      <c r="C10" s="428">
        <v>0</v>
      </c>
      <c r="D10" s="429">
        <v>0</v>
      </c>
      <c r="E10" s="430">
        <v>0</v>
      </c>
      <c r="F10" s="430">
        <v>0</v>
      </c>
      <c r="G10" s="430">
        <v>0</v>
      </c>
      <c r="H10" s="430">
        <v>0</v>
      </c>
      <c r="I10" s="431">
        <v>0</v>
      </c>
      <c r="J10" s="432">
        <v>0</v>
      </c>
    </row>
    <row r="11" spans="1:12" x14ac:dyDescent="0.25">
      <c r="A11" s="1411"/>
      <c r="B11" s="422" t="s">
        <v>598</v>
      </c>
      <c r="C11" s="428">
        <v>0</v>
      </c>
      <c r="D11" s="429">
        <v>0</v>
      </c>
      <c r="E11" s="430">
        <v>0</v>
      </c>
      <c r="F11" s="430">
        <v>0</v>
      </c>
      <c r="G11" s="430">
        <v>0</v>
      </c>
      <c r="H11" s="430">
        <v>0</v>
      </c>
      <c r="I11" s="431">
        <v>0</v>
      </c>
      <c r="J11" s="432">
        <v>0</v>
      </c>
    </row>
    <row r="12" spans="1:12" x14ac:dyDescent="0.25">
      <c r="A12" s="1411"/>
      <c r="B12" s="433" t="s">
        <v>295</v>
      </c>
      <c r="C12" s="428">
        <v>2</v>
      </c>
      <c r="D12" s="429">
        <v>2</v>
      </c>
      <c r="E12" s="430">
        <v>0</v>
      </c>
      <c r="F12" s="430">
        <v>0</v>
      </c>
      <c r="G12" s="430">
        <v>0</v>
      </c>
      <c r="H12" s="430">
        <v>0</v>
      </c>
      <c r="I12" s="431">
        <v>0</v>
      </c>
      <c r="J12" s="432">
        <v>0</v>
      </c>
    </row>
    <row r="13" spans="1:12" x14ac:dyDescent="0.25">
      <c r="A13" s="1411"/>
      <c r="B13" s="422" t="s">
        <v>599</v>
      </c>
      <c r="C13" s="428">
        <v>0</v>
      </c>
      <c r="D13" s="429">
        <v>0</v>
      </c>
      <c r="E13" s="430">
        <v>0</v>
      </c>
      <c r="F13" s="430">
        <v>0</v>
      </c>
      <c r="G13" s="430">
        <v>0</v>
      </c>
      <c r="H13" s="430">
        <v>0</v>
      </c>
      <c r="I13" s="431">
        <v>0</v>
      </c>
      <c r="J13" s="432">
        <v>0</v>
      </c>
    </row>
    <row r="14" spans="1:12" x14ac:dyDescent="0.25">
      <c r="A14" s="1411"/>
      <c r="B14" s="422" t="s">
        <v>629</v>
      </c>
      <c r="C14" s="428">
        <v>0</v>
      </c>
      <c r="D14" s="429">
        <v>0</v>
      </c>
      <c r="E14" s="430">
        <v>0</v>
      </c>
      <c r="F14" s="430">
        <v>0</v>
      </c>
      <c r="G14" s="430">
        <v>0</v>
      </c>
      <c r="H14" s="430">
        <v>0</v>
      </c>
      <c r="I14" s="431">
        <v>0</v>
      </c>
      <c r="J14" s="432">
        <v>0</v>
      </c>
    </row>
    <row r="15" spans="1:12" x14ac:dyDescent="0.25">
      <c r="A15" s="1411"/>
      <c r="B15" s="422" t="s">
        <v>296</v>
      </c>
      <c r="C15" s="428">
        <v>0</v>
      </c>
      <c r="D15" s="429">
        <v>0</v>
      </c>
      <c r="E15" s="430">
        <v>0</v>
      </c>
      <c r="F15" s="430">
        <v>0</v>
      </c>
      <c r="G15" s="430">
        <v>0</v>
      </c>
      <c r="H15" s="430">
        <v>0</v>
      </c>
      <c r="I15" s="431">
        <v>0</v>
      </c>
      <c r="J15" s="432">
        <v>0</v>
      </c>
    </row>
    <row r="16" spans="1:12" x14ac:dyDescent="0.25">
      <c r="A16" s="1411"/>
      <c r="B16" s="422" t="s">
        <v>602</v>
      </c>
      <c r="C16" s="428">
        <v>0</v>
      </c>
      <c r="D16" s="429">
        <v>0</v>
      </c>
      <c r="E16" s="430">
        <v>0</v>
      </c>
      <c r="F16" s="430">
        <v>0</v>
      </c>
      <c r="G16" s="430">
        <v>0</v>
      </c>
      <c r="H16" s="430">
        <v>0</v>
      </c>
      <c r="I16" s="431">
        <v>0</v>
      </c>
      <c r="J16" s="432">
        <v>0</v>
      </c>
    </row>
    <row r="17" spans="1:10" x14ac:dyDescent="0.25">
      <c r="A17" s="1411"/>
      <c r="B17" s="422" t="s">
        <v>603</v>
      </c>
      <c r="C17" s="428">
        <v>0</v>
      </c>
      <c r="D17" s="429">
        <v>0</v>
      </c>
      <c r="E17" s="430">
        <v>0</v>
      </c>
      <c r="F17" s="430">
        <v>0</v>
      </c>
      <c r="G17" s="430">
        <v>0</v>
      </c>
      <c r="H17" s="430">
        <v>0</v>
      </c>
      <c r="I17" s="431">
        <v>0</v>
      </c>
      <c r="J17" s="432">
        <v>0</v>
      </c>
    </row>
    <row r="18" spans="1:10" x14ac:dyDescent="0.25">
      <c r="A18" s="1411"/>
      <c r="B18" s="422" t="s">
        <v>297</v>
      </c>
      <c r="C18" s="428">
        <v>7</v>
      </c>
      <c r="D18" s="429">
        <v>2</v>
      </c>
      <c r="E18" s="430">
        <v>1</v>
      </c>
      <c r="F18" s="430">
        <v>1</v>
      </c>
      <c r="G18" s="430">
        <v>1</v>
      </c>
      <c r="H18" s="430">
        <v>2</v>
      </c>
      <c r="I18" s="431">
        <v>0</v>
      </c>
      <c r="J18" s="432">
        <v>0</v>
      </c>
    </row>
    <row r="19" spans="1:10" x14ac:dyDescent="0.25">
      <c r="A19" s="1411"/>
      <c r="B19" s="422" t="s">
        <v>133</v>
      </c>
      <c r="C19" s="428">
        <v>0</v>
      </c>
      <c r="D19" s="429">
        <v>0</v>
      </c>
      <c r="E19" s="430">
        <v>0</v>
      </c>
      <c r="F19" s="430">
        <v>0</v>
      </c>
      <c r="G19" s="430">
        <v>0</v>
      </c>
      <c r="H19" s="430">
        <v>0</v>
      </c>
      <c r="I19" s="431">
        <v>0</v>
      </c>
      <c r="J19" s="432">
        <v>0</v>
      </c>
    </row>
    <row r="20" spans="1:10" x14ac:dyDescent="0.25">
      <c r="A20" s="1412"/>
      <c r="B20" s="434" t="s">
        <v>117</v>
      </c>
      <c r="C20" s="435">
        <v>4</v>
      </c>
      <c r="D20" s="436">
        <v>2</v>
      </c>
      <c r="E20" s="437">
        <v>1</v>
      </c>
      <c r="F20" s="437">
        <v>0</v>
      </c>
      <c r="G20" s="437">
        <v>0</v>
      </c>
      <c r="H20" s="437">
        <v>0</v>
      </c>
      <c r="I20" s="438">
        <v>1</v>
      </c>
      <c r="J20" s="439">
        <v>0</v>
      </c>
    </row>
    <row r="21" spans="1:10" x14ac:dyDescent="0.25">
      <c r="A21" s="1410" t="s">
        <v>298</v>
      </c>
      <c r="B21" s="416" t="s">
        <v>4</v>
      </c>
      <c r="C21" s="417">
        <f>SUM(C22:C29)</f>
        <v>8</v>
      </c>
      <c r="D21" s="418">
        <f>SUM(D22:D29)</f>
        <v>0</v>
      </c>
      <c r="E21" s="418">
        <f t="shared" ref="E21:J21" si="2">SUM(E22:E29)</f>
        <v>1</v>
      </c>
      <c r="F21" s="418">
        <f>SUM(F22:F29)</f>
        <v>2</v>
      </c>
      <c r="G21" s="418">
        <f t="shared" si="2"/>
        <v>1</v>
      </c>
      <c r="H21" s="418">
        <f t="shared" si="2"/>
        <v>1</v>
      </c>
      <c r="I21" s="418">
        <f t="shared" si="2"/>
        <v>3</v>
      </c>
      <c r="J21" s="418">
        <f t="shared" si="2"/>
        <v>0</v>
      </c>
    </row>
    <row r="22" spans="1:10" x14ac:dyDescent="0.25">
      <c r="A22" s="1411"/>
      <c r="B22" s="422" t="s">
        <v>591</v>
      </c>
      <c r="C22" s="428">
        <v>1</v>
      </c>
      <c r="D22" s="429">
        <v>0</v>
      </c>
      <c r="E22" s="430">
        <v>0</v>
      </c>
      <c r="F22" s="430">
        <v>0</v>
      </c>
      <c r="G22" s="430">
        <v>0</v>
      </c>
      <c r="H22" s="430">
        <v>1</v>
      </c>
      <c r="I22" s="431">
        <v>0</v>
      </c>
      <c r="J22" s="432">
        <v>0</v>
      </c>
    </row>
    <row r="23" spans="1:10" x14ac:dyDescent="0.25">
      <c r="A23" s="1411"/>
      <c r="B23" s="422" t="s">
        <v>592</v>
      </c>
      <c r="C23" s="428">
        <v>2</v>
      </c>
      <c r="D23" s="429">
        <v>0</v>
      </c>
      <c r="E23" s="430">
        <v>1</v>
      </c>
      <c r="F23" s="430">
        <v>0</v>
      </c>
      <c r="G23" s="430">
        <v>1</v>
      </c>
      <c r="H23" s="430">
        <v>0</v>
      </c>
      <c r="I23" s="431">
        <v>0</v>
      </c>
      <c r="J23" s="432">
        <v>0</v>
      </c>
    </row>
    <row r="24" spans="1:10" s="389" customFormat="1" x14ac:dyDescent="0.25">
      <c r="A24" s="1411"/>
      <c r="B24" s="422" t="s">
        <v>608</v>
      </c>
      <c r="C24" s="428">
        <v>1</v>
      </c>
      <c r="D24" s="429">
        <v>0</v>
      </c>
      <c r="E24" s="430">
        <v>0</v>
      </c>
      <c r="F24" s="430">
        <v>0</v>
      </c>
      <c r="G24" s="430">
        <v>0</v>
      </c>
      <c r="H24" s="430">
        <v>0</v>
      </c>
      <c r="I24" s="431">
        <v>1</v>
      </c>
      <c r="J24" s="432">
        <v>0</v>
      </c>
    </row>
    <row r="25" spans="1:10" x14ac:dyDescent="0.25">
      <c r="A25" s="1411"/>
      <c r="B25" s="422" t="s">
        <v>630</v>
      </c>
      <c r="C25" s="428">
        <v>1</v>
      </c>
      <c r="D25" s="429">
        <v>0</v>
      </c>
      <c r="E25" s="430">
        <v>0</v>
      </c>
      <c r="F25" s="430">
        <v>1</v>
      </c>
      <c r="G25" s="430">
        <v>0</v>
      </c>
      <c r="H25" s="430">
        <v>0</v>
      </c>
      <c r="I25" s="431">
        <v>0</v>
      </c>
      <c r="J25" s="432">
        <v>0</v>
      </c>
    </row>
    <row r="26" spans="1:10" x14ac:dyDescent="0.25">
      <c r="A26" s="1411"/>
      <c r="B26" s="422" t="s">
        <v>616</v>
      </c>
      <c r="C26" s="428">
        <v>1</v>
      </c>
      <c r="D26" s="429">
        <v>0</v>
      </c>
      <c r="E26" s="430">
        <v>0</v>
      </c>
      <c r="F26" s="430">
        <v>1</v>
      </c>
      <c r="G26" s="430">
        <v>0</v>
      </c>
      <c r="H26" s="430">
        <v>0</v>
      </c>
      <c r="I26" s="431">
        <v>0</v>
      </c>
      <c r="J26" s="432">
        <v>0</v>
      </c>
    </row>
    <row r="27" spans="1:10" x14ac:dyDescent="0.25">
      <c r="A27" s="1411"/>
      <c r="B27" s="440" t="s">
        <v>631</v>
      </c>
      <c r="C27" s="441">
        <v>0</v>
      </c>
      <c r="D27" s="442">
        <v>0</v>
      </c>
      <c r="E27" s="443">
        <v>0</v>
      </c>
      <c r="F27" s="443">
        <v>0</v>
      </c>
      <c r="G27" s="443">
        <v>0</v>
      </c>
      <c r="H27" s="443">
        <v>0</v>
      </c>
      <c r="I27" s="444">
        <v>0</v>
      </c>
      <c r="J27" s="445">
        <v>0</v>
      </c>
    </row>
    <row r="28" spans="1:10" x14ac:dyDescent="0.25">
      <c r="A28" s="1411"/>
      <c r="B28" s="422" t="s">
        <v>133</v>
      </c>
      <c r="C28" s="441">
        <v>0</v>
      </c>
      <c r="D28" s="442">
        <v>0</v>
      </c>
      <c r="E28" s="443">
        <v>0</v>
      </c>
      <c r="F28" s="443">
        <v>0</v>
      </c>
      <c r="G28" s="443">
        <v>0</v>
      </c>
      <c r="H28" s="443">
        <v>0</v>
      </c>
      <c r="I28" s="444">
        <v>0</v>
      </c>
      <c r="J28" s="445">
        <v>0</v>
      </c>
    </row>
    <row r="29" spans="1:10" x14ac:dyDescent="0.25">
      <c r="A29" s="1412"/>
      <c r="B29" s="434" t="s">
        <v>117</v>
      </c>
      <c r="C29" s="435">
        <v>2</v>
      </c>
      <c r="D29" s="436">
        <v>0</v>
      </c>
      <c r="E29" s="437">
        <v>0</v>
      </c>
      <c r="F29" s="437">
        <v>0</v>
      </c>
      <c r="G29" s="437">
        <v>0</v>
      </c>
      <c r="H29" s="437">
        <v>0</v>
      </c>
      <c r="I29" s="438">
        <v>2</v>
      </c>
      <c r="J29" s="439">
        <v>0</v>
      </c>
    </row>
    <row r="30" spans="1:10" x14ac:dyDescent="0.25">
      <c r="A30" s="1405" t="s">
        <v>299</v>
      </c>
      <c r="B30" s="446" t="s">
        <v>4</v>
      </c>
      <c r="C30" s="423">
        <f>SUM(C31)</f>
        <v>2</v>
      </c>
      <c r="D30" s="424">
        <f>SUM(D31)</f>
        <v>0</v>
      </c>
      <c r="E30" s="424">
        <f t="shared" ref="E30:J30" si="3">SUM(E31)</f>
        <v>2</v>
      </c>
      <c r="F30" s="424">
        <f t="shared" si="3"/>
        <v>0</v>
      </c>
      <c r="G30" s="424">
        <f t="shared" si="3"/>
        <v>0</v>
      </c>
      <c r="H30" s="424">
        <f t="shared" si="3"/>
        <v>0</v>
      </c>
      <c r="I30" s="424">
        <f t="shared" si="3"/>
        <v>0</v>
      </c>
      <c r="J30" s="424">
        <f t="shared" si="3"/>
        <v>0</v>
      </c>
    </row>
    <row r="31" spans="1:10" x14ac:dyDescent="0.25">
      <c r="A31" s="1406"/>
      <c r="B31" s="434" t="s">
        <v>133</v>
      </c>
      <c r="C31" s="435">
        <v>2</v>
      </c>
      <c r="D31" s="436">
        <v>0</v>
      </c>
      <c r="E31" s="437">
        <v>2</v>
      </c>
      <c r="F31" s="437">
        <v>0</v>
      </c>
      <c r="G31" s="437">
        <v>0</v>
      </c>
      <c r="H31" s="437">
        <v>0</v>
      </c>
      <c r="I31" s="438">
        <v>0</v>
      </c>
      <c r="J31" s="439">
        <v>0</v>
      </c>
    </row>
    <row r="32" spans="1:10" s="389" customFormat="1" ht="25.5" customHeight="1" x14ac:dyDescent="0.25">
      <c r="A32" s="1403" t="s">
        <v>632</v>
      </c>
      <c r="B32" s="446" t="s">
        <v>4</v>
      </c>
      <c r="C32" s="447">
        <f>SUM(C33)</f>
        <v>3</v>
      </c>
      <c r="D32" s="448">
        <f>SUM(D33)</f>
        <v>0</v>
      </c>
      <c r="E32" s="448">
        <f t="shared" ref="E32:J32" si="4">SUM(E33)</f>
        <v>0</v>
      </c>
      <c r="F32" s="448">
        <f t="shared" si="4"/>
        <v>0</v>
      </c>
      <c r="G32" s="448">
        <f t="shared" si="4"/>
        <v>0</v>
      </c>
      <c r="H32" s="448">
        <f t="shared" si="4"/>
        <v>0</v>
      </c>
      <c r="I32" s="448">
        <f t="shared" si="4"/>
        <v>2</v>
      </c>
      <c r="J32" s="448">
        <f t="shared" si="4"/>
        <v>1</v>
      </c>
    </row>
    <row r="33" spans="1:10" x14ac:dyDescent="0.25">
      <c r="A33" s="1404"/>
      <c r="B33" s="434" t="s">
        <v>133</v>
      </c>
      <c r="C33" s="449">
        <v>3</v>
      </c>
      <c r="D33" s="450">
        <v>0</v>
      </c>
      <c r="E33" s="451">
        <v>0</v>
      </c>
      <c r="F33" s="451">
        <v>0</v>
      </c>
      <c r="G33" s="451">
        <v>0</v>
      </c>
      <c r="H33" s="451">
        <v>0</v>
      </c>
      <c r="I33" s="452">
        <v>2</v>
      </c>
      <c r="J33" s="453">
        <v>1</v>
      </c>
    </row>
    <row r="34" spans="1:10" s="389" customFormat="1" x14ac:dyDescent="0.25">
      <c r="A34" s="454" t="s">
        <v>633</v>
      </c>
      <c r="B34" s="455" t="s">
        <v>4</v>
      </c>
      <c r="C34" s="456">
        <f>SUM(D34:J34)</f>
        <v>2</v>
      </c>
      <c r="D34" s="450">
        <v>0</v>
      </c>
      <c r="E34" s="451">
        <v>0</v>
      </c>
      <c r="F34" s="451">
        <v>0</v>
      </c>
      <c r="G34" s="451">
        <v>0</v>
      </c>
      <c r="H34" s="451">
        <v>1</v>
      </c>
      <c r="I34" s="452">
        <v>1</v>
      </c>
      <c r="J34" s="453">
        <v>0</v>
      </c>
    </row>
    <row r="35" spans="1:10" x14ac:dyDescent="0.25">
      <c r="A35" s="457" t="s">
        <v>117</v>
      </c>
      <c r="B35" s="458" t="s">
        <v>4</v>
      </c>
      <c r="C35" s="459">
        <f>SUM(D35:J35)</f>
        <v>31</v>
      </c>
      <c r="D35" s="460">
        <v>0</v>
      </c>
      <c r="E35" s="461">
        <v>0</v>
      </c>
      <c r="F35" s="461">
        <v>0</v>
      </c>
      <c r="G35" s="461">
        <v>0</v>
      </c>
      <c r="H35" s="461">
        <v>0</v>
      </c>
      <c r="I35" s="462">
        <v>2</v>
      </c>
      <c r="J35" s="463">
        <v>29</v>
      </c>
    </row>
  </sheetData>
  <mergeCells count="7">
    <mergeCell ref="A32:A33"/>
    <mergeCell ref="A30:A31"/>
    <mergeCell ref="A1:J1"/>
    <mergeCell ref="A2:J2"/>
    <mergeCell ref="A3:J3"/>
    <mergeCell ref="A6:A20"/>
    <mergeCell ref="A21:A29"/>
  </mergeCells>
  <hyperlinks>
    <hyperlink ref="L1" location="INDEX!A1" display="Back to Index" xr:uid="{F5D1EE30-32BA-48FE-8ED6-951E6FA4616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D7BDD-300F-4A96-8290-6A13243E5A67}">
  <dimension ref="A1:L56"/>
  <sheetViews>
    <sheetView zoomScaleNormal="100" workbookViewId="0">
      <selection activeCell="L1" sqref="L1"/>
    </sheetView>
  </sheetViews>
  <sheetFormatPr defaultRowHeight="15" x14ac:dyDescent="0.25"/>
  <cols>
    <col min="1" max="1" width="13.140625" bestFit="1" customWidth="1"/>
    <col min="2" max="2" width="17.5703125" customWidth="1"/>
    <col min="10" max="10" width="22.5703125" customWidth="1"/>
    <col min="12" max="12" width="12.7109375" bestFit="1" customWidth="1"/>
  </cols>
  <sheetData>
    <row r="1" spans="1:12" ht="18.75" x14ac:dyDescent="0.25">
      <c r="A1" s="1407" t="s">
        <v>634</v>
      </c>
      <c r="B1" s="1407"/>
      <c r="C1" s="1407"/>
      <c r="D1" s="1407"/>
      <c r="E1" s="1407"/>
      <c r="F1" s="1407"/>
      <c r="G1" s="1407"/>
      <c r="H1" s="1407"/>
      <c r="I1" s="1407"/>
      <c r="J1" s="1407"/>
      <c r="L1" s="1236" t="s">
        <v>863</v>
      </c>
    </row>
    <row r="2" spans="1:12" ht="18.75" customHeight="1" x14ac:dyDescent="0.25">
      <c r="A2" s="1408" t="s">
        <v>1</v>
      </c>
      <c r="B2" s="1408"/>
      <c r="C2" s="1408"/>
      <c r="D2" s="1408"/>
      <c r="E2" s="1408"/>
      <c r="F2" s="1408"/>
      <c r="G2" s="1408"/>
      <c r="H2" s="1408"/>
      <c r="I2" s="1408"/>
      <c r="J2" s="1408"/>
    </row>
    <row r="3" spans="1:12" ht="18.75" x14ac:dyDescent="0.25">
      <c r="A3" s="1415" t="s">
        <v>635</v>
      </c>
      <c r="B3" s="1415"/>
      <c r="C3" s="1415"/>
      <c r="D3" s="1416"/>
      <c r="E3" s="1416"/>
      <c r="F3" s="1416"/>
      <c r="G3" s="1416"/>
      <c r="H3" s="1416"/>
      <c r="I3" s="1416"/>
      <c r="J3" s="1417"/>
    </row>
    <row r="4" spans="1:12" ht="26.25" x14ac:dyDescent="0.25">
      <c r="A4" s="495" t="s">
        <v>589</v>
      </c>
      <c r="B4" s="496" t="s">
        <v>291</v>
      </c>
      <c r="C4" s="1141" t="s">
        <v>4</v>
      </c>
      <c r="D4" s="1142" t="s">
        <v>621</v>
      </c>
      <c r="E4" s="1143" t="s">
        <v>622</v>
      </c>
      <c r="F4" s="1143" t="s">
        <v>623</v>
      </c>
      <c r="G4" s="1144" t="s">
        <v>624</v>
      </c>
      <c r="H4" s="1145" t="s">
        <v>625</v>
      </c>
      <c r="I4" s="1143" t="s">
        <v>626</v>
      </c>
      <c r="J4" s="1143" t="s">
        <v>627</v>
      </c>
    </row>
    <row r="5" spans="1:12" ht="51.75" x14ac:dyDescent="0.25">
      <c r="A5" s="650" t="s">
        <v>590</v>
      </c>
      <c r="B5" s="565" t="s">
        <v>4</v>
      </c>
      <c r="C5" s="651">
        <f t="shared" ref="C5:J5" si="0">SUM(C6,C27,C49,C54,C55,C56)</f>
        <v>456</v>
      </c>
      <c r="D5" s="1140">
        <f t="shared" si="0"/>
        <v>153</v>
      </c>
      <c r="E5" s="1140">
        <f t="shared" si="0"/>
        <v>76</v>
      </c>
      <c r="F5" s="1140">
        <f t="shared" si="0"/>
        <v>49</v>
      </c>
      <c r="G5" s="1140">
        <f t="shared" si="0"/>
        <v>32</v>
      </c>
      <c r="H5" s="1140">
        <f t="shared" si="0"/>
        <v>36</v>
      </c>
      <c r="I5" s="1140">
        <f t="shared" si="0"/>
        <v>50</v>
      </c>
      <c r="J5" s="1140">
        <f t="shared" si="0"/>
        <v>60</v>
      </c>
    </row>
    <row r="6" spans="1:12" x14ac:dyDescent="0.25">
      <c r="A6" s="1418" t="s">
        <v>293</v>
      </c>
      <c r="B6" s="497" t="s">
        <v>4</v>
      </c>
      <c r="C6" s="661">
        <f t="shared" ref="C6:J6" si="1">SUM(C7:C26)</f>
        <v>292</v>
      </c>
      <c r="D6" s="661">
        <f t="shared" si="1"/>
        <v>144</v>
      </c>
      <c r="E6" s="661">
        <f t="shared" si="1"/>
        <v>52</v>
      </c>
      <c r="F6" s="661">
        <f t="shared" si="1"/>
        <v>33</v>
      </c>
      <c r="G6" s="661">
        <f t="shared" si="1"/>
        <v>15</v>
      </c>
      <c r="H6" s="661">
        <f t="shared" si="1"/>
        <v>10</v>
      </c>
      <c r="I6" s="661">
        <f t="shared" si="1"/>
        <v>27</v>
      </c>
      <c r="J6" s="661">
        <f t="shared" si="1"/>
        <v>11</v>
      </c>
    </row>
    <row r="7" spans="1:12" x14ac:dyDescent="0.25">
      <c r="A7" s="1419"/>
      <c r="B7" s="422" t="s">
        <v>591</v>
      </c>
      <c r="C7" s="428">
        <f>SUM(D7:J7)</f>
        <v>10</v>
      </c>
      <c r="D7" s="429">
        <v>5</v>
      </c>
      <c r="E7" s="430">
        <v>4</v>
      </c>
      <c r="F7" s="430">
        <v>0</v>
      </c>
      <c r="G7" s="430">
        <v>0</v>
      </c>
      <c r="H7" s="430">
        <v>0</v>
      </c>
      <c r="I7" s="430">
        <v>1</v>
      </c>
      <c r="J7" s="432">
        <v>0</v>
      </c>
    </row>
    <row r="8" spans="1:12" s="389" customFormat="1" x14ac:dyDescent="0.25">
      <c r="A8" s="1419"/>
      <c r="B8" s="422" t="s">
        <v>592</v>
      </c>
      <c r="C8" s="428">
        <f t="shared" ref="C8:C26" si="2">SUM(D8:J8)</f>
        <v>1</v>
      </c>
      <c r="D8" s="429">
        <v>0</v>
      </c>
      <c r="E8" s="430">
        <v>1</v>
      </c>
      <c r="F8" s="430">
        <v>0</v>
      </c>
      <c r="G8" s="430">
        <v>0</v>
      </c>
      <c r="H8" s="430">
        <v>0</v>
      </c>
      <c r="I8" s="430">
        <v>0</v>
      </c>
      <c r="J8" s="432">
        <v>0</v>
      </c>
    </row>
    <row r="9" spans="1:12" x14ac:dyDescent="0.25">
      <c r="A9" s="1419"/>
      <c r="B9" s="422" t="s">
        <v>593</v>
      </c>
      <c r="C9" s="428">
        <f t="shared" si="2"/>
        <v>2</v>
      </c>
      <c r="D9" s="429">
        <v>0</v>
      </c>
      <c r="E9" s="430">
        <v>0</v>
      </c>
      <c r="F9" s="430">
        <v>0</v>
      </c>
      <c r="G9" s="430">
        <v>0</v>
      </c>
      <c r="H9" s="430">
        <v>0</v>
      </c>
      <c r="I9" s="430">
        <v>2</v>
      </c>
      <c r="J9" s="432">
        <v>0</v>
      </c>
    </row>
    <row r="10" spans="1:12" x14ac:dyDescent="0.25">
      <c r="A10" s="1419"/>
      <c r="B10" s="422" t="s">
        <v>594</v>
      </c>
      <c r="C10" s="428">
        <f t="shared" si="2"/>
        <v>3</v>
      </c>
      <c r="D10" s="429">
        <v>2</v>
      </c>
      <c r="E10" s="430">
        <v>0</v>
      </c>
      <c r="F10" s="430">
        <v>0</v>
      </c>
      <c r="G10" s="430">
        <v>0</v>
      </c>
      <c r="H10" s="430">
        <v>0</v>
      </c>
      <c r="I10" s="430">
        <v>1</v>
      </c>
      <c r="J10" s="432">
        <v>0</v>
      </c>
    </row>
    <row r="11" spans="1:12" s="389" customFormat="1" x14ac:dyDescent="0.25">
      <c r="A11" s="1419"/>
      <c r="B11" s="422" t="s">
        <v>636</v>
      </c>
      <c r="C11" s="428">
        <v>1</v>
      </c>
      <c r="D11" s="429">
        <v>1</v>
      </c>
      <c r="E11" s="430">
        <v>0</v>
      </c>
      <c r="F11" s="430">
        <v>0</v>
      </c>
      <c r="G11" s="430">
        <v>0</v>
      </c>
      <c r="H11" s="430">
        <v>0</v>
      </c>
      <c r="I11" s="430">
        <v>0</v>
      </c>
      <c r="J11" s="432">
        <v>0</v>
      </c>
    </row>
    <row r="12" spans="1:12" x14ac:dyDescent="0.25">
      <c r="A12" s="1419"/>
      <c r="B12" s="422" t="s">
        <v>596</v>
      </c>
      <c r="C12" s="428">
        <f t="shared" si="2"/>
        <v>8</v>
      </c>
      <c r="D12" s="429">
        <v>4</v>
      </c>
      <c r="E12" s="430">
        <v>2</v>
      </c>
      <c r="F12" s="430">
        <v>1</v>
      </c>
      <c r="G12" s="430">
        <v>0</v>
      </c>
      <c r="H12" s="430">
        <v>0</v>
      </c>
      <c r="I12" s="430">
        <v>1</v>
      </c>
      <c r="J12" s="432">
        <v>0</v>
      </c>
    </row>
    <row r="13" spans="1:12" x14ac:dyDescent="0.25">
      <c r="A13" s="1419"/>
      <c r="B13" s="422" t="s">
        <v>637</v>
      </c>
      <c r="C13" s="428">
        <f t="shared" si="2"/>
        <v>6</v>
      </c>
      <c r="D13" s="429">
        <v>1</v>
      </c>
      <c r="E13" s="430">
        <v>0</v>
      </c>
      <c r="F13" s="430">
        <v>2</v>
      </c>
      <c r="G13" s="430">
        <v>2</v>
      </c>
      <c r="H13" s="430">
        <v>0</v>
      </c>
      <c r="I13" s="430">
        <v>0</v>
      </c>
      <c r="J13" s="432">
        <v>1</v>
      </c>
    </row>
    <row r="14" spans="1:12" x14ac:dyDescent="0.25">
      <c r="A14" s="1419"/>
      <c r="B14" s="422" t="s">
        <v>294</v>
      </c>
      <c r="C14" s="428">
        <f t="shared" si="2"/>
        <v>15</v>
      </c>
      <c r="D14" s="429">
        <v>11</v>
      </c>
      <c r="E14" s="430">
        <v>1</v>
      </c>
      <c r="F14" s="430">
        <v>0</v>
      </c>
      <c r="G14" s="430">
        <v>2</v>
      </c>
      <c r="H14" s="430">
        <v>0</v>
      </c>
      <c r="I14" s="430">
        <v>0</v>
      </c>
      <c r="J14" s="432">
        <v>1</v>
      </c>
    </row>
    <row r="15" spans="1:12" x14ac:dyDescent="0.25">
      <c r="A15" s="1419"/>
      <c r="B15" s="422" t="s">
        <v>598</v>
      </c>
      <c r="C15" s="428">
        <f t="shared" si="2"/>
        <v>16</v>
      </c>
      <c r="D15" s="429">
        <v>10</v>
      </c>
      <c r="E15" s="430">
        <v>2</v>
      </c>
      <c r="F15" s="430">
        <v>2</v>
      </c>
      <c r="G15" s="430">
        <v>1</v>
      </c>
      <c r="H15" s="430">
        <v>0</v>
      </c>
      <c r="I15" s="430">
        <v>1</v>
      </c>
      <c r="J15" s="432">
        <v>0</v>
      </c>
    </row>
    <row r="16" spans="1:12" x14ac:dyDescent="0.25">
      <c r="A16" s="1419"/>
      <c r="B16" s="422" t="s">
        <v>295</v>
      </c>
      <c r="C16" s="428">
        <f t="shared" si="2"/>
        <v>58</v>
      </c>
      <c r="D16" s="429">
        <v>32</v>
      </c>
      <c r="E16" s="430">
        <v>10</v>
      </c>
      <c r="F16" s="430">
        <v>7</v>
      </c>
      <c r="G16" s="430">
        <v>1</v>
      </c>
      <c r="H16" s="430">
        <v>2</v>
      </c>
      <c r="I16" s="430">
        <v>5</v>
      </c>
      <c r="J16" s="432">
        <v>1</v>
      </c>
    </row>
    <row r="17" spans="1:10" x14ac:dyDescent="0.25">
      <c r="A17" s="1419"/>
      <c r="B17" s="422" t="s">
        <v>599</v>
      </c>
      <c r="C17" s="428">
        <f t="shared" si="2"/>
        <v>1</v>
      </c>
      <c r="D17" s="429">
        <v>0</v>
      </c>
      <c r="E17" s="430">
        <v>0</v>
      </c>
      <c r="F17" s="430">
        <v>0</v>
      </c>
      <c r="G17" s="430">
        <v>0</v>
      </c>
      <c r="H17" s="430">
        <v>0</v>
      </c>
      <c r="I17" s="430">
        <v>1</v>
      </c>
      <c r="J17" s="432">
        <v>0</v>
      </c>
    </row>
    <row r="18" spans="1:10" x14ac:dyDescent="0.25">
      <c r="A18" s="1419"/>
      <c r="B18" s="422" t="s">
        <v>600</v>
      </c>
      <c r="C18" s="428">
        <f t="shared" si="2"/>
        <v>1</v>
      </c>
      <c r="D18" s="429">
        <v>0</v>
      </c>
      <c r="E18" s="430">
        <v>0</v>
      </c>
      <c r="F18" s="430">
        <v>0</v>
      </c>
      <c r="G18" s="430">
        <v>1</v>
      </c>
      <c r="H18" s="430">
        <v>0</v>
      </c>
      <c r="I18" s="430">
        <v>0</v>
      </c>
      <c r="J18" s="432">
        <v>0</v>
      </c>
    </row>
    <row r="19" spans="1:10" x14ac:dyDescent="0.25">
      <c r="A19" s="1419"/>
      <c r="B19" s="422" t="s">
        <v>629</v>
      </c>
      <c r="C19" s="428">
        <f t="shared" si="2"/>
        <v>2</v>
      </c>
      <c r="D19" s="429">
        <v>0</v>
      </c>
      <c r="E19" s="430">
        <v>1</v>
      </c>
      <c r="F19" s="430">
        <v>0</v>
      </c>
      <c r="G19" s="430">
        <v>1</v>
      </c>
      <c r="H19" s="430">
        <v>0</v>
      </c>
      <c r="I19" s="430">
        <v>0</v>
      </c>
      <c r="J19" s="432">
        <v>0</v>
      </c>
    </row>
    <row r="20" spans="1:10" x14ac:dyDescent="0.25">
      <c r="A20" s="1419"/>
      <c r="B20" s="422" t="s">
        <v>296</v>
      </c>
      <c r="C20" s="428">
        <f t="shared" si="2"/>
        <v>35</v>
      </c>
      <c r="D20" s="429">
        <v>15</v>
      </c>
      <c r="E20" s="430">
        <v>9</v>
      </c>
      <c r="F20" s="430">
        <v>3</v>
      </c>
      <c r="G20" s="430">
        <v>3</v>
      </c>
      <c r="H20" s="430">
        <v>2</v>
      </c>
      <c r="I20" s="430">
        <v>3</v>
      </c>
      <c r="J20" s="432">
        <v>0</v>
      </c>
    </row>
    <row r="21" spans="1:10" x14ac:dyDescent="0.25">
      <c r="A21" s="1419"/>
      <c r="B21" s="422" t="s">
        <v>602</v>
      </c>
      <c r="C21" s="428">
        <f t="shared" si="2"/>
        <v>2</v>
      </c>
      <c r="D21" s="429">
        <v>0</v>
      </c>
      <c r="E21" s="430">
        <v>1</v>
      </c>
      <c r="F21" s="430">
        <v>0</v>
      </c>
      <c r="G21" s="430">
        <v>0</v>
      </c>
      <c r="H21" s="430">
        <v>0</v>
      </c>
      <c r="I21" s="430">
        <v>1</v>
      </c>
      <c r="J21" s="432">
        <v>0</v>
      </c>
    </row>
    <row r="22" spans="1:10" x14ac:dyDescent="0.25">
      <c r="A22" s="1419"/>
      <c r="B22" s="422" t="s">
        <v>603</v>
      </c>
      <c r="C22" s="428">
        <f t="shared" si="2"/>
        <v>1</v>
      </c>
      <c r="D22" s="429">
        <v>0</v>
      </c>
      <c r="E22" s="430">
        <v>0</v>
      </c>
      <c r="F22" s="430">
        <v>1</v>
      </c>
      <c r="G22" s="430">
        <v>0</v>
      </c>
      <c r="H22" s="430">
        <v>0</v>
      </c>
      <c r="I22" s="430">
        <v>0</v>
      </c>
      <c r="J22" s="432">
        <v>0</v>
      </c>
    </row>
    <row r="23" spans="1:10" x14ac:dyDescent="0.25">
      <c r="A23" s="1419"/>
      <c r="B23" s="422" t="s">
        <v>297</v>
      </c>
      <c r="C23" s="428">
        <f t="shared" si="2"/>
        <v>103</v>
      </c>
      <c r="D23" s="429">
        <v>51</v>
      </c>
      <c r="E23" s="430">
        <v>17</v>
      </c>
      <c r="F23" s="430">
        <v>17</v>
      </c>
      <c r="G23" s="430">
        <v>4</v>
      </c>
      <c r="H23" s="430">
        <v>6</v>
      </c>
      <c r="I23" s="430">
        <v>7</v>
      </c>
      <c r="J23" s="432">
        <v>1</v>
      </c>
    </row>
    <row r="24" spans="1:10" x14ac:dyDescent="0.25">
      <c r="A24" s="1419"/>
      <c r="B24" s="422" t="s">
        <v>604</v>
      </c>
      <c r="C24" s="428">
        <f t="shared" si="2"/>
        <v>0</v>
      </c>
      <c r="D24" s="429">
        <v>0</v>
      </c>
      <c r="E24" s="430">
        <v>0</v>
      </c>
      <c r="F24" s="430">
        <v>0</v>
      </c>
      <c r="G24" s="430">
        <v>0</v>
      </c>
      <c r="H24" s="430">
        <v>0</v>
      </c>
      <c r="I24" s="430">
        <v>0</v>
      </c>
      <c r="J24" s="432">
        <v>0</v>
      </c>
    </row>
    <row r="25" spans="1:10" x14ac:dyDescent="0.25">
      <c r="A25" s="1420"/>
      <c r="B25" s="422" t="s">
        <v>133</v>
      </c>
      <c r="C25" s="428">
        <f t="shared" si="2"/>
        <v>6</v>
      </c>
      <c r="D25" s="429">
        <v>4</v>
      </c>
      <c r="E25" s="430">
        <v>2</v>
      </c>
      <c r="F25" s="430">
        <v>0</v>
      </c>
      <c r="G25" s="430">
        <v>0</v>
      </c>
      <c r="H25" s="430">
        <v>0</v>
      </c>
      <c r="I25" s="430">
        <v>0</v>
      </c>
      <c r="J25" s="432">
        <v>0</v>
      </c>
    </row>
    <row r="26" spans="1:10" x14ac:dyDescent="0.25">
      <c r="A26" s="1421"/>
      <c r="B26" s="434" t="s">
        <v>117</v>
      </c>
      <c r="C26" s="428">
        <f t="shared" si="2"/>
        <v>21</v>
      </c>
      <c r="D26" s="436">
        <v>8</v>
      </c>
      <c r="E26" s="437">
        <v>2</v>
      </c>
      <c r="F26" s="437">
        <v>0</v>
      </c>
      <c r="G26" s="437">
        <v>0</v>
      </c>
      <c r="H26" s="437">
        <v>0</v>
      </c>
      <c r="I26" s="437">
        <v>4</v>
      </c>
      <c r="J26" s="439">
        <v>7</v>
      </c>
    </row>
    <row r="27" spans="1:10" x14ac:dyDescent="0.25">
      <c r="A27" s="1413" t="s">
        <v>298</v>
      </c>
      <c r="B27" s="416" t="s">
        <v>4</v>
      </c>
      <c r="C27" s="417">
        <f>SUM(C28:C48)</f>
        <v>96</v>
      </c>
      <c r="D27" s="417">
        <f t="shared" ref="D27:J27" si="3">SUM(D28:D48)</f>
        <v>5</v>
      </c>
      <c r="E27" s="417">
        <f t="shared" si="3"/>
        <v>20</v>
      </c>
      <c r="F27" s="417">
        <f t="shared" si="3"/>
        <v>13</v>
      </c>
      <c r="G27" s="417">
        <f t="shared" si="3"/>
        <v>15</v>
      </c>
      <c r="H27" s="417">
        <f t="shared" si="3"/>
        <v>22</v>
      </c>
      <c r="I27" s="417">
        <f t="shared" si="3"/>
        <v>15</v>
      </c>
      <c r="J27" s="417">
        <f t="shared" si="3"/>
        <v>6</v>
      </c>
    </row>
    <row r="28" spans="1:10" x14ac:dyDescent="0.25">
      <c r="A28" s="1422"/>
      <c r="B28" s="422" t="s">
        <v>591</v>
      </c>
      <c r="C28" s="428">
        <f>SUM(D28:J28)</f>
        <v>5</v>
      </c>
      <c r="D28" s="429">
        <v>0</v>
      </c>
      <c r="E28" s="430">
        <v>0</v>
      </c>
      <c r="F28" s="430">
        <v>2</v>
      </c>
      <c r="G28" s="430">
        <v>0</v>
      </c>
      <c r="H28" s="430">
        <v>3</v>
      </c>
      <c r="I28" s="430">
        <v>0</v>
      </c>
      <c r="J28" s="432">
        <v>0</v>
      </c>
    </row>
    <row r="29" spans="1:10" x14ac:dyDescent="0.25">
      <c r="A29" s="1422"/>
      <c r="B29" s="422" t="s">
        <v>592</v>
      </c>
      <c r="C29" s="428">
        <f t="shared" ref="C29:C48" si="4">SUM(D29:J29)</f>
        <v>30</v>
      </c>
      <c r="D29" s="429">
        <v>2</v>
      </c>
      <c r="E29" s="430">
        <v>9</v>
      </c>
      <c r="F29" s="430">
        <v>3</v>
      </c>
      <c r="G29" s="430">
        <v>6</v>
      </c>
      <c r="H29" s="430">
        <v>6</v>
      </c>
      <c r="I29" s="430">
        <v>4</v>
      </c>
      <c r="J29" s="432">
        <v>0</v>
      </c>
    </row>
    <row r="30" spans="1:10" x14ac:dyDescent="0.25">
      <c r="A30" s="1422"/>
      <c r="B30" s="422" t="s">
        <v>605</v>
      </c>
      <c r="C30" s="428">
        <f t="shared" si="4"/>
        <v>1</v>
      </c>
      <c r="D30" s="429">
        <v>0</v>
      </c>
      <c r="E30" s="430">
        <v>0</v>
      </c>
      <c r="F30" s="430">
        <v>0</v>
      </c>
      <c r="G30" s="430">
        <v>1</v>
      </c>
      <c r="H30" s="430">
        <v>0</v>
      </c>
      <c r="I30" s="430">
        <v>0</v>
      </c>
      <c r="J30" s="432">
        <v>0</v>
      </c>
    </row>
    <row r="31" spans="1:10" x14ac:dyDescent="0.25">
      <c r="A31" s="1422"/>
      <c r="B31" s="422" t="s">
        <v>606</v>
      </c>
      <c r="C31" s="428">
        <f t="shared" si="4"/>
        <v>1</v>
      </c>
      <c r="D31" s="429">
        <v>0</v>
      </c>
      <c r="E31" s="430">
        <v>0</v>
      </c>
      <c r="F31" s="430">
        <v>0</v>
      </c>
      <c r="G31" s="430">
        <v>0</v>
      </c>
      <c r="H31" s="430">
        <v>1</v>
      </c>
      <c r="I31" s="430">
        <v>0</v>
      </c>
      <c r="J31" s="432">
        <v>0</v>
      </c>
    </row>
    <row r="32" spans="1:10" x14ac:dyDescent="0.25">
      <c r="A32" s="1422"/>
      <c r="B32" s="422" t="s">
        <v>607</v>
      </c>
      <c r="C32" s="428">
        <f t="shared" si="4"/>
        <v>1</v>
      </c>
      <c r="D32" s="429">
        <v>0</v>
      </c>
      <c r="E32" s="430">
        <v>0</v>
      </c>
      <c r="F32" s="430">
        <v>1</v>
      </c>
      <c r="G32" s="430">
        <v>0</v>
      </c>
      <c r="H32" s="430">
        <v>0</v>
      </c>
      <c r="I32" s="430">
        <v>0</v>
      </c>
      <c r="J32" s="432">
        <v>0</v>
      </c>
    </row>
    <row r="33" spans="1:10" x14ac:dyDescent="0.25">
      <c r="A33" s="1422"/>
      <c r="B33" s="422" t="s">
        <v>608</v>
      </c>
      <c r="C33" s="428">
        <f t="shared" si="4"/>
        <v>1</v>
      </c>
      <c r="D33" s="429">
        <v>0</v>
      </c>
      <c r="E33" s="430">
        <v>0</v>
      </c>
      <c r="F33" s="430">
        <v>0</v>
      </c>
      <c r="G33" s="430">
        <v>0</v>
      </c>
      <c r="H33" s="430">
        <v>0</v>
      </c>
      <c r="I33" s="430">
        <v>1</v>
      </c>
      <c r="J33" s="432">
        <v>0</v>
      </c>
    </row>
    <row r="34" spans="1:10" x14ac:dyDescent="0.25">
      <c r="A34" s="1422"/>
      <c r="B34" s="422" t="s">
        <v>609</v>
      </c>
      <c r="C34" s="428">
        <f t="shared" si="4"/>
        <v>1</v>
      </c>
      <c r="D34" s="429">
        <v>0</v>
      </c>
      <c r="E34" s="430">
        <v>0</v>
      </c>
      <c r="F34" s="430">
        <v>0</v>
      </c>
      <c r="G34" s="430">
        <v>0</v>
      </c>
      <c r="H34" s="430">
        <v>1</v>
      </c>
      <c r="I34" s="430">
        <v>0</v>
      </c>
      <c r="J34" s="432">
        <v>0</v>
      </c>
    </row>
    <row r="35" spans="1:10" x14ac:dyDescent="0.25">
      <c r="A35" s="1422"/>
      <c r="B35" s="422" t="s">
        <v>610</v>
      </c>
      <c r="C35" s="428">
        <f t="shared" si="4"/>
        <v>1</v>
      </c>
      <c r="D35" s="429">
        <v>0</v>
      </c>
      <c r="E35" s="430">
        <v>0</v>
      </c>
      <c r="F35" s="430">
        <v>0</v>
      </c>
      <c r="G35" s="430">
        <v>1</v>
      </c>
      <c r="H35" s="430">
        <v>0</v>
      </c>
      <c r="I35" s="430">
        <v>0</v>
      </c>
      <c r="J35" s="432">
        <v>0</v>
      </c>
    </row>
    <row r="36" spans="1:10" x14ac:dyDescent="0.25">
      <c r="A36" s="1422"/>
      <c r="B36" s="422" t="s">
        <v>611</v>
      </c>
      <c r="C36" s="428">
        <f t="shared" si="4"/>
        <v>3</v>
      </c>
      <c r="D36" s="429">
        <v>0</v>
      </c>
      <c r="E36" s="430">
        <v>0</v>
      </c>
      <c r="F36" s="430">
        <v>0</v>
      </c>
      <c r="G36" s="430">
        <v>1</v>
      </c>
      <c r="H36" s="430">
        <v>1</v>
      </c>
      <c r="I36" s="430">
        <v>1</v>
      </c>
      <c r="J36" s="432">
        <v>0</v>
      </c>
    </row>
    <row r="37" spans="1:10" x14ac:dyDescent="0.25">
      <c r="A37" s="1422"/>
      <c r="B37" s="422" t="s">
        <v>296</v>
      </c>
      <c r="C37" s="428">
        <f t="shared" si="4"/>
        <v>2</v>
      </c>
      <c r="D37" s="429">
        <v>1</v>
      </c>
      <c r="E37" s="430">
        <v>0</v>
      </c>
      <c r="F37" s="430">
        <v>0</v>
      </c>
      <c r="G37" s="430">
        <v>1</v>
      </c>
      <c r="H37" s="430">
        <v>0</v>
      </c>
      <c r="I37" s="430">
        <v>0</v>
      </c>
      <c r="J37" s="432">
        <v>0</v>
      </c>
    </row>
    <row r="38" spans="1:10" x14ac:dyDescent="0.25">
      <c r="A38" s="1422"/>
      <c r="B38" s="422" t="s">
        <v>612</v>
      </c>
      <c r="C38" s="428">
        <f t="shared" si="4"/>
        <v>6</v>
      </c>
      <c r="D38" s="429">
        <v>1</v>
      </c>
      <c r="E38" s="430">
        <v>1</v>
      </c>
      <c r="F38" s="430">
        <v>0</v>
      </c>
      <c r="G38" s="430">
        <v>0</v>
      </c>
      <c r="H38" s="430">
        <v>4</v>
      </c>
      <c r="I38" s="430">
        <v>0</v>
      </c>
      <c r="J38" s="432">
        <v>0</v>
      </c>
    </row>
    <row r="39" spans="1:10" x14ac:dyDescent="0.25">
      <c r="A39" s="1422"/>
      <c r="B39" s="422" t="s">
        <v>613</v>
      </c>
      <c r="C39" s="428">
        <f t="shared" si="4"/>
        <v>4</v>
      </c>
      <c r="D39" s="429">
        <v>1</v>
      </c>
      <c r="E39" s="430">
        <v>1</v>
      </c>
      <c r="F39" s="430">
        <v>1</v>
      </c>
      <c r="G39" s="430">
        <v>0</v>
      </c>
      <c r="H39" s="430">
        <v>1</v>
      </c>
      <c r="I39" s="430">
        <v>0</v>
      </c>
      <c r="J39" s="432">
        <v>0</v>
      </c>
    </row>
    <row r="40" spans="1:10" s="389" customFormat="1" x14ac:dyDescent="0.25">
      <c r="A40" s="1422"/>
      <c r="B40" s="422" t="s">
        <v>630</v>
      </c>
      <c r="C40" s="428">
        <f t="shared" si="4"/>
        <v>1</v>
      </c>
      <c r="D40" s="429">
        <v>0</v>
      </c>
      <c r="E40" s="430">
        <v>0</v>
      </c>
      <c r="F40" s="430">
        <v>1</v>
      </c>
      <c r="G40" s="430">
        <v>0</v>
      </c>
      <c r="H40" s="430">
        <v>0</v>
      </c>
      <c r="I40" s="430">
        <v>0</v>
      </c>
      <c r="J40" s="432">
        <v>0</v>
      </c>
    </row>
    <row r="41" spans="1:10" x14ac:dyDescent="0.25">
      <c r="A41" s="1422"/>
      <c r="B41" s="422" t="s">
        <v>614</v>
      </c>
      <c r="C41" s="428">
        <f t="shared" si="4"/>
        <v>2</v>
      </c>
      <c r="D41" s="429">
        <v>0</v>
      </c>
      <c r="E41" s="430">
        <v>0</v>
      </c>
      <c r="F41" s="430">
        <v>0</v>
      </c>
      <c r="G41" s="430">
        <v>0</v>
      </c>
      <c r="H41" s="430">
        <v>1</v>
      </c>
      <c r="I41" s="430">
        <v>0</v>
      </c>
      <c r="J41" s="432">
        <v>1</v>
      </c>
    </row>
    <row r="42" spans="1:10" x14ac:dyDescent="0.25">
      <c r="A42" s="1422"/>
      <c r="B42" s="422" t="s">
        <v>615</v>
      </c>
      <c r="C42" s="428">
        <f t="shared" si="4"/>
        <v>1</v>
      </c>
      <c r="D42" s="429">
        <v>0</v>
      </c>
      <c r="E42" s="430">
        <v>0</v>
      </c>
      <c r="F42" s="430">
        <v>0</v>
      </c>
      <c r="G42" s="430">
        <v>0</v>
      </c>
      <c r="H42" s="430">
        <v>1</v>
      </c>
      <c r="I42" s="430">
        <v>0</v>
      </c>
      <c r="J42" s="432">
        <v>0</v>
      </c>
    </row>
    <row r="43" spans="1:10" x14ac:dyDescent="0.25">
      <c r="A43" s="1422"/>
      <c r="B43" s="422" t="s">
        <v>616</v>
      </c>
      <c r="C43" s="428">
        <f t="shared" si="4"/>
        <v>4</v>
      </c>
      <c r="D43" s="429">
        <v>0</v>
      </c>
      <c r="E43" s="430">
        <v>1</v>
      </c>
      <c r="F43" s="430">
        <v>2</v>
      </c>
      <c r="G43" s="430">
        <v>0</v>
      </c>
      <c r="H43" s="430">
        <v>1</v>
      </c>
      <c r="I43" s="430">
        <v>0</v>
      </c>
      <c r="J43" s="432">
        <v>0</v>
      </c>
    </row>
    <row r="44" spans="1:10" x14ac:dyDescent="0.25">
      <c r="A44" s="1422"/>
      <c r="B44" s="422" t="s">
        <v>603</v>
      </c>
      <c r="C44" s="428">
        <f t="shared" si="4"/>
        <v>17</v>
      </c>
      <c r="D44" s="429">
        <v>0</v>
      </c>
      <c r="E44" s="430">
        <v>5</v>
      </c>
      <c r="F44" s="430">
        <v>1</v>
      </c>
      <c r="G44" s="430">
        <v>4</v>
      </c>
      <c r="H44" s="430">
        <v>1</v>
      </c>
      <c r="I44" s="430">
        <v>4</v>
      </c>
      <c r="J44" s="432">
        <v>2</v>
      </c>
    </row>
    <row r="45" spans="1:10" x14ac:dyDescent="0.25">
      <c r="A45" s="1422"/>
      <c r="B45" s="422" t="s">
        <v>297</v>
      </c>
      <c r="C45" s="428">
        <f t="shared" si="4"/>
        <v>1</v>
      </c>
      <c r="D45" s="429">
        <v>0</v>
      </c>
      <c r="E45" s="430">
        <v>1</v>
      </c>
      <c r="F45" s="430">
        <v>0</v>
      </c>
      <c r="G45" s="430">
        <v>0</v>
      </c>
      <c r="H45" s="430">
        <v>0</v>
      </c>
      <c r="I45" s="430">
        <v>0</v>
      </c>
      <c r="J45" s="432">
        <v>0</v>
      </c>
    </row>
    <row r="46" spans="1:10" s="389" customFormat="1" x14ac:dyDescent="0.25">
      <c r="A46" s="1422"/>
      <c r="B46" s="422" t="s">
        <v>631</v>
      </c>
      <c r="C46" s="428">
        <f t="shared" si="4"/>
        <v>1</v>
      </c>
      <c r="D46" s="429">
        <v>0</v>
      </c>
      <c r="E46" s="430">
        <v>0</v>
      </c>
      <c r="F46" s="430">
        <v>0</v>
      </c>
      <c r="G46" s="430">
        <v>1</v>
      </c>
      <c r="H46" s="430">
        <v>0</v>
      </c>
      <c r="I46" s="430">
        <v>0</v>
      </c>
      <c r="J46" s="432">
        <v>0</v>
      </c>
    </row>
    <row r="47" spans="1:10" x14ac:dyDescent="0.25">
      <c r="A47" s="1422"/>
      <c r="B47" s="422" t="s">
        <v>133</v>
      </c>
      <c r="C47" s="428">
        <f t="shared" si="4"/>
        <v>6</v>
      </c>
      <c r="D47" s="429">
        <v>0</v>
      </c>
      <c r="E47" s="430">
        <v>1</v>
      </c>
      <c r="F47" s="430">
        <v>2</v>
      </c>
      <c r="G47" s="430">
        <v>0</v>
      </c>
      <c r="H47" s="430">
        <v>1</v>
      </c>
      <c r="I47" s="430">
        <v>2</v>
      </c>
      <c r="J47" s="432">
        <v>0</v>
      </c>
    </row>
    <row r="48" spans="1:10" x14ac:dyDescent="0.25">
      <c r="A48" s="1406"/>
      <c r="B48" s="434" t="s">
        <v>117</v>
      </c>
      <c r="C48" s="428">
        <f t="shared" si="4"/>
        <v>7</v>
      </c>
      <c r="D48" s="436">
        <v>0</v>
      </c>
      <c r="E48" s="437">
        <v>1</v>
      </c>
      <c r="F48" s="437">
        <v>0</v>
      </c>
      <c r="G48" s="437">
        <v>0</v>
      </c>
      <c r="H48" s="437">
        <v>0</v>
      </c>
      <c r="I48" s="437">
        <v>3</v>
      </c>
      <c r="J48" s="439">
        <v>3</v>
      </c>
    </row>
    <row r="49" spans="1:10" x14ac:dyDescent="0.25">
      <c r="A49" s="1413" t="s">
        <v>299</v>
      </c>
      <c r="B49" s="416" t="s">
        <v>4</v>
      </c>
      <c r="C49" s="417">
        <f>SUM(C50:C53)</f>
        <v>17</v>
      </c>
      <c r="D49" s="417">
        <f t="shared" ref="D49:J49" si="5">SUM(D50:D53)</f>
        <v>2</v>
      </c>
      <c r="E49" s="417">
        <f t="shared" si="5"/>
        <v>4</v>
      </c>
      <c r="F49" s="417">
        <f t="shared" si="5"/>
        <v>3</v>
      </c>
      <c r="G49" s="417">
        <f t="shared" si="5"/>
        <v>1</v>
      </c>
      <c r="H49" s="417">
        <f t="shared" si="5"/>
        <v>3</v>
      </c>
      <c r="I49" s="417">
        <f t="shared" si="5"/>
        <v>2</v>
      </c>
      <c r="J49" s="417">
        <f t="shared" si="5"/>
        <v>2</v>
      </c>
    </row>
    <row r="50" spans="1:10" x14ac:dyDescent="0.25">
      <c r="A50" s="1414"/>
      <c r="B50" s="422" t="s">
        <v>617</v>
      </c>
      <c r="C50" s="428">
        <v>11</v>
      </c>
      <c r="D50" s="429">
        <v>0</v>
      </c>
      <c r="E50" s="430">
        <v>3</v>
      </c>
      <c r="F50" s="430">
        <v>2</v>
      </c>
      <c r="G50" s="430">
        <v>1</v>
      </c>
      <c r="H50" s="430">
        <v>3</v>
      </c>
      <c r="I50" s="430">
        <v>2</v>
      </c>
      <c r="J50" s="432">
        <v>0</v>
      </c>
    </row>
    <row r="51" spans="1:10" x14ac:dyDescent="0.25">
      <c r="A51" s="1414"/>
      <c r="B51" s="422" t="s">
        <v>618</v>
      </c>
      <c r="C51" s="428">
        <v>2</v>
      </c>
      <c r="D51" s="429">
        <v>2</v>
      </c>
      <c r="E51" s="430">
        <v>0</v>
      </c>
      <c r="F51" s="430">
        <v>0</v>
      </c>
      <c r="G51" s="430">
        <v>0</v>
      </c>
      <c r="H51" s="430">
        <v>0</v>
      </c>
      <c r="I51" s="430">
        <v>0</v>
      </c>
      <c r="J51" s="432">
        <v>0</v>
      </c>
    </row>
    <row r="52" spans="1:10" x14ac:dyDescent="0.25">
      <c r="A52" s="1414"/>
      <c r="B52" s="422" t="s">
        <v>133</v>
      </c>
      <c r="C52" s="428">
        <v>2</v>
      </c>
      <c r="D52" s="429">
        <v>0</v>
      </c>
      <c r="E52" s="430">
        <v>1</v>
      </c>
      <c r="F52" s="430">
        <v>1</v>
      </c>
      <c r="G52" s="430">
        <v>0</v>
      </c>
      <c r="H52" s="430">
        <v>0</v>
      </c>
      <c r="I52" s="430">
        <v>0</v>
      </c>
      <c r="J52" s="432">
        <v>0</v>
      </c>
    </row>
    <row r="53" spans="1:10" x14ac:dyDescent="0.25">
      <c r="A53" s="1406"/>
      <c r="B53" s="434" t="s">
        <v>117</v>
      </c>
      <c r="C53" s="435">
        <v>2</v>
      </c>
      <c r="D53" s="436">
        <v>0</v>
      </c>
      <c r="E53" s="437">
        <v>0</v>
      </c>
      <c r="F53" s="437">
        <v>0</v>
      </c>
      <c r="G53" s="437">
        <v>0</v>
      </c>
      <c r="H53" s="437">
        <v>0</v>
      </c>
      <c r="I53" s="437">
        <v>0</v>
      </c>
      <c r="J53" s="439">
        <v>2</v>
      </c>
    </row>
    <row r="54" spans="1:10" ht="76.5" x14ac:dyDescent="0.25">
      <c r="A54" s="498" t="s">
        <v>638</v>
      </c>
      <c r="B54" s="411" t="s">
        <v>4</v>
      </c>
      <c r="C54" s="414">
        <f>SUM(D54:J54)</f>
        <v>4</v>
      </c>
      <c r="D54" s="499">
        <v>0</v>
      </c>
      <c r="E54" s="500">
        <v>0</v>
      </c>
      <c r="F54" s="500">
        <v>0</v>
      </c>
      <c r="G54" s="500">
        <v>0</v>
      </c>
      <c r="H54" s="500">
        <v>0</v>
      </c>
      <c r="I54" s="500">
        <v>2</v>
      </c>
      <c r="J54" s="501">
        <v>2</v>
      </c>
    </row>
    <row r="55" spans="1:10" x14ac:dyDescent="0.25">
      <c r="A55" s="502" t="s">
        <v>133</v>
      </c>
      <c r="B55" s="458" t="s">
        <v>4</v>
      </c>
      <c r="C55" s="459">
        <f>SUM(D55:J55)</f>
        <v>5</v>
      </c>
      <c r="D55" s="460">
        <v>1</v>
      </c>
      <c r="E55" s="461">
        <v>0</v>
      </c>
      <c r="F55" s="461">
        <v>0</v>
      </c>
      <c r="G55" s="461">
        <v>1</v>
      </c>
      <c r="H55" s="461">
        <v>1</v>
      </c>
      <c r="I55" s="461">
        <v>2</v>
      </c>
      <c r="J55" s="463">
        <v>0</v>
      </c>
    </row>
    <row r="56" spans="1:10" x14ac:dyDescent="0.25">
      <c r="A56" s="503" t="s">
        <v>117</v>
      </c>
      <c r="B56" s="455" t="s">
        <v>4</v>
      </c>
      <c r="C56" s="456">
        <f>SUM(D56:J56)</f>
        <v>42</v>
      </c>
      <c r="D56" s="450">
        <v>1</v>
      </c>
      <c r="E56" s="451">
        <v>0</v>
      </c>
      <c r="F56" s="451">
        <v>0</v>
      </c>
      <c r="G56" s="451">
        <v>0</v>
      </c>
      <c r="H56" s="451">
        <v>0</v>
      </c>
      <c r="I56" s="451">
        <v>2</v>
      </c>
      <c r="J56" s="453">
        <v>39</v>
      </c>
    </row>
  </sheetData>
  <mergeCells count="6">
    <mergeCell ref="A49:A53"/>
    <mergeCell ref="A1:J1"/>
    <mergeCell ref="A2:J2"/>
    <mergeCell ref="A3:J3"/>
    <mergeCell ref="A6:A26"/>
    <mergeCell ref="A27:A48"/>
  </mergeCells>
  <hyperlinks>
    <hyperlink ref="L1" location="INDEX!A1" display="Back to Index" xr:uid="{BF370273-9ED1-44FA-B6F4-9588FAB011DF}"/>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74BEB-30F1-4E6B-9AEC-08D2F1DB8C15}">
  <dimension ref="A1:J23"/>
  <sheetViews>
    <sheetView workbookViewId="0">
      <selection activeCell="J1" sqref="J1"/>
    </sheetView>
  </sheetViews>
  <sheetFormatPr defaultRowHeight="15" x14ac:dyDescent="0.25"/>
  <cols>
    <col min="1" max="1" width="25" bestFit="1" customWidth="1"/>
    <col min="2" max="2" width="36.5703125" bestFit="1" customWidth="1"/>
    <col min="7" max="7" width="9.42578125" customWidth="1"/>
    <col min="10" max="10" width="12.7109375" bestFit="1" customWidth="1"/>
  </cols>
  <sheetData>
    <row r="1" spans="1:10" ht="15" customHeight="1" x14ac:dyDescent="0.25">
      <c r="A1" s="1407" t="s">
        <v>639</v>
      </c>
      <c r="B1" s="1407"/>
      <c r="C1" s="1407"/>
      <c r="D1" s="1407"/>
      <c r="E1" s="1407"/>
      <c r="F1" s="1407"/>
      <c r="G1" s="1407"/>
      <c r="H1" s="1407"/>
      <c r="J1" s="1236" t="s">
        <v>863</v>
      </c>
    </row>
    <row r="2" spans="1:10" ht="18" customHeight="1" x14ac:dyDescent="0.25">
      <c r="A2" s="1407" t="s">
        <v>1</v>
      </c>
      <c r="B2" s="1407"/>
      <c r="C2" s="1407"/>
      <c r="D2" s="1407"/>
      <c r="E2" s="1407"/>
      <c r="F2" s="1407"/>
      <c r="G2" s="1407"/>
      <c r="H2" s="1407"/>
    </row>
    <row r="3" spans="1:10" ht="16.5" customHeight="1" x14ac:dyDescent="0.25">
      <c r="A3" s="1428" t="s">
        <v>640</v>
      </c>
      <c r="B3" s="1428"/>
      <c r="C3" s="1428"/>
      <c r="D3" s="1428"/>
      <c r="E3" s="1428"/>
      <c r="F3" s="1428"/>
      <c r="G3" s="1428"/>
      <c r="H3" s="1428"/>
    </row>
    <row r="4" spans="1:10" x14ac:dyDescent="0.25">
      <c r="A4" s="505" t="s">
        <v>239</v>
      </c>
      <c r="B4" s="506" t="s">
        <v>641</v>
      </c>
      <c r="C4" s="1146" t="s">
        <v>4</v>
      </c>
      <c r="D4" s="1147" t="s">
        <v>10</v>
      </c>
      <c r="E4" s="1148" t="s">
        <v>11</v>
      </c>
      <c r="F4" s="1149" t="s">
        <v>12</v>
      </c>
      <c r="G4" s="1147" t="s">
        <v>13</v>
      </c>
      <c r="H4" s="1148" t="s">
        <v>14</v>
      </c>
    </row>
    <row r="5" spans="1:10" x14ac:dyDescent="0.25">
      <c r="A5" s="504" t="s">
        <v>15</v>
      </c>
      <c r="B5" s="564" t="s">
        <v>4</v>
      </c>
      <c r="C5" s="656">
        <f>SUM(C6,C13,C23)</f>
        <v>270</v>
      </c>
      <c r="D5" s="679">
        <f t="shared" ref="D5:H5" si="0">SUM(D6,D13,D23)</f>
        <v>46</v>
      </c>
      <c r="E5" s="679">
        <f t="shared" si="0"/>
        <v>57</v>
      </c>
      <c r="F5" s="679">
        <f t="shared" si="0"/>
        <v>48</v>
      </c>
      <c r="G5" s="679">
        <f t="shared" si="0"/>
        <v>46</v>
      </c>
      <c r="H5" s="679">
        <f t="shared" si="0"/>
        <v>73</v>
      </c>
    </row>
    <row r="6" spans="1:10" x14ac:dyDescent="0.25">
      <c r="A6" s="1403" t="s">
        <v>642</v>
      </c>
      <c r="B6" s="416" t="s">
        <v>4</v>
      </c>
      <c r="C6" s="417">
        <f>SUM(C7:C12)</f>
        <v>188</v>
      </c>
      <c r="D6" s="1154">
        <f t="shared" ref="D6:H6" si="1">SUM(D7:D12)</f>
        <v>39</v>
      </c>
      <c r="E6" s="1155">
        <f t="shared" si="1"/>
        <v>45</v>
      </c>
      <c r="F6" s="1152">
        <f t="shared" si="1"/>
        <v>38</v>
      </c>
      <c r="G6" s="1160">
        <f t="shared" si="1"/>
        <v>36</v>
      </c>
      <c r="H6" s="1155">
        <f t="shared" si="1"/>
        <v>30</v>
      </c>
    </row>
    <row r="7" spans="1:10" x14ac:dyDescent="0.25">
      <c r="A7" s="1423"/>
      <c r="B7" s="422" t="s">
        <v>643</v>
      </c>
      <c r="C7" s="428">
        <v>146</v>
      </c>
      <c r="D7" s="431">
        <v>31</v>
      </c>
      <c r="E7" s="431">
        <v>39</v>
      </c>
      <c r="F7" s="431">
        <v>29</v>
      </c>
      <c r="G7" s="1158">
        <v>27</v>
      </c>
      <c r="H7" s="1156">
        <v>20</v>
      </c>
    </row>
    <row r="8" spans="1:10" x14ac:dyDescent="0.25">
      <c r="A8" s="1423"/>
      <c r="B8" s="422" t="s">
        <v>644</v>
      </c>
      <c r="C8" s="428">
        <v>21</v>
      </c>
      <c r="D8" s="431">
        <v>4</v>
      </c>
      <c r="E8" s="431">
        <v>4</v>
      </c>
      <c r="F8" s="431">
        <v>7</v>
      </c>
      <c r="G8" s="1158">
        <v>2</v>
      </c>
      <c r="H8" s="1156">
        <v>4</v>
      </c>
    </row>
    <row r="9" spans="1:10" x14ac:dyDescent="0.25">
      <c r="A9" s="1423"/>
      <c r="B9" s="422" t="s">
        <v>645</v>
      </c>
      <c r="C9" s="428">
        <v>5</v>
      </c>
      <c r="D9" s="431">
        <v>2</v>
      </c>
      <c r="E9" s="431">
        <v>1</v>
      </c>
      <c r="F9" s="431">
        <v>0</v>
      </c>
      <c r="G9" s="1158">
        <v>0</v>
      </c>
      <c r="H9" s="1156">
        <v>2</v>
      </c>
    </row>
    <row r="10" spans="1:10" x14ac:dyDescent="0.25">
      <c r="A10" s="1423"/>
      <c r="B10" s="422" t="s">
        <v>646</v>
      </c>
      <c r="C10" s="428">
        <v>3</v>
      </c>
      <c r="D10" s="431">
        <v>0</v>
      </c>
      <c r="E10" s="431">
        <v>0</v>
      </c>
      <c r="F10" s="431">
        <v>2</v>
      </c>
      <c r="G10" s="1158">
        <v>0</v>
      </c>
      <c r="H10" s="1156">
        <v>1</v>
      </c>
    </row>
    <row r="11" spans="1:10" x14ac:dyDescent="0.25">
      <c r="A11" s="1423"/>
      <c r="B11" s="422" t="s">
        <v>647</v>
      </c>
      <c r="C11" s="428">
        <v>1</v>
      </c>
      <c r="D11" s="431">
        <v>1</v>
      </c>
      <c r="E11" s="431">
        <v>0</v>
      </c>
      <c r="F11" s="431">
        <v>0</v>
      </c>
      <c r="G11" s="1158">
        <v>0</v>
      </c>
      <c r="H11" s="1156">
        <v>0</v>
      </c>
    </row>
    <row r="12" spans="1:10" x14ac:dyDescent="0.25">
      <c r="A12" s="1404"/>
      <c r="B12" s="434" t="s">
        <v>648</v>
      </c>
      <c r="C12" s="435">
        <v>12</v>
      </c>
      <c r="D12" s="438">
        <v>1</v>
      </c>
      <c r="E12" s="438">
        <v>1</v>
      </c>
      <c r="F12" s="438">
        <v>0</v>
      </c>
      <c r="G12" s="1159">
        <v>7</v>
      </c>
      <c r="H12" s="1157">
        <v>3</v>
      </c>
    </row>
    <row r="13" spans="1:10" x14ac:dyDescent="0.25">
      <c r="A13" s="1424" t="s">
        <v>649</v>
      </c>
      <c r="B13" s="416" t="s">
        <v>4</v>
      </c>
      <c r="C13" s="417">
        <f>SUM(C14:C22)</f>
        <v>32</v>
      </c>
      <c r="D13" s="417">
        <f t="shared" ref="D13:H13" si="2">SUM(D14:D22)</f>
        <v>7</v>
      </c>
      <c r="E13" s="1154">
        <f t="shared" si="2"/>
        <v>11</v>
      </c>
      <c r="F13" s="1153">
        <f t="shared" si="2"/>
        <v>8</v>
      </c>
      <c r="G13" s="1160">
        <f t="shared" si="2"/>
        <v>2</v>
      </c>
      <c r="H13" s="1155">
        <f t="shared" si="2"/>
        <v>4</v>
      </c>
    </row>
    <row r="14" spans="1:10" x14ac:dyDescent="0.25">
      <c r="A14" s="1425"/>
      <c r="B14" s="422" t="s">
        <v>650</v>
      </c>
      <c r="C14" s="428">
        <v>0</v>
      </c>
      <c r="D14" s="431">
        <v>0</v>
      </c>
      <c r="E14" s="431">
        <v>0</v>
      </c>
      <c r="F14" s="431">
        <v>0</v>
      </c>
      <c r="G14" s="1158">
        <v>0</v>
      </c>
      <c r="H14" s="1156">
        <v>0</v>
      </c>
    </row>
    <row r="15" spans="1:10" x14ac:dyDescent="0.25">
      <c r="A15" s="1426"/>
      <c r="B15" s="422" t="s">
        <v>651</v>
      </c>
      <c r="C15" s="428">
        <v>2</v>
      </c>
      <c r="D15" s="431">
        <v>0</v>
      </c>
      <c r="E15" s="431">
        <v>1</v>
      </c>
      <c r="F15" s="431">
        <v>1</v>
      </c>
      <c r="G15" s="1158">
        <v>0</v>
      </c>
      <c r="H15" s="1156">
        <v>0</v>
      </c>
    </row>
    <row r="16" spans="1:10" x14ac:dyDescent="0.25">
      <c r="A16" s="1426"/>
      <c r="B16" s="422" t="s">
        <v>652</v>
      </c>
      <c r="C16" s="428">
        <v>0</v>
      </c>
      <c r="D16" s="431">
        <v>0</v>
      </c>
      <c r="E16" s="431">
        <v>0</v>
      </c>
      <c r="F16" s="431">
        <v>0</v>
      </c>
      <c r="G16" s="1158">
        <v>0</v>
      </c>
      <c r="H16" s="1156">
        <v>0</v>
      </c>
    </row>
    <row r="17" spans="1:8" x14ac:dyDescent="0.25">
      <c r="A17" s="1426"/>
      <c r="B17" s="422" t="s">
        <v>653</v>
      </c>
      <c r="C17" s="428">
        <v>2</v>
      </c>
      <c r="D17" s="431">
        <v>0</v>
      </c>
      <c r="E17" s="431">
        <v>1</v>
      </c>
      <c r="F17" s="431">
        <v>1</v>
      </c>
      <c r="G17" s="1158">
        <v>0</v>
      </c>
      <c r="H17" s="1156">
        <v>0</v>
      </c>
    </row>
    <row r="18" spans="1:8" x14ac:dyDescent="0.25">
      <c r="A18" s="1426"/>
      <c r="B18" s="422" t="s">
        <v>654</v>
      </c>
      <c r="C18" s="428">
        <v>2</v>
      </c>
      <c r="D18" s="431">
        <v>1</v>
      </c>
      <c r="E18" s="431">
        <v>1</v>
      </c>
      <c r="F18" s="431">
        <v>0</v>
      </c>
      <c r="G18" s="1158">
        <v>0</v>
      </c>
      <c r="H18" s="1156">
        <v>0</v>
      </c>
    </row>
    <row r="19" spans="1:8" x14ac:dyDescent="0.25">
      <c r="A19" s="1426"/>
      <c r="B19" s="507" t="s">
        <v>655</v>
      </c>
      <c r="C19" s="428">
        <v>15</v>
      </c>
      <c r="D19" s="431">
        <v>4</v>
      </c>
      <c r="E19" s="431">
        <v>5</v>
      </c>
      <c r="F19" s="431">
        <v>3</v>
      </c>
      <c r="G19" s="1158">
        <v>1</v>
      </c>
      <c r="H19" s="1156">
        <v>2</v>
      </c>
    </row>
    <row r="20" spans="1:8" x14ac:dyDescent="0.25">
      <c r="A20" s="1426"/>
      <c r="B20" s="422" t="s">
        <v>656</v>
      </c>
      <c r="C20" s="428">
        <v>3</v>
      </c>
      <c r="D20" s="431">
        <v>1</v>
      </c>
      <c r="E20" s="431">
        <v>2</v>
      </c>
      <c r="F20" s="431">
        <v>0</v>
      </c>
      <c r="G20" s="1158">
        <v>0</v>
      </c>
      <c r="H20" s="1156">
        <v>0</v>
      </c>
    </row>
    <row r="21" spans="1:8" x14ac:dyDescent="0.25">
      <c r="A21" s="1426"/>
      <c r="B21" s="422" t="s">
        <v>657</v>
      </c>
      <c r="C21" s="428">
        <v>3</v>
      </c>
      <c r="D21" s="431">
        <v>1</v>
      </c>
      <c r="E21" s="431">
        <v>0</v>
      </c>
      <c r="F21" s="431">
        <v>1</v>
      </c>
      <c r="G21" s="1158">
        <v>1</v>
      </c>
      <c r="H21" s="1156">
        <v>0</v>
      </c>
    </row>
    <row r="22" spans="1:8" x14ac:dyDescent="0.25">
      <c r="A22" s="1427"/>
      <c r="B22" s="434" t="s">
        <v>658</v>
      </c>
      <c r="C22" s="435">
        <v>5</v>
      </c>
      <c r="D22" s="438">
        <v>0</v>
      </c>
      <c r="E22" s="438">
        <v>1</v>
      </c>
      <c r="F22" s="438">
        <v>2</v>
      </c>
      <c r="G22" s="1159">
        <v>0</v>
      </c>
      <c r="H22" s="1157">
        <v>2</v>
      </c>
    </row>
    <row r="23" spans="1:8" x14ac:dyDescent="0.25">
      <c r="A23" s="508" t="s">
        <v>659</v>
      </c>
      <c r="B23" s="455" t="s">
        <v>4</v>
      </c>
      <c r="C23" s="456">
        <f>SUM(D23:H23)</f>
        <v>50</v>
      </c>
      <c r="D23" s="452">
        <v>0</v>
      </c>
      <c r="E23" s="452">
        <v>1</v>
      </c>
      <c r="F23" s="452">
        <v>2</v>
      </c>
      <c r="G23" s="1151">
        <v>8</v>
      </c>
      <c r="H23" s="1150">
        <v>39</v>
      </c>
    </row>
  </sheetData>
  <mergeCells count="5">
    <mergeCell ref="A6:A12"/>
    <mergeCell ref="A13:A22"/>
    <mergeCell ref="A1:H1"/>
    <mergeCell ref="A2:H2"/>
    <mergeCell ref="A3:H3"/>
  </mergeCells>
  <hyperlinks>
    <hyperlink ref="J1" location="INDEX!A1" display="Back to Index" xr:uid="{0F625579-1996-46F3-9D89-0676DB8F386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5058-3BC3-438A-A328-D31C138E294B}">
  <dimension ref="A1:P19"/>
  <sheetViews>
    <sheetView workbookViewId="0">
      <selection activeCell="O1" sqref="O1"/>
    </sheetView>
  </sheetViews>
  <sheetFormatPr defaultRowHeight="15" x14ac:dyDescent="0.25"/>
  <cols>
    <col min="1" max="1" width="21" bestFit="1" customWidth="1"/>
    <col min="2" max="2" width="26.85546875" bestFit="1" customWidth="1"/>
    <col min="15" max="15" width="12.7109375" bestFit="1" customWidth="1"/>
  </cols>
  <sheetData>
    <row r="1" spans="1:15" ht="18.75" x14ac:dyDescent="0.25">
      <c r="A1" s="1407" t="s">
        <v>660</v>
      </c>
      <c r="B1" s="1407"/>
      <c r="C1" s="1407"/>
      <c r="D1" s="1407"/>
      <c r="E1" s="1407"/>
      <c r="F1" s="1407"/>
      <c r="G1" s="1407"/>
      <c r="H1" s="1407"/>
      <c r="I1" s="1407"/>
      <c r="J1" s="1407"/>
      <c r="K1" s="1407"/>
      <c r="L1" s="1407"/>
      <c r="M1" s="1407"/>
      <c r="N1" s="683"/>
      <c r="O1" s="1236" t="s">
        <v>863</v>
      </c>
    </row>
    <row r="2" spans="1:15" ht="18.75" x14ac:dyDescent="0.25">
      <c r="A2" s="1407" t="s">
        <v>1</v>
      </c>
      <c r="B2" s="1407"/>
      <c r="C2" s="1407"/>
      <c r="D2" s="1407"/>
      <c r="E2" s="1407"/>
      <c r="F2" s="1407"/>
      <c r="G2" s="1407"/>
      <c r="H2" s="1407"/>
      <c r="I2" s="1407"/>
      <c r="J2" s="1407"/>
      <c r="K2" s="1407"/>
      <c r="L2" s="1407"/>
      <c r="M2" s="1407"/>
      <c r="N2" s="683"/>
    </row>
    <row r="3" spans="1:15" ht="18.75" x14ac:dyDescent="0.25">
      <c r="A3" s="1415" t="s">
        <v>661</v>
      </c>
      <c r="B3" s="1415"/>
      <c r="C3" s="1415"/>
      <c r="D3" s="1415"/>
      <c r="E3" s="1415"/>
      <c r="F3" s="1415"/>
      <c r="G3" s="1415"/>
      <c r="H3" s="1415"/>
      <c r="I3" s="1415"/>
      <c r="J3" s="1415"/>
      <c r="K3" s="1415"/>
      <c r="L3" s="1415"/>
      <c r="M3" s="1415"/>
      <c r="N3" s="683"/>
    </row>
    <row r="4" spans="1:15" x14ac:dyDescent="0.25">
      <c r="A4" s="1432" t="s">
        <v>239</v>
      </c>
      <c r="B4" s="1433"/>
      <c r="C4" s="941" t="s">
        <v>4</v>
      </c>
      <c r="D4" s="654" t="s">
        <v>5</v>
      </c>
      <c r="E4" s="1161" t="s">
        <v>6</v>
      </c>
      <c r="F4" s="1161" t="s">
        <v>7</v>
      </c>
      <c r="G4" s="1161" t="s">
        <v>8</v>
      </c>
      <c r="H4" s="1163" t="s">
        <v>9</v>
      </c>
      <c r="I4" s="1162" t="s">
        <v>10</v>
      </c>
      <c r="J4" s="1163" t="s">
        <v>11</v>
      </c>
      <c r="K4" s="1162" t="s">
        <v>12</v>
      </c>
      <c r="L4" s="1164" t="s">
        <v>13</v>
      </c>
      <c r="M4" s="654" t="s">
        <v>14</v>
      </c>
      <c r="N4" s="522"/>
    </row>
    <row r="5" spans="1:15" x14ac:dyDescent="0.25">
      <c r="A5" s="509" t="s">
        <v>15</v>
      </c>
      <c r="B5" s="510" t="s">
        <v>4</v>
      </c>
      <c r="C5" s="511">
        <v>504</v>
      </c>
      <c r="D5" s="657">
        <v>49</v>
      </c>
      <c r="E5" s="657">
        <v>27</v>
      </c>
      <c r="F5" s="657">
        <v>51</v>
      </c>
      <c r="G5" s="657">
        <v>41</v>
      </c>
      <c r="H5" s="658">
        <v>66</v>
      </c>
      <c r="I5" s="658">
        <v>46</v>
      </c>
      <c r="J5" s="658">
        <v>57</v>
      </c>
      <c r="K5" s="512">
        <v>48</v>
      </c>
      <c r="L5" s="518">
        <v>46</v>
      </c>
      <c r="M5" s="519">
        <v>73</v>
      </c>
      <c r="N5" s="522"/>
    </row>
    <row r="6" spans="1:15" x14ac:dyDescent="0.25">
      <c r="A6" s="1434" t="s">
        <v>662</v>
      </c>
      <c r="B6" s="513" t="s">
        <v>4</v>
      </c>
      <c r="C6" s="514">
        <f>SUM(D6:M6)</f>
        <v>333</v>
      </c>
      <c r="D6" s="662">
        <v>25</v>
      </c>
      <c r="E6" s="662">
        <v>19</v>
      </c>
      <c r="F6" s="662">
        <v>40</v>
      </c>
      <c r="G6" s="662">
        <v>30</v>
      </c>
      <c r="H6" s="663">
        <v>51</v>
      </c>
      <c r="I6" s="663">
        <v>35</v>
      </c>
      <c r="J6" s="663">
        <v>46</v>
      </c>
      <c r="K6" s="663">
        <v>31</v>
      </c>
      <c r="L6" s="663">
        <v>26</v>
      </c>
      <c r="M6" s="523">
        <v>30</v>
      </c>
      <c r="N6" s="683"/>
    </row>
    <row r="7" spans="1:15" x14ac:dyDescent="0.25">
      <c r="A7" s="1435"/>
      <c r="B7" s="515" t="s">
        <v>663</v>
      </c>
      <c r="C7" s="514">
        <f t="shared" ref="C7:C13" si="0">SUM(D7:M7)</f>
        <v>317</v>
      </c>
      <c r="D7" s="751">
        <v>25</v>
      </c>
      <c r="E7" s="751">
        <v>18</v>
      </c>
      <c r="F7" s="751">
        <v>40</v>
      </c>
      <c r="G7" s="751">
        <v>28</v>
      </c>
      <c r="H7" s="753">
        <v>50</v>
      </c>
      <c r="I7" s="753">
        <v>33</v>
      </c>
      <c r="J7" s="753">
        <v>40</v>
      </c>
      <c r="K7" s="753">
        <v>30</v>
      </c>
      <c r="L7" s="753">
        <v>26</v>
      </c>
      <c r="M7" s="520">
        <v>27</v>
      </c>
      <c r="N7" s="522"/>
    </row>
    <row r="8" spans="1:15" x14ac:dyDescent="0.25">
      <c r="A8" s="1435"/>
      <c r="B8" s="526" t="s">
        <v>649</v>
      </c>
      <c r="C8" s="514">
        <f t="shared" si="0"/>
        <v>15</v>
      </c>
      <c r="D8" s="529">
        <v>0</v>
      </c>
      <c r="E8" s="530">
        <v>1</v>
      </c>
      <c r="F8" s="530">
        <v>0</v>
      </c>
      <c r="G8" s="530">
        <v>2</v>
      </c>
      <c r="H8" s="530">
        <v>1</v>
      </c>
      <c r="I8" s="530">
        <v>2</v>
      </c>
      <c r="J8" s="530">
        <v>6</v>
      </c>
      <c r="K8" s="410">
        <v>1</v>
      </c>
      <c r="L8" s="531">
        <v>0</v>
      </c>
      <c r="M8" s="524">
        <v>2</v>
      </c>
      <c r="N8" s="522"/>
    </row>
    <row r="9" spans="1:15" s="389" customFormat="1" x14ac:dyDescent="0.25">
      <c r="A9" s="1436"/>
      <c r="B9" s="527" t="s">
        <v>407</v>
      </c>
      <c r="C9" s="514">
        <f t="shared" si="0"/>
        <v>1</v>
      </c>
      <c r="D9" s="528">
        <v>0</v>
      </c>
      <c r="E9" s="532">
        <v>0</v>
      </c>
      <c r="F9" s="532">
        <v>0</v>
      </c>
      <c r="G9" s="532">
        <v>0</v>
      </c>
      <c r="H9" s="532">
        <v>0</v>
      </c>
      <c r="I9" s="533">
        <v>0</v>
      </c>
      <c r="J9" s="528">
        <v>0</v>
      </c>
      <c r="K9" s="533">
        <v>0</v>
      </c>
      <c r="L9" s="533">
        <v>0</v>
      </c>
      <c r="M9" s="532">
        <v>1</v>
      </c>
      <c r="N9" s="522"/>
    </row>
    <row r="10" spans="1:15" x14ac:dyDescent="0.25">
      <c r="A10" s="1429" t="s">
        <v>664</v>
      </c>
      <c r="B10" s="517" t="s">
        <v>4</v>
      </c>
      <c r="C10" s="514">
        <f t="shared" si="0"/>
        <v>423</v>
      </c>
      <c r="D10" s="745">
        <v>43</v>
      </c>
      <c r="E10" s="745">
        <v>27</v>
      </c>
      <c r="F10" s="745">
        <v>48</v>
      </c>
      <c r="G10" s="745">
        <v>37</v>
      </c>
      <c r="H10" s="747">
        <v>65</v>
      </c>
      <c r="I10" s="747">
        <v>44</v>
      </c>
      <c r="J10" s="747">
        <v>52</v>
      </c>
      <c r="K10" s="747">
        <v>43</v>
      </c>
      <c r="L10" s="747">
        <v>33</v>
      </c>
      <c r="M10" s="525">
        <v>31</v>
      </c>
      <c r="N10" s="522"/>
    </row>
    <row r="11" spans="1:15" x14ac:dyDescent="0.25">
      <c r="A11" s="1430"/>
      <c r="B11" s="515" t="s">
        <v>663</v>
      </c>
      <c r="C11" s="514">
        <f t="shared" si="0"/>
        <v>376</v>
      </c>
      <c r="D11" s="751">
        <v>38</v>
      </c>
      <c r="E11" s="751">
        <v>20</v>
      </c>
      <c r="F11" s="751">
        <v>43</v>
      </c>
      <c r="G11" s="751">
        <v>35</v>
      </c>
      <c r="H11" s="753">
        <v>59</v>
      </c>
      <c r="I11" s="753">
        <v>39</v>
      </c>
      <c r="J11" s="753">
        <v>45</v>
      </c>
      <c r="K11" s="753">
        <v>38</v>
      </c>
      <c r="L11" s="753">
        <v>31</v>
      </c>
      <c r="M11" s="520">
        <v>28</v>
      </c>
      <c r="N11" s="522"/>
    </row>
    <row r="12" spans="1:15" x14ac:dyDescent="0.25">
      <c r="A12" s="1430"/>
      <c r="B12" s="515" t="s">
        <v>649</v>
      </c>
      <c r="C12" s="514">
        <f t="shared" si="0"/>
        <v>39</v>
      </c>
      <c r="D12" s="751">
        <v>2</v>
      </c>
      <c r="E12" s="751">
        <v>7</v>
      </c>
      <c r="F12" s="751">
        <v>5</v>
      </c>
      <c r="G12" s="751">
        <v>2</v>
      </c>
      <c r="H12" s="753">
        <v>4</v>
      </c>
      <c r="I12" s="753">
        <v>5</v>
      </c>
      <c r="J12" s="753">
        <v>6</v>
      </c>
      <c r="K12" s="753">
        <v>4</v>
      </c>
      <c r="L12" s="753">
        <v>1</v>
      </c>
      <c r="M12" s="520">
        <v>3</v>
      </c>
      <c r="N12" s="522"/>
    </row>
    <row r="13" spans="1:15" x14ac:dyDescent="0.25">
      <c r="A13" s="1431"/>
      <c r="B13" s="516" t="s">
        <v>117</v>
      </c>
      <c r="C13" s="943">
        <f t="shared" si="0"/>
        <v>8</v>
      </c>
      <c r="D13" s="757">
        <v>3</v>
      </c>
      <c r="E13" s="757">
        <v>0</v>
      </c>
      <c r="F13" s="757">
        <v>0</v>
      </c>
      <c r="G13" s="757">
        <v>0</v>
      </c>
      <c r="H13" s="759">
        <v>2</v>
      </c>
      <c r="I13" s="759">
        <v>0</v>
      </c>
      <c r="J13" s="759">
        <v>1</v>
      </c>
      <c r="K13" s="759">
        <v>1</v>
      </c>
      <c r="L13" s="759">
        <v>1</v>
      </c>
      <c r="M13" s="521">
        <v>0</v>
      </c>
      <c r="N13" s="522"/>
    </row>
    <row r="14" spans="1:15" x14ac:dyDescent="0.25">
      <c r="A14" s="683"/>
      <c r="B14" s="683"/>
      <c r="C14" s="683"/>
      <c r="D14" s="683"/>
      <c r="E14" s="683"/>
      <c r="F14" s="683"/>
      <c r="G14" s="683"/>
      <c r="H14" s="683"/>
      <c r="I14" s="683"/>
      <c r="J14" s="683"/>
      <c r="K14" s="683"/>
      <c r="L14" s="683"/>
      <c r="M14" s="683"/>
      <c r="N14" s="683"/>
    </row>
    <row r="19" spans="15:16" x14ac:dyDescent="0.25">
      <c r="O19" s="1081"/>
      <c r="P19" s="1081"/>
    </row>
  </sheetData>
  <mergeCells count="6">
    <mergeCell ref="A10:A13"/>
    <mergeCell ref="A4:B4"/>
    <mergeCell ref="A6:A9"/>
    <mergeCell ref="A1:M1"/>
    <mergeCell ref="A2:M2"/>
    <mergeCell ref="A3:M3"/>
  </mergeCells>
  <hyperlinks>
    <hyperlink ref="O1" location="INDEX!A1" display="Back to Index" xr:uid="{27F6F78D-7CD7-4554-B4D7-BD9C2F1665B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3304-9E64-4868-B051-9A568393B5ED}">
  <dimension ref="A1:O44"/>
  <sheetViews>
    <sheetView zoomScaleNormal="100" workbookViewId="0">
      <selection activeCell="O1" sqref="O1"/>
    </sheetView>
  </sheetViews>
  <sheetFormatPr defaultRowHeight="15" x14ac:dyDescent="0.25"/>
  <cols>
    <col min="1" max="1" width="39.7109375" customWidth="1"/>
    <col min="2" max="2" width="24.28515625" customWidth="1"/>
    <col min="12" max="12" width="11.42578125" customWidth="1"/>
    <col min="13" max="13" width="8.7109375" style="534" customWidth="1"/>
    <col min="15" max="15" width="12.7109375" bestFit="1" customWidth="1"/>
  </cols>
  <sheetData>
    <row r="1" spans="1:15" ht="18.75" x14ac:dyDescent="0.25">
      <c r="A1" s="1264" t="s">
        <v>665</v>
      </c>
      <c r="B1" s="1264"/>
      <c r="C1" s="1264"/>
      <c r="D1" s="1264"/>
      <c r="E1" s="1264"/>
      <c r="F1" s="1264"/>
      <c r="G1" s="1264"/>
      <c r="H1" s="1264"/>
      <c r="I1" s="1264"/>
      <c r="J1" s="1264"/>
      <c r="K1" s="1264"/>
      <c r="L1" s="1264"/>
      <c r="M1" s="1264"/>
      <c r="O1" s="1236" t="s">
        <v>863</v>
      </c>
    </row>
    <row r="2" spans="1:15" ht="18.75" x14ac:dyDescent="0.25">
      <c r="A2" s="1264" t="s">
        <v>1</v>
      </c>
      <c r="B2" s="1264"/>
      <c r="C2" s="1264"/>
      <c r="D2" s="1264"/>
      <c r="E2" s="1264"/>
      <c r="F2" s="1264"/>
      <c r="G2" s="1264"/>
      <c r="H2" s="1264"/>
      <c r="I2" s="1264"/>
      <c r="J2" s="1264"/>
      <c r="K2" s="1264"/>
      <c r="L2" s="1264"/>
      <c r="M2" s="1264"/>
    </row>
    <row r="3" spans="1:15" ht="18.75" x14ac:dyDescent="0.25">
      <c r="A3" s="1349" t="s">
        <v>666</v>
      </c>
      <c r="B3" s="1349"/>
      <c r="C3" s="1349"/>
      <c r="D3" s="1349"/>
      <c r="E3" s="1349"/>
      <c r="F3" s="1349"/>
      <c r="G3" s="1349"/>
      <c r="H3" s="1349"/>
      <c r="I3" s="1349"/>
      <c r="J3" s="1349"/>
      <c r="K3" s="1349"/>
      <c r="L3" s="1349"/>
      <c r="M3" s="1349"/>
    </row>
    <row r="4" spans="1:15" x14ac:dyDescent="0.25">
      <c r="A4" s="1437" t="s">
        <v>667</v>
      </c>
      <c r="B4" s="1438"/>
      <c r="C4" s="1008" t="s">
        <v>4</v>
      </c>
      <c r="D4" s="1165" t="s">
        <v>5</v>
      </c>
      <c r="E4" s="1165" t="s">
        <v>6</v>
      </c>
      <c r="F4" s="1165" t="s">
        <v>7</v>
      </c>
      <c r="G4" s="1165" t="s">
        <v>8</v>
      </c>
      <c r="H4" s="1165" t="s">
        <v>9</v>
      </c>
      <c r="I4" s="1165" t="s">
        <v>10</v>
      </c>
      <c r="J4" s="1165" t="s">
        <v>11</v>
      </c>
      <c r="K4" s="1165" t="s">
        <v>12</v>
      </c>
      <c r="L4" s="1165" t="s">
        <v>13</v>
      </c>
      <c r="M4" s="1165" t="s">
        <v>14</v>
      </c>
    </row>
    <row r="5" spans="1:15" x14ac:dyDescent="0.25">
      <c r="A5" s="1439" t="s">
        <v>590</v>
      </c>
      <c r="B5" s="1005" t="s">
        <v>4</v>
      </c>
      <c r="C5" s="1006">
        <f>SUM(C6:C23)</f>
        <v>456</v>
      </c>
      <c r="D5" s="1166">
        <f t="shared" ref="D5:M5" si="0">SUM(D6:D23)</f>
        <v>44</v>
      </c>
      <c r="E5" s="1166">
        <f t="shared" si="0"/>
        <v>26</v>
      </c>
      <c r="F5" s="1166">
        <f t="shared" si="0"/>
        <v>46</v>
      </c>
      <c r="G5" s="1166">
        <f t="shared" si="0"/>
        <v>38</v>
      </c>
      <c r="H5" s="1166">
        <f t="shared" si="0"/>
        <v>62</v>
      </c>
      <c r="I5" s="1166">
        <f t="shared" si="0"/>
        <v>42</v>
      </c>
      <c r="J5" s="1166">
        <f t="shared" si="0"/>
        <v>52</v>
      </c>
      <c r="K5" s="1166">
        <f t="shared" si="0"/>
        <v>44</v>
      </c>
      <c r="L5" s="1166">
        <f t="shared" si="0"/>
        <v>41</v>
      </c>
      <c r="M5" s="1166">
        <f t="shared" si="0"/>
        <v>61</v>
      </c>
    </row>
    <row r="6" spans="1:15" x14ac:dyDescent="0.25">
      <c r="A6" s="1439"/>
      <c r="B6" s="546" t="s">
        <v>668</v>
      </c>
      <c r="C6" s="1014">
        <f>SUM(D6:M6)</f>
        <v>113</v>
      </c>
      <c r="D6" s="1009">
        <v>14</v>
      </c>
      <c r="E6" s="547">
        <v>7</v>
      </c>
      <c r="F6" s="547">
        <v>14</v>
      </c>
      <c r="G6" s="547">
        <v>10</v>
      </c>
      <c r="H6" s="548">
        <v>15</v>
      </c>
      <c r="I6" s="548">
        <v>13</v>
      </c>
      <c r="J6" s="548">
        <v>18</v>
      </c>
      <c r="K6" s="548">
        <v>8</v>
      </c>
      <c r="L6" s="1007">
        <v>10</v>
      </c>
      <c r="M6" s="994">
        <v>4</v>
      </c>
    </row>
    <row r="7" spans="1:15" x14ac:dyDescent="0.25">
      <c r="A7" s="1439"/>
      <c r="B7" s="549" t="s">
        <v>669</v>
      </c>
      <c r="C7" s="1015">
        <f t="shared" ref="C7:C23" si="1">SUM(D7:M7)</f>
        <v>24</v>
      </c>
      <c r="D7" s="1010">
        <v>3</v>
      </c>
      <c r="E7" s="550">
        <v>0</v>
      </c>
      <c r="F7" s="550">
        <v>2</v>
      </c>
      <c r="G7" s="550">
        <v>7</v>
      </c>
      <c r="H7" s="551">
        <v>3</v>
      </c>
      <c r="I7" s="551">
        <v>2</v>
      </c>
      <c r="J7" s="551">
        <v>4</v>
      </c>
      <c r="K7" s="551">
        <v>2</v>
      </c>
      <c r="L7" s="999">
        <v>1</v>
      </c>
      <c r="M7" s="995">
        <v>0</v>
      </c>
    </row>
    <row r="8" spans="1:15" x14ac:dyDescent="0.25">
      <c r="A8" s="1439"/>
      <c r="B8" s="549" t="s">
        <v>670</v>
      </c>
      <c r="C8" s="1015">
        <f t="shared" si="1"/>
        <v>47</v>
      </c>
      <c r="D8" s="1010">
        <v>6</v>
      </c>
      <c r="E8" s="550">
        <v>5</v>
      </c>
      <c r="F8" s="550">
        <v>9</v>
      </c>
      <c r="G8" s="550">
        <v>2</v>
      </c>
      <c r="H8" s="551">
        <v>6</v>
      </c>
      <c r="I8" s="551">
        <v>6</v>
      </c>
      <c r="J8" s="551">
        <v>5</v>
      </c>
      <c r="K8" s="551">
        <v>3</v>
      </c>
      <c r="L8" s="999">
        <v>2</v>
      </c>
      <c r="M8" s="995">
        <v>3</v>
      </c>
    </row>
    <row r="9" spans="1:15" x14ac:dyDescent="0.25">
      <c r="A9" s="1439"/>
      <c r="B9" s="549" t="s">
        <v>884</v>
      </c>
      <c r="C9" s="1015">
        <f t="shared" si="1"/>
        <v>44</v>
      </c>
      <c r="D9" s="1010">
        <v>7</v>
      </c>
      <c r="E9" s="550">
        <v>3</v>
      </c>
      <c r="F9" s="550">
        <v>5</v>
      </c>
      <c r="G9" s="550">
        <v>4</v>
      </c>
      <c r="H9" s="551">
        <v>4</v>
      </c>
      <c r="I9" s="551">
        <v>3</v>
      </c>
      <c r="J9" s="551">
        <v>7</v>
      </c>
      <c r="K9" s="551">
        <v>5</v>
      </c>
      <c r="L9" s="999">
        <v>3</v>
      </c>
      <c r="M9" s="995">
        <v>3</v>
      </c>
    </row>
    <row r="10" spans="1:15" ht="26.25" x14ac:dyDescent="0.25">
      <c r="A10" s="1439"/>
      <c r="B10" s="549" t="s">
        <v>671</v>
      </c>
      <c r="C10" s="1015">
        <f t="shared" si="1"/>
        <v>2</v>
      </c>
      <c r="D10" s="1011" t="s">
        <v>331</v>
      </c>
      <c r="E10" s="552" t="s">
        <v>331</v>
      </c>
      <c r="F10" s="552" t="s">
        <v>331</v>
      </c>
      <c r="G10" s="552" t="s">
        <v>331</v>
      </c>
      <c r="H10" s="552" t="s">
        <v>331</v>
      </c>
      <c r="I10" s="552" t="s">
        <v>331</v>
      </c>
      <c r="J10" s="552" t="s">
        <v>331</v>
      </c>
      <c r="K10" s="551">
        <v>1</v>
      </c>
      <c r="L10" s="999">
        <v>0</v>
      </c>
      <c r="M10" s="995">
        <v>1</v>
      </c>
    </row>
    <row r="11" spans="1:15" x14ac:dyDescent="0.25">
      <c r="A11" s="1439"/>
      <c r="B11" s="549" t="s">
        <v>672</v>
      </c>
      <c r="C11" s="1015">
        <f t="shared" si="1"/>
        <v>81</v>
      </c>
      <c r="D11" s="1010">
        <v>5</v>
      </c>
      <c r="E11" s="550">
        <v>8</v>
      </c>
      <c r="F11" s="550">
        <v>6</v>
      </c>
      <c r="G11" s="550">
        <v>7</v>
      </c>
      <c r="H11" s="551">
        <v>13</v>
      </c>
      <c r="I11" s="551">
        <v>12</v>
      </c>
      <c r="J11" s="551">
        <v>11</v>
      </c>
      <c r="K11" s="551">
        <v>10</v>
      </c>
      <c r="L11" s="999">
        <v>7</v>
      </c>
      <c r="M11" s="995">
        <v>2</v>
      </c>
    </row>
    <row r="12" spans="1:15" x14ac:dyDescent="0.25">
      <c r="A12" s="1439"/>
      <c r="B12" s="549" t="s">
        <v>673</v>
      </c>
      <c r="C12" s="1015">
        <f t="shared" si="1"/>
        <v>17</v>
      </c>
      <c r="D12" s="1010">
        <v>3</v>
      </c>
      <c r="E12" s="550">
        <v>0</v>
      </c>
      <c r="F12" s="550">
        <v>5</v>
      </c>
      <c r="G12" s="550">
        <v>2</v>
      </c>
      <c r="H12" s="551">
        <v>3</v>
      </c>
      <c r="I12" s="551">
        <v>1</v>
      </c>
      <c r="J12" s="551">
        <v>0</v>
      </c>
      <c r="K12" s="551">
        <v>2</v>
      </c>
      <c r="L12" s="999">
        <v>1</v>
      </c>
      <c r="M12" s="995">
        <v>0</v>
      </c>
    </row>
    <row r="13" spans="1:15" ht="25.5" x14ac:dyDescent="0.25">
      <c r="A13" s="1439"/>
      <c r="B13" s="549" t="s">
        <v>674</v>
      </c>
      <c r="C13" s="1015">
        <f t="shared" si="1"/>
        <v>20</v>
      </c>
      <c r="D13" s="1010">
        <v>2</v>
      </c>
      <c r="E13" s="550">
        <v>0</v>
      </c>
      <c r="F13" s="550">
        <v>4</v>
      </c>
      <c r="G13" s="550">
        <v>3</v>
      </c>
      <c r="H13" s="551">
        <v>3</v>
      </c>
      <c r="I13" s="551">
        <v>2</v>
      </c>
      <c r="J13" s="551">
        <v>1</v>
      </c>
      <c r="K13" s="551">
        <v>3</v>
      </c>
      <c r="L13" s="999">
        <v>1</v>
      </c>
      <c r="M13" s="995">
        <v>1</v>
      </c>
    </row>
    <row r="14" spans="1:15" x14ac:dyDescent="0.25">
      <c r="A14" s="1439"/>
      <c r="B14" s="549" t="s">
        <v>675</v>
      </c>
      <c r="C14" s="1015">
        <f t="shared" si="1"/>
        <v>8</v>
      </c>
      <c r="D14" s="1010">
        <v>1</v>
      </c>
      <c r="E14" s="550">
        <v>2</v>
      </c>
      <c r="F14" s="550">
        <v>0</v>
      </c>
      <c r="G14" s="550">
        <v>1</v>
      </c>
      <c r="H14" s="551">
        <v>2</v>
      </c>
      <c r="I14" s="551">
        <v>0</v>
      </c>
      <c r="J14" s="551">
        <v>0</v>
      </c>
      <c r="K14" s="551">
        <v>2</v>
      </c>
      <c r="L14" s="999">
        <v>0</v>
      </c>
      <c r="M14" s="995">
        <v>0</v>
      </c>
    </row>
    <row r="15" spans="1:15" ht="25.5" x14ac:dyDescent="0.25">
      <c r="A15" s="1439"/>
      <c r="B15" s="549" t="s">
        <v>676</v>
      </c>
      <c r="C15" s="1015">
        <f t="shared" si="1"/>
        <v>2</v>
      </c>
      <c r="D15" s="1010">
        <v>0</v>
      </c>
      <c r="E15" s="550">
        <v>0</v>
      </c>
      <c r="F15" s="550">
        <v>0</v>
      </c>
      <c r="G15" s="550">
        <v>0</v>
      </c>
      <c r="H15" s="551">
        <v>1</v>
      </c>
      <c r="I15" s="551">
        <v>0</v>
      </c>
      <c r="J15" s="551">
        <v>0</v>
      </c>
      <c r="K15" s="551">
        <v>1</v>
      </c>
      <c r="L15" s="999">
        <v>0</v>
      </c>
      <c r="M15" s="995">
        <v>0</v>
      </c>
    </row>
    <row r="16" spans="1:15" x14ac:dyDescent="0.25">
      <c r="A16" s="1439"/>
      <c r="B16" s="549" t="s">
        <v>677</v>
      </c>
      <c r="C16" s="1015">
        <f t="shared" si="1"/>
        <v>1</v>
      </c>
      <c r="D16" s="1010">
        <v>0</v>
      </c>
      <c r="E16" s="550">
        <v>0</v>
      </c>
      <c r="F16" s="550">
        <v>0</v>
      </c>
      <c r="G16" s="550">
        <v>0</v>
      </c>
      <c r="H16" s="551">
        <v>1</v>
      </c>
      <c r="I16" s="551">
        <v>0</v>
      </c>
      <c r="J16" s="551">
        <v>0</v>
      </c>
      <c r="K16" s="551">
        <v>0</v>
      </c>
      <c r="L16" s="999">
        <v>0</v>
      </c>
      <c r="M16" s="995">
        <v>0</v>
      </c>
    </row>
    <row r="17" spans="1:13" x14ac:dyDescent="0.25">
      <c r="A17" s="1439"/>
      <c r="B17" s="549" t="s">
        <v>885</v>
      </c>
      <c r="C17" s="1015">
        <f t="shared" si="1"/>
        <v>0</v>
      </c>
      <c r="D17" s="1010">
        <v>0</v>
      </c>
      <c r="E17" s="550">
        <v>0</v>
      </c>
      <c r="F17" s="550">
        <v>0</v>
      </c>
      <c r="G17" s="550">
        <v>0</v>
      </c>
      <c r="H17" s="551">
        <v>0</v>
      </c>
      <c r="I17" s="551">
        <v>0</v>
      </c>
      <c r="J17" s="551">
        <v>0</v>
      </c>
      <c r="K17" s="551">
        <v>0</v>
      </c>
      <c r="L17" s="999">
        <v>0</v>
      </c>
      <c r="M17" s="995">
        <v>0</v>
      </c>
    </row>
    <row r="18" spans="1:13" x14ac:dyDescent="0.25">
      <c r="A18" s="1439"/>
      <c r="B18" s="553" t="s">
        <v>678</v>
      </c>
      <c r="C18" s="1015">
        <f t="shared" si="1"/>
        <v>2</v>
      </c>
      <c r="D18" s="1012">
        <v>0</v>
      </c>
      <c r="E18" s="554">
        <v>0</v>
      </c>
      <c r="F18" s="554">
        <v>0</v>
      </c>
      <c r="G18" s="554">
        <v>1</v>
      </c>
      <c r="H18" s="555">
        <v>0</v>
      </c>
      <c r="I18" s="555">
        <v>0</v>
      </c>
      <c r="J18" s="555">
        <v>1</v>
      </c>
      <c r="K18" s="556" t="s">
        <v>331</v>
      </c>
      <c r="L18" s="1000" t="s">
        <v>331</v>
      </c>
      <c r="M18" s="996" t="s">
        <v>331</v>
      </c>
    </row>
    <row r="19" spans="1:13" x14ac:dyDescent="0.25">
      <c r="A19" s="1439"/>
      <c r="B19" s="553" t="s">
        <v>679</v>
      </c>
      <c r="C19" s="1015">
        <f t="shared" si="1"/>
        <v>0</v>
      </c>
      <c r="D19" s="1011" t="s">
        <v>331</v>
      </c>
      <c r="E19" s="552" t="s">
        <v>331</v>
      </c>
      <c r="F19" s="552" t="s">
        <v>331</v>
      </c>
      <c r="G19" s="552" t="s">
        <v>331</v>
      </c>
      <c r="H19" s="552" t="s">
        <v>331</v>
      </c>
      <c r="I19" s="552" t="s">
        <v>331</v>
      </c>
      <c r="J19" s="552" t="s">
        <v>331</v>
      </c>
      <c r="K19" s="555">
        <v>0</v>
      </c>
      <c r="L19" s="1001">
        <v>0</v>
      </c>
      <c r="M19" s="997">
        <v>0</v>
      </c>
    </row>
    <row r="20" spans="1:13" x14ac:dyDescent="0.25">
      <c r="A20" s="1439"/>
      <c r="B20" s="553" t="s">
        <v>680</v>
      </c>
      <c r="C20" s="1015">
        <f t="shared" si="1"/>
        <v>1</v>
      </c>
      <c r="D20" s="1012">
        <v>0</v>
      </c>
      <c r="E20" s="554">
        <v>0</v>
      </c>
      <c r="F20" s="554">
        <v>0</v>
      </c>
      <c r="G20" s="554">
        <v>1</v>
      </c>
      <c r="H20" s="555">
        <v>0</v>
      </c>
      <c r="I20" s="555">
        <v>0</v>
      </c>
      <c r="J20" s="555">
        <v>0</v>
      </c>
      <c r="K20" s="555">
        <v>0</v>
      </c>
      <c r="L20" s="1001">
        <v>0</v>
      </c>
      <c r="M20" s="997">
        <v>0</v>
      </c>
    </row>
    <row r="21" spans="1:13" x14ac:dyDescent="0.25">
      <c r="A21" s="1439"/>
      <c r="B21" s="553" t="s">
        <v>681</v>
      </c>
      <c r="C21" s="1015">
        <f t="shared" si="1"/>
        <v>0</v>
      </c>
      <c r="D21" s="1011" t="s">
        <v>331</v>
      </c>
      <c r="E21" s="552" t="s">
        <v>331</v>
      </c>
      <c r="F21" s="552" t="s">
        <v>331</v>
      </c>
      <c r="G21" s="552" t="s">
        <v>331</v>
      </c>
      <c r="H21" s="552" t="s">
        <v>331</v>
      </c>
      <c r="I21" s="552" t="s">
        <v>331</v>
      </c>
      <c r="J21" s="552" t="s">
        <v>331</v>
      </c>
      <c r="K21" s="555">
        <v>0</v>
      </c>
      <c r="L21" s="1001">
        <v>0</v>
      </c>
      <c r="M21" s="997">
        <v>0</v>
      </c>
    </row>
    <row r="22" spans="1:13" ht="93.75" customHeight="1" x14ac:dyDescent="0.25">
      <c r="A22" s="1439"/>
      <c r="B22" s="553" t="s">
        <v>682</v>
      </c>
      <c r="C22" s="1015">
        <f t="shared" si="1"/>
        <v>24</v>
      </c>
      <c r="D22" s="1013">
        <v>1</v>
      </c>
      <c r="E22" s="557">
        <v>0</v>
      </c>
      <c r="F22" s="557">
        <v>1</v>
      </c>
      <c r="G22" s="557">
        <v>0</v>
      </c>
      <c r="H22" s="558">
        <v>7</v>
      </c>
      <c r="I22" s="558">
        <v>2</v>
      </c>
      <c r="J22" s="558">
        <v>3</v>
      </c>
      <c r="K22" s="558">
        <v>1</v>
      </c>
      <c r="L22" s="1002">
        <v>5</v>
      </c>
      <c r="M22" s="998">
        <v>4</v>
      </c>
    </row>
    <row r="23" spans="1:13" ht="53.25" customHeight="1" x14ac:dyDescent="0.25">
      <c r="A23" s="1440"/>
      <c r="B23" s="559" t="s">
        <v>683</v>
      </c>
      <c r="C23" s="1016">
        <f t="shared" si="1"/>
        <v>70</v>
      </c>
      <c r="D23" s="1012">
        <v>2</v>
      </c>
      <c r="E23" s="554">
        <v>1</v>
      </c>
      <c r="F23" s="554">
        <v>0</v>
      </c>
      <c r="G23" s="554">
        <v>0</v>
      </c>
      <c r="H23" s="555">
        <v>4</v>
      </c>
      <c r="I23" s="555">
        <v>1</v>
      </c>
      <c r="J23" s="555">
        <v>2</v>
      </c>
      <c r="K23" s="555">
        <v>6</v>
      </c>
      <c r="L23" s="1001">
        <v>11</v>
      </c>
      <c r="M23" s="997">
        <v>43</v>
      </c>
    </row>
    <row r="24" spans="1:13" x14ac:dyDescent="0.25">
      <c r="A24" s="1441" t="s">
        <v>684</v>
      </c>
      <c r="B24" s="560" t="s">
        <v>4</v>
      </c>
      <c r="C24" s="1167">
        <f>SUM(C25:C42)</f>
        <v>305</v>
      </c>
      <c r="D24" s="1166">
        <f t="shared" ref="D24:M24" si="2">SUM(D25:D42)</f>
        <v>23</v>
      </c>
      <c r="E24" s="1166">
        <f t="shared" si="2"/>
        <v>18</v>
      </c>
      <c r="F24" s="1166">
        <f t="shared" si="2"/>
        <v>36</v>
      </c>
      <c r="G24" s="1166">
        <f t="shared" si="2"/>
        <v>27</v>
      </c>
      <c r="H24" s="1166">
        <f t="shared" si="2"/>
        <v>47</v>
      </c>
      <c r="I24" s="1166">
        <f t="shared" si="2"/>
        <v>32</v>
      </c>
      <c r="J24" s="1166">
        <f t="shared" si="2"/>
        <v>43</v>
      </c>
      <c r="K24" s="1166">
        <f t="shared" si="2"/>
        <v>30</v>
      </c>
      <c r="L24" s="1166">
        <f t="shared" si="2"/>
        <v>24</v>
      </c>
      <c r="M24" s="1166">
        <f t="shared" si="2"/>
        <v>25</v>
      </c>
    </row>
    <row r="25" spans="1:13" x14ac:dyDescent="0.25">
      <c r="A25" s="1439"/>
      <c r="B25" s="546" t="s">
        <v>668</v>
      </c>
      <c r="C25" s="1015">
        <f>SUM(D25:M25)</f>
        <v>89</v>
      </c>
      <c r="D25" s="1009">
        <v>10</v>
      </c>
      <c r="E25" s="547">
        <v>4</v>
      </c>
      <c r="F25" s="547">
        <v>12</v>
      </c>
      <c r="G25" s="547">
        <v>8</v>
      </c>
      <c r="H25" s="548">
        <v>14</v>
      </c>
      <c r="I25" s="548">
        <v>11</v>
      </c>
      <c r="J25" s="548">
        <v>17</v>
      </c>
      <c r="K25" s="548">
        <v>5</v>
      </c>
      <c r="L25" s="1007">
        <v>4</v>
      </c>
      <c r="M25" s="994">
        <v>4</v>
      </c>
    </row>
    <row r="26" spans="1:13" x14ac:dyDescent="0.25">
      <c r="A26" s="1439"/>
      <c r="B26" s="549" t="s">
        <v>669</v>
      </c>
      <c r="C26" s="1015">
        <f t="shared" ref="C26:C42" si="3">SUM(D26:M26)</f>
        <v>15</v>
      </c>
      <c r="D26" s="1010">
        <v>1</v>
      </c>
      <c r="E26" s="550">
        <v>0</v>
      </c>
      <c r="F26" s="550">
        <v>2</v>
      </c>
      <c r="G26" s="550">
        <v>4</v>
      </c>
      <c r="H26" s="551">
        <v>2</v>
      </c>
      <c r="I26" s="551">
        <v>1</v>
      </c>
      <c r="J26" s="551">
        <v>4</v>
      </c>
      <c r="K26" s="551">
        <v>1</v>
      </c>
      <c r="L26" s="999">
        <v>0</v>
      </c>
      <c r="M26" s="995">
        <v>0</v>
      </c>
    </row>
    <row r="27" spans="1:13" x14ac:dyDescent="0.25">
      <c r="A27" s="1439"/>
      <c r="B27" s="549" t="s">
        <v>670</v>
      </c>
      <c r="C27" s="1015">
        <f t="shared" si="3"/>
        <v>43</v>
      </c>
      <c r="D27" s="1010">
        <v>3</v>
      </c>
      <c r="E27" s="550">
        <v>5</v>
      </c>
      <c r="F27" s="550">
        <v>9</v>
      </c>
      <c r="G27" s="550">
        <v>1</v>
      </c>
      <c r="H27" s="551">
        <v>6</v>
      </c>
      <c r="I27" s="551">
        <v>6</v>
      </c>
      <c r="J27" s="551">
        <v>5</v>
      </c>
      <c r="K27" s="551">
        <v>3</v>
      </c>
      <c r="L27" s="999">
        <v>2</v>
      </c>
      <c r="M27" s="995">
        <v>3</v>
      </c>
    </row>
    <row r="28" spans="1:13" x14ac:dyDescent="0.25">
      <c r="A28" s="1439"/>
      <c r="B28" s="549" t="s">
        <v>884</v>
      </c>
      <c r="C28" s="1015">
        <f t="shared" si="3"/>
        <v>34</v>
      </c>
      <c r="D28" s="1010">
        <v>5</v>
      </c>
      <c r="E28" s="550">
        <v>3</v>
      </c>
      <c r="F28" s="550">
        <v>3</v>
      </c>
      <c r="G28" s="550">
        <v>3</v>
      </c>
      <c r="H28" s="551">
        <v>3</v>
      </c>
      <c r="I28" s="551">
        <v>3</v>
      </c>
      <c r="J28" s="551">
        <v>6</v>
      </c>
      <c r="K28" s="551">
        <v>3</v>
      </c>
      <c r="L28" s="999">
        <v>2</v>
      </c>
      <c r="M28" s="995">
        <v>3</v>
      </c>
    </row>
    <row r="29" spans="1:13" ht="26.25" x14ac:dyDescent="0.25">
      <c r="A29" s="1439"/>
      <c r="B29" s="549" t="s">
        <v>671</v>
      </c>
      <c r="C29" s="1015">
        <f t="shared" si="3"/>
        <v>2</v>
      </c>
      <c r="D29" s="1011" t="s">
        <v>331</v>
      </c>
      <c r="E29" s="552" t="s">
        <v>331</v>
      </c>
      <c r="F29" s="552" t="s">
        <v>331</v>
      </c>
      <c r="G29" s="552" t="s">
        <v>331</v>
      </c>
      <c r="H29" s="552" t="s">
        <v>331</v>
      </c>
      <c r="I29" s="552" t="s">
        <v>331</v>
      </c>
      <c r="J29" s="552" t="s">
        <v>331</v>
      </c>
      <c r="K29" s="551">
        <v>1</v>
      </c>
      <c r="L29" s="999">
        <v>0</v>
      </c>
      <c r="M29" s="995">
        <v>1</v>
      </c>
    </row>
    <row r="30" spans="1:13" x14ac:dyDescent="0.25">
      <c r="A30" s="1439"/>
      <c r="B30" s="549" t="s">
        <v>672</v>
      </c>
      <c r="C30" s="1015">
        <f t="shared" si="3"/>
        <v>53</v>
      </c>
      <c r="D30" s="1010">
        <v>1</v>
      </c>
      <c r="E30" s="550">
        <v>5</v>
      </c>
      <c r="F30" s="550">
        <v>5</v>
      </c>
      <c r="G30" s="550">
        <v>5</v>
      </c>
      <c r="H30" s="551">
        <v>8</v>
      </c>
      <c r="I30" s="551">
        <v>8</v>
      </c>
      <c r="J30" s="551">
        <v>9</v>
      </c>
      <c r="K30" s="551">
        <v>7</v>
      </c>
      <c r="L30" s="999">
        <v>5</v>
      </c>
      <c r="M30" s="995">
        <v>0</v>
      </c>
    </row>
    <row r="31" spans="1:13" x14ac:dyDescent="0.25">
      <c r="A31" s="1439"/>
      <c r="B31" s="549" t="s">
        <v>673</v>
      </c>
      <c r="C31" s="1015">
        <f t="shared" si="3"/>
        <v>10</v>
      </c>
      <c r="D31" s="1010">
        <v>1</v>
      </c>
      <c r="E31" s="550">
        <v>0</v>
      </c>
      <c r="F31" s="550">
        <v>4</v>
      </c>
      <c r="G31" s="550">
        <v>2</v>
      </c>
      <c r="H31" s="551">
        <v>1</v>
      </c>
      <c r="I31" s="551">
        <v>0</v>
      </c>
      <c r="J31" s="551">
        <v>0</v>
      </c>
      <c r="K31" s="551">
        <v>1</v>
      </c>
      <c r="L31" s="999">
        <v>1</v>
      </c>
      <c r="M31" s="995">
        <v>0</v>
      </c>
    </row>
    <row r="32" spans="1:13" ht="25.5" x14ac:dyDescent="0.25">
      <c r="A32" s="1439"/>
      <c r="B32" s="549" t="s">
        <v>674</v>
      </c>
      <c r="C32" s="1015">
        <f t="shared" si="3"/>
        <v>9</v>
      </c>
      <c r="D32" s="1010">
        <v>1</v>
      </c>
      <c r="E32" s="550">
        <v>0</v>
      </c>
      <c r="F32" s="550">
        <v>0</v>
      </c>
      <c r="G32" s="550">
        <v>1</v>
      </c>
      <c r="H32" s="551">
        <v>2</v>
      </c>
      <c r="I32" s="551">
        <v>1</v>
      </c>
      <c r="J32" s="551">
        <v>1</v>
      </c>
      <c r="K32" s="551">
        <v>2</v>
      </c>
      <c r="L32" s="999">
        <v>0</v>
      </c>
      <c r="M32" s="995">
        <v>1</v>
      </c>
    </row>
    <row r="33" spans="1:13" x14ac:dyDescent="0.25">
      <c r="A33" s="1439"/>
      <c r="B33" s="549" t="s">
        <v>675</v>
      </c>
      <c r="C33" s="1015">
        <f t="shared" si="3"/>
        <v>6</v>
      </c>
      <c r="D33" s="1010">
        <v>0</v>
      </c>
      <c r="E33" s="550">
        <v>1</v>
      </c>
      <c r="F33" s="550">
        <v>0</v>
      </c>
      <c r="G33" s="550">
        <v>1</v>
      </c>
      <c r="H33" s="551">
        <v>2</v>
      </c>
      <c r="I33" s="551">
        <v>0</v>
      </c>
      <c r="J33" s="551">
        <v>0</v>
      </c>
      <c r="K33" s="551">
        <v>2</v>
      </c>
      <c r="L33" s="999">
        <v>0</v>
      </c>
      <c r="M33" s="995">
        <v>0</v>
      </c>
    </row>
    <row r="34" spans="1:13" ht="25.5" x14ac:dyDescent="0.25">
      <c r="A34" s="1439"/>
      <c r="B34" s="549" t="s">
        <v>676</v>
      </c>
      <c r="C34" s="1015">
        <f t="shared" si="3"/>
        <v>2</v>
      </c>
      <c r="D34" s="1010">
        <v>0</v>
      </c>
      <c r="E34" s="550">
        <v>0</v>
      </c>
      <c r="F34" s="550">
        <v>0</v>
      </c>
      <c r="G34" s="550">
        <v>0</v>
      </c>
      <c r="H34" s="551">
        <v>1</v>
      </c>
      <c r="I34" s="551">
        <v>0</v>
      </c>
      <c r="J34" s="551">
        <v>0</v>
      </c>
      <c r="K34" s="551">
        <v>1</v>
      </c>
      <c r="L34" s="999">
        <v>0</v>
      </c>
      <c r="M34" s="995">
        <v>0</v>
      </c>
    </row>
    <row r="35" spans="1:13" x14ac:dyDescent="0.25">
      <c r="A35" s="1439"/>
      <c r="B35" s="549" t="s">
        <v>677</v>
      </c>
      <c r="C35" s="1015">
        <f t="shared" si="3"/>
        <v>1</v>
      </c>
      <c r="D35" s="1010">
        <v>0</v>
      </c>
      <c r="E35" s="550">
        <v>0</v>
      </c>
      <c r="F35" s="550">
        <v>0</v>
      </c>
      <c r="G35" s="550">
        <v>0</v>
      </c>
      <c r="H35" s="551">
        <v>1</v>
      </c>
      <c r="I35" s="551">
        <v>0</v>
      </c>
      <c r="J35" s="551">
        <v>0</v>
      </c>
      <c r="K35" s="551">
        <v>0</v>
      </c>
      <c r="L35" s="999">
        <v>0</v>
      </c>
      <c r="M35" s="995">
        <v>0</v>
      </c>
    </row>
    <row r="36" spans="1:13" x14ac:dyDescent="0.25">
      <c r="A36" s="1439"/>
      <c r="B36" s="549" t="s">
        <v>885</v>
      </c>
      <c r="C36" s="1015">
        <f t="shared" si="3"/>
        <v>0</v>
      </c>
      <c r="D36" s="1010">
        <v>0</v>
      </c>
      <c r="E36" s="550">
        <v>0</v>
      </c>
      <c r="F36" s="550">
        <v>0</v>
      </c>
      <c r="G36" s="550">
        <v>0</v>
      </c>
      <c r="H36" s="551">
        <v>0</v>
      </c>
      <c r="I36" s="551">
        <v>0</v>
      </c>
      <c r="J36" s="551">
        <v>0</v>
      </c>
      <c r="K36" s="551">
        <v>0</v>
      </c>
      <c r="L36" s="999">
        <v>0</v>
      </c>
      <c r="M36" s="995">
        <v>0</v>
      </c>
    </row>
    <row r="37" spans="1:13" x14ac:dyDescent="0.25">
      <c r="A37" s="1439"/>
      <c r="B37" s="553" t="s">
        <v>678</v>
      </c>
      <c r="C37" s="1015">
        <f t="shared" si="3"/>
        <v>1</v>
      </c>
      <c r="D37" s="1012">
        <v>0</v>
      </c>
      <c r="E37" s="554">
        <v>0</v>
      </c>
      <c r="F37" s="554">
        <v>0</v>
      </c>
      <c r="G37" s="554">
        <v>1</v>
      </c>
      <c r="H37" s="555">
        <v>0</v>
      </c>
      <c r="I37" s="555">
        <v>0</v>
      </c>
      <c r="J37" s="555">
        <v>0</v>
      </c>
      <c r="K37" s="556" t="s">
        <v>331</v>
      </c>
      <c r="L37" s="1000" t="s">
        <v>331</v>
      </c>
      <c r="M37" s="996" t="s">
        <v>331</v>
      </c>
    </row>
    <row r="38" spans="1:13" x14ac:dyDescent="0.25">
      <c r="A38" s="1439"/>
      <c r="B38" s="553" t="s">
        <v>679</v>
      </c>
      <c r="C38" s="1015">
        <f t="shared" si="3"/>
        <v>0</v>
      </c>
      <c r="D38" s="1011" t="s">
        <v>331</v>
      </c>
      <c r="E38" s="552" t="s">
        <v>331</v>
      </c>
      <c r="F38" s="552" t="s">
        <v>331</v>
      </c>
      <c r="G38" s="552" t="s">
        <v>331</v>
      </c>
      <c r="H38" s="552" t="s">
        <v>331</v>
      </c>
      <c r="I38" s="552" t="s">
        <v>331</v>
      </c>
      <c r="J38" s="552" t="s">
        <v>331</v>
      </c>
      <c r="K38" s="555">
        <v>0</v>
      </c>
      <c r="L38" s="1001">
        <v>0</v>
      </c>
      <c r="M38" s="997">
        <v>0</v>
      </c>
    </row>
    <row r="39" spans="1:13" x14ac:dyDescent="0.25">
      <c r="A39" s="1439"/>
      <c r="B39" s="553" t="s">
        <v>680</v>
      </c>
      <c r="C39" s="1015">
        <f t="shared" si="3"/>
        <v>1</v>
      </c>
      <c r="D39" s="1012">
        <v>0</v>
      </c>
      <c r="E39" s="554">
        <v>0</v>
      </c>
      <c r="F39" s="554">
        <v>0</v>
      </c>
      <c r="G39" s="554">
        <v>1</v>
      </c>
      <c r="H39" s="555">
        <v>0</v>
      </c>
      <c r="I39" s="555">
        <v>0</v>
      </c>
      <c r="J39" s="555">
        <v>0</v>
      </c>
      <c r="K39" s="555">
        <v>0</v>
      </c>
      <c r="L39" s="1001">
        <v>0</v>
      </c>
      <c r="M39" s="997">
        <v>0</v>
      </c>
    </row>
    <row r="40" spans="1:13" x14ac:dyDescent="0.25">
      <c r="A40" s="1439"/>
      <c r="B40" s="553" t="s">
        <v>681</v>
      </c>
      <c r="C40" s="1015">
        <f t="shared" si="3"/>
        <v>0</v>
      </c>
      <c r="D40" s="1011" t="s">
        <v>331</v>
      </c>
      <c r="E40" s="552" t="s">
        <v>331</v>
      </c>
      <c r="F40" s="552" t="s">
        <v>331</v>
      </c>
      <c r="G40" s="552" t="s">
        <v>331</v>
      </c>
      <c r="H40" s="552" t="s">
        <v>331</v>
      </c>
      <c r="I40" s="552" t="s">
        <v>331</v>
      </c>
      <c r="J40" s="552" t="s">
        <v>331</v>
      </c>
      <c r="K40" s="555">
        <v>0</v>
      </c>
      <c r="L40" s="1001">
        <v>0</v>
      </c>
      <c r="M40" s="997">
        <v>0</v>
      </c>
    </row>
    <row r="41" spans="1:13" ht="103.5" customHeight="1" x14ac:dyDescent="0.25">
      <c r="A41" s="1439"/>
      <c r="B41" s="553" t="s">
        <v>682</v>
      </c>
      <c r="C41" s="1015">
        <f t="shared" si="3"/>
        <v>21</v>
      </c>
      <c r="D41" s="1013">
        <v>1</v>
      </c>
      <c r="E41" s="557">
        <v>0</v>
      </c>
      <c r="F41" s="557">
        <v>1</v>
      </c>
      <c r="G41" s="557">
        <v>0</v>
      </c>
      <c r="H41" s="558">
        <v>7</v>
      </c>
      <c r="I41" s="558">
        <v>2</v>
      </c>
      <c r="J41" s="558">
        <v>1</v>
      </c>
      <c r="K41" s="558">
        <v>0</v>
      </c>
      <c r="L41" s="1002">
        <v>5</v>
      </c>
      <c r="M41" s="998">
        <v>4</v>
      </c>
    </row>
    <row r="42" spans="1:13" ht="56.25" customHeight="1" x14ac:dyDescent="0.25">
      <c r="A42" s="1440"/>
      <c r="B42" s="559" t="s">
        <v>683</v>
      </c>
      <c r="C42" s="1017">
        <f t="shared" si="3"/>
        <v>18</v>
      </c>
      <c r="D42" s="1018">
        <v>0</v>
      </c>
      <c r="E42" s="561">
        <v>0</v>
      </c>
      <c r="F42" s="561">
        <v>0</v>
      </c>
      <c r="G42" s="561">
        <v>0</v>
      </c>
      <c r="H42" s="562">
        <v>0</v>
      </c>
      <c r="I42" s="562">
        <v>0</v>
      </c>
      <c r="J42" s="562">
        <v>0</v>
      </c>
      <c r="K42" s="562">
        <v>4</v>
      </c>
      <c r="L42" s="1004">
        <v>5</v>
      </c>
      <c r="M42" s="1003">
        <v>9</v>
      </c>
    </row>
    <row r="43" spans="1:13" x14ac:dyDescent="0.25">
      <c r="A43" s="1524" t="s">
        <v>685</v>
      </c>
      <c r="B43" s="1524"/>
      <c r="C43" s="1524"/>
      <c r="D43" s="1524"/>
      <c r="E43" s="1524"/>
      <c r="F43" s="1524"/>
      <c r="G43" s="1524"/>
      <c r="H43" s="1524"/>
      <c r="I43" s="1524"/>
      <c r="J43" s="1524"/>
      <c r="K43" s="1524"/>
      <c r="L43" s="1524"/>
      <c r="M43" s="1540"/>
    </row>
    <row r="44" spans="1:13" x14ac:dyDescent="0.25">
      <c r="A44" s="1522" t="s">
        <v>686</v>
      </c>
      <c r="B44" s="1522"/>
      <c r="C44" s="1522"/>
      <c r="D44" s="1522"/>
      <c r="E44" s="1522"/>
      <c r="F44" s="1522"/>
      <c r="G44" s="1522"/>
      <c r="H44" s="1522"/>
      <c r="I44" s="1522"/>
      <c r="J44" s="1522"/>
      <c r="K44" s="1522"/>
      <c r="L44" s="1522"/>
      <c r="M44" s="1541"/>
    </row>
  </sheetData>
  <mergeCells count="8">
    <mergeCell ref="A1:M1"/>
    <mergeCell ref="A2:M2"/>
    <mergeCell ref="A3:M3"/>
    <mergeCell ref="A43:L43"/>
    <mergeCell ref="A44:L44"/>
    <mergeCell ref="A4:B4"/>
    <mergeCell ref="A5:A23"/>
    <mergeCell ref="A24:A42"/>
  </mergeCells>
  <hyperlinks>
    <hyperlink ref="O1" location="INDEX!A1" display="Back to Index" xr:uid="{933AD139-CD22-43F3-8DEE-BDBA6C559108}"/>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D50F-A85E-47FA-86B1-A019FF5E4AA9}">
  <dimension ref="A1:O50"/>
  <sheetViews>
    <sheetView workbookViewId="0">
      <selection activeCell="O1" sqref="O1"/>
    </sheetView>
  </sheetViews>
  <sheetFormatPr defaultRowHeight="15" x14ac:dyDescent="0.25"/>
  <cols>
    <col min="1" max="1" width="19.28515625" customWidth="1"/>
    <col min="2" max="2" width="20.140625" customWidth="1"/>
    <col min="4" max="4" width="6.5703125" customWidth="1"/>
    <col min="5" max="5" width="6.7109375" customWidth="1"/>
    <col min="6" max="6" width="6.42578125" customWidth="1"/>
    <col min="7" max="8" width="6.5703125" customWidth="1"/>
    <col min="9" max="9" width="6.28515625" customWidth="1"/>
    <col min="10" max="10" width="6.42578125" customWidth="1"/>
    <col min="11" max="11" width="7.140625" customWidth="1"/>
    <col min="12" max="12" width="5.7109375" customWidth="1"/>
    <col min="13" max="13" width="6.7109375" customWidth="1"/>
    <col min="15" max="15" width="12.7109375" bestFit="1" customWidth="1"/>
  </cols>
  <sheetData>
    <row r="1" spans="1:15" ht="18.75" x14ac:dyDescent="0.25">
      <c r="A1" s="1407" t="s">
        <v>687</v>
      </c>
      <c r="B1" s="1407"/>
      <c r="C1" s="1407"/>
      <c r="D1" s="1407"/>
      <c r="E1" s="1407"/>
      <c r="F1" s="1407"/>
      <c r="G1" s="1407"/>
      <c r="H1" s="1407"/>
      <c r="I1" s="1407"/>
      <c r="J1" s="1407"/>
      <c r="K1" s="1407"/>
      <c r="L1" s="1407"/>
      <c r="M1" s="1407"/>
      <c r="O1" s="1236" t="s">
        <v>863</v>
      </c>
    </row>
    <row r="2" spans="1:15" ht="18.75" x14ac:dyDescent="0.25">
      <c r="A2" s="1407" t="s">
        <v>1</v>
      </c>
      <c r="B2" s="1407"/>
      <c r="C2" s="1407"/>
      <c r="D2" s="1407"/>
      <c r="E2" s="1407"/>
      <c r="F2" s="1407"/>
      <c r="G2" s="1407"/>
      <c r="H2" s="1407"/>
      <c r="I2" s="1407"/>
      <c r="J2" s="1407"/>
      <c r="K2" s="1407"/>
      <c r="L2" s="1407"/>
      <c r="M2" s="1407"/>
    </row>
    <row r="3" spans="1:15" ht="18.75" x14ac:dyDescent="0.25">
      <c r="A3" s="1448" t="s">
        <v>688</v>
      </c>
      <c r="B3" s="1448"/>
      <c r="C3" s="1448"/>
      <c r="D3" s="1428"/>
      <c r="E3" s="1428"/>
      <c r="F3" s="1428"/>
      <c r="G3" s="1428"/>
      <c r="H3" s="1428"/>
      <c r="I3" s="1428"/>
      <c r="J3" s="1428"/>
      <c r="K3" s="1428"/>
      <c r="L3" s="1428"/>
      <c r="M3" s="1428"/>
    </row>
    <row r="4" spans="1:15" x14ac:dyDescent="0.25">
      <c r="A4" s="761" t="s">
        <v>589</v>
      </c>
      <c r="B4" s="564" t="s">
        <v>291</v>
      </c>
      <c r="C4" s="947" t="s">
        <v>4</v>
      </c>
      <c r="D4" s="1148" t="s">
        <v>5</v>
      </c>
      <c r="E4" s="1148" t="s">
        <v>6</v>
      </c>
      <c r="F4" s="1148" t="s">
        <v>7</v>
      </c>
      <c r="G4" s="1148" t="s">
        <v>8</v>
      </c>
      <c r="H4" s="1148" t="s">
        <v>9</v>
      </c>
      <c r="I4" s="1148" t="s">
        <v>10</v>
      </c>
      <c r="J4" s="1148" t="s">
        <v>11</v>
      </c>
      <c r="K4" s="1148" t="s">
        <v>12</v>
      </c>
      <c r="L4" s="1148" t="s">
        <v>13</v>
      </c>
      <c r="M4" s="1148" t="s">
        <v>14</v>
      </c>
    </row>
    <row r="5" spans="1:15" ht="51.75" x14ac:dyDescent="0.25">
      <c r="A5" s="650" t="s">
        <v>684</v>
      </c>
      <c r="B5" s="565" t="s">
        <v>4</v>
      </c>
      <c r="C5" s="651">
        <f>SUM(C6,C23,C44,C48,C49,C50)</f>
        <v>305</v>
      </c>
      <c r="D5" s="1169">
        <f>SUM(D6,D23,D44,D48,D49,D50)</f>
        <v>23</v>
      </c>
      <c r="E5" s="1169">
        <f t="shared" ref="E5:M5" si="0">SUM(E6,E23,E44,E48,E49,E50)</f>
        <v>18</v>
      </c>
      <c r="F5" s="1169">
        <f t="shared" si="0"/>
        <v>36</v>
      </c>
      <c r="G5" s="1169">
        <f t="shared" si="0"/>
        <v>27</v>
      </c>
      <c r="H5" s="1169">
        <f t="shared" si="0"/>
        <v>47</v>
      </c>
      <c r="I5" s="1169">
        <f t="shared" si="0"/>
        <v>32</v>
      </c>
      <c r="J5" s="1169">
        <f t="shared" si="0"/>
        <v>43</v>
      </c>
      <c r="K5" s="1169">
        <f t="shared" si="0"/>
        <v>30</v>
      </c>
      <c r="L5" s="1169">
        <f t="shared" si="0"/>
        <v>24</v>
      </c>
      <c r="M5" s="1169">
        <f t="shared" si="0"/>
        <v>25</v>
      </c>
    </row>
    <row r="6" spans="1:15" x14ac:dyDescent="0.25">
      <c r="A6" s="1445" t="s">
        <v>293</v>
      </c>
      <c r="B6" s="566" t="s">
        <v>4</v>
      </c>
      <c r="C6" s="1168">
        <f>SUM(D6:M6)</f>
        <v>206</v>
      </c>
      <c r="D6" s="1170">
        <f>SUM(D7:D22)</f>
        <v>17</v>
      </c>
      <c r="E6" s="1170">
        <f t="shared" ref="E6:M6" si="1">SUM(E7:E22)</f>
        <v>11</v>
      </c>
      <c r="F6" s="1170">
        <f t="shared" si="1"/>
        <v>24</v>
      </c>
      <c r="G6" s="1170">
        <f t="shared" si="1"/>
        <v>20</v>
      </c>
      <c r="H6" s="1170">
        <f t="shared" si="1"/>
        <v>27</v>
      </c>
      <c r="I6" s="1170">
        <f t="shared" si="1"/>
        <v>23</v>
      </c>
      <c r="J6" s="1170">
        <f t="shared" si="1"/>
        <v>33</v>
      </c>
      <c r="K6" s="1170">
        <f t="shared" si="1"/>
        <v>23</v>
      </c>
      <c r="L6" s="1170">
        <f t="shared" si="1"/>
        <v>15</v>
      </c>
      <c r="M6" s="1170">
        <f t="shared" si="1"/>
        <v>13</v>
      </c>
    </row>
    <row r="7" spans="1:15" x14ac:dyDescent="0.25">
      <c r="A7" s="1446"/>
      <c r="B7" s="646" t="s">
        <v>855</v>
      </c>
      <c r="C7" s="743">
        <f t="shared" ref="C7:C22" si="2">SUM(D7:M7)</f>
        <v>1</v>
      </c>
      <c r="D7" s="745">
        <v>0</v>
      </c>
      <c r="E7" s="745">
        <v>0</v>
      </c>
      <c r="F7" s="745">
        <v>0</v>
      </c>
      <c r="G7" s="745">
        <v>0</v>
      </c>
      <c r="H7" s="747">
        <v>0</v>
      </c>
      <c r="I7" s="747">
        <v>0</v>
      </c>
      <c r="J7" s="747">
        <v>0</v>
      </c>
      <c r="K7" s="747">
        <v>0</v>
      </c>
      <c r="L7" s="1173">
        <v>1</v>
      </c>
      <c r="M7" s="1027">
        <v>0</v>
      </c>
    </row>
    <row r="8" spans="1:15" x14ac:dyDescent="0.25">
      <c r="A8" s="1446"/>
      <c r="B8" s="567" t="s">
        <v>591</v>
      </c>
      <c r="C8" s="743">
        <f t="shared" si="2"/>
        <v>7</v>
      </c>
      <c r="D8" s="751">
        <v>0</v>
      </c>
      <c r="E8" s="751">
        <v>0</v>
      </c>
      <c r="F8" s="751">
        <v>1</v>
      </c>
      <c r="G8" s="751">
        <v>0</v>
      </c>
      <c r="H8" s="753">
        <v>1</v>
      </c>
      <c r="I8" s="753">
        <v>2</v>
      </c>
      <c r="J8" s="753">
        <v>1</v>
      </c>
      <c r="K8" s="753">
        <v>0</v>
      </c>
      <c r="L8" s="1158">
        <v>2</v>
      </c>
      <c r="M8" s="1020">
        <v>0</v>
      </c>
    </row>
    <row r="9" spans="1:15" x14ac:dyDescent="0.25">
      <c r="A9" s="1446"/>
      <c r="B9" s="567" t="s">
        <v>593</v>
      </c>
      <c r="C9" s="743">
        <f t="shared" si="2"/>
        <v>2</v>
      </c>
      <c r="D9" s="751">
        <v>0</v>
      </c>
      <c r="E9" s="751">
        <v>0</v>
      </c>
      <c r="F9" s="751">
        <v>1</v>
      </c>
      <c r="G9" s="751">
        <v>0</v>
      </c>
      <c r="H9" s="753">
        <v>0</v>
      </c>
      <c r="I9" s="753">
        <v>1</v>
      </c>
      <c r="J9" s="753">
        <v>0</v>
      </c>
      <c r="K9" s="753">
        <v>0</v>
      </c>
      <c r="L9" s="1158">
        <v>0</v>
      </c>
      <c r="M9" s="1020">
        <v>0</v>
      </c>
    </row>
    <row r="10" spans="1:15" x14ac:dyDescent="0.25">
      <c r="A10" s="1446"/>
      <c r="B10" s="567" t="s">
        <v>594</v>
      </c>
      <c r="C10" s="743">
        <f t="shared" si="2"/>
        <v>2</v>
      </c>
      <c r="D10" s="751">
        <v>0</v>
      </c>
      <c r="E10" s="751">
        <v>0</v>
      </c>
      <c r="F10" s="751">
        <v>1</v>
      </c>
      <c r="G10" s="751">
        <v>0</v>
      </c>
      <c r="H10" s="753">
        <v>1</v>
      </c>
      <c r="I10" s="753">
        <v>0</v>
      </c>
      <c r="J10" s="753">
        <v>0</v>
      </c>
      <c r="K10" s="753">
        <v>0</v>
      </c>
      <c r="L10" s="1158">
        <v>0</v>
      </c>
      <c r="M10" s="1020">
        <v>0</v>
      </c>
    </row>
    <row r="11" spans="1:15" x14ac:dyDescent="0.25">
      <c r="A11" s="1446"/>
      <c r="B11" s="567" t="s">
        <v>596</v>
      </c>
      <c r="C11" s="743">
        <f t="shared" si="2"/>
        <v>7</v>
      </c>
      <c r="D11" s="751">
        <v>1</v>
      </c>
      <c r="E11" s="751">
        <v>1</v>
      </c>
      <c r="F11" s="751">
        <v>1</v>
      </c>
      <c r="G11" s="751">
        <v>1</v>
      </c>
      <c r="H11" s="753">
        <v>0</v>
      </c>
      <c r="I11" s="753">
        <v>0</v>
      </c>
      <c r="J11" s="753">
        <v>2</v>
      </c>
      <c r="K11" s="753">
        <v>0</v>
      </c>
      <c r="L11" s="1158">
        <v>0</v>
      </c>
      <c r="M11" s="1020">
        <v>1</v>
      </c>
    </row>
    <row r="12" spans="1:15" x14ac:dyDescent="0.25">
      <c r="A12" s="1446"/>
      <c r="B12" s="567" t="s">
        <v>597</v>
      </c>
      <c r="C12" s="743">
        <f t="shared" si="2"/>
        <v>4</v>
      </c>
      <c r="D12" s="751">
        <v>0</v>
      </c>
      <c r="E12" s="751">
        <v>0</v>
      </c>
      <c r="F12" s="751">
        <v>0</v>
      </c>
      <c r="G12" s="751">
        <v>0</v>
      </c>
      <c r="H12" s="753">
        <v>1</v>
      </c>
      <c r="I12" s="753">
        <v>0</v>
      </c>
      <c r="J12" s="753">
        <v>0</v>
      </c>
      <c r="K12" s="753">
        <v>1</v>
      </c>
      <c r="L12" s="1158">
        <v>2</v>
      </c>
      <c r="M12" s="1020">
        <v>0</v>
      </c>
    </row>
    <row r="13" spans="1:15" x14ac:dyDescent="0.25">
      <c r="A13" s="1446"/>
      <c r="B13" s="567" t="s">
        <v>294</v>
      </c>
      <c r="C13" s="743">
        <f t="shared" si="2"/>
        <v>10</v>
      </c>
      <c r="D13" s="751">
        <v>0</v>
      </c>
      <c r="E13" s="751">
        <v>2</v>
      </c>
      <c r="F13" s="751">
        <v>1</v>
      </c>
      <c r="G13" s="751">
        <v>0</v>
      </c>
      <c r="H13" s="753">
        <v>3</v>
      </c>
      <c r="I13" s="753">
        <v>2</v>
      </c>
      <c r="J13" s="753">
        <v>1</v>
      </c>
      <c r="K13" s="753">
        <v>0</v>
      </c>
      <c r="L13" s="1158">
        <v>1</v>
      </c>
      <c r="M13" s="1020">
        <v>0</v>
      </c>
    </row>
    <row r="14" spans="1:15" x14ac:dyDescent="0.25">
      <c r="A14" s="1446"/>
      <c r="B14" s="567" t="s">
        <v>598</v>
      </c>
      <c r="C14" s="743">
        <f t="shared" si="2"/>
        <v>13</v>
      </c>
      <c r="D14" s="751">
        <v>1</v>
      </c>
      <c r="E14" s="751">
        <v>1</v>
      </c>
      <c r="F14" s="751">
        <v>0</v>
      </c>
      <c r="G14" s="751">
        <v>2</v>
      </c>
      <c r="H14" s="753">
        <v>4</v>
      </c>
      <c r="I14" s="753">
        <v>0</v>
      </c>
      <c r="J14" s="753">
        <v>1</v>
      </c>
      <c r="K14" s="753">
        <v>2</v>
      </c>
      <c r="L14" s="1158">
        <v>2</v>
      </c>
      <c r="M14" s="1020">
        <v>0</v>
      </c>
    </row>
    <row r="15" spans="1:15" x14ac:dyDescent="0.25">
      <c r="A15" s="1446"/>
      <c r="B15" s="567" t="s">
        <v>689</v>
      </c>
      <c r="C15" s="743">
        <f t="shared" si="2"/>
        <v>1</v>
      </c>
      <c r="D15" s="751">
        <v>0</v>
      </c>
      <c r="E15" s="751">
        <v>0</v>
      </c>
      <c r="F15" s="751">
        <v>0</v>
      </c>
      <c r="G15" s="751">
        <v>0</v>
      </c>
      <c r="H15" s="753">
        <v>0</v>
      </c>
      <c r="I15" s="753">
        <v>0</v>
      </c>
      <c r="J15" s="753">
        <v>0</v>
      </c>
      <c r="K15" s="753">
        <v>0</v>
      </c>
      <c r="L15" s="1158">
        <v>1</v>
      </c>
      <c r="M15" s="1020">
        <v>0</v>
      </c>
    </row>
    <row r="16" spans="1:15" x14ac:dyDescent="0.25">
      <c r="A16" s="1446"/>
      <c r="B16" s="567" t="s">
        <v>295</v>
      </c>
      <c r="C16" s="743">
        <f t="shared" si="2"/>
        <v>38</v>
      </c>
      <c r="D16" s="751">
        <v>3</v>
      </c>
      <c r="E16" s="751">
        <v>0</v>
      </c>
      <c r="F16" s="751">
        <v>8</v>
      </c>
      <c r="G16" s="751">
        <v>9</v>
      </c>
      <c r="H16" s="753">
        <v>2</v>
      </c>
      <c r="I16" s="753">
        <v>6</v>
      </c>
      <c r="J16" s="753">
        <v>5</v>
      </c>
      <c r="K16" s="753">
        <v>2</v>
      </c>
      <c r="L16" s="1158">
        <v>1</v>
      </c>
      <c r="M16" s="1156">
        <v>2</v>
      </c>
    </row>
    <row r="17" spans="1:13" x14ac:dyDescent="0.25">
      <c r="A17" s="1446"/>
      <c r="B17" s="567" t="s">
        <v>296</v>
      </c>
      <c r="C17" s="743">
        <f t="shared" si="2"/>
        <v>29</v>
      </c>
      <c r="D17" s="751">
        <v>1</v>
      </c>
      <c r="E17" s="751">
        <v>3</v>
      </c>
      <c r="F17" s="751">
        <v>4</v>
      </c>
      <c r="G17" s="751">
        <v>1</v>
      </c>
      <c r="H17" s="753">
        <v>5</v>
      </c>
      <c r="I17" s="753">
        <v>3</v>
      </c>
      <c r="J17" s="753">
        <v>8</v>
      </c>
      <c r="K17" s="753">
        <v>4</v>
      </c>
      <c r="L17" s="1158">
        <v>0</v>
      </c>
      <c r="M17" s="1156">
        <v>0</v>
      </c>
    </row>
    <row r="18" spans="1:13" x14ac:dyDescent="0.25">
      <c r="A18" s="1446"/>
      <c r="B18" s="567" t="s">
        <v>602</v>
      </c>
      <c r="C18" s="743">
        <f t="shared" si="2"/>
        <v>2</v>
      </c>
      <c r="D18" s="751">
        <v>0</v>
      </c>
      <c r="E18" s="751">
        <v>0</v>
      </c>
      <c r="F18" s="751">
        <v>0</v>
      </c>
      <c r="G18" s="751">
        <v>1</v>
      </c>
      <c r="H18" s="753">
        <v>0</v>
      </c>
      <c r="I18" s="753">
        <v>0</v>
      </c>
      <c r="J18" s="753">
        <v>0</v>
      </c>
      <c r="K18" s="753">
        <v>1</v>
      </c>
      <c r="L18" s="1158">
        <v>0</v>
      </c>
      <c r="M18" s="1156">
        <v>0</v>
      </c>
    </row>
    <row r="19" spans="1:13" x14ac:dyDescent="0.25">
      <c r="A19" s="1446"/>
      <c r="B19" s="568" t="s">
        <v>603</v>
      </c>
      <c r="C19" s="743">
        <f t="shared" si="2"/>
        <v>1</v>
      </c>
      <c r="D19" s="751">
        <v>0</v>
      </c>
      <c r="E19" s="751">
        <v>0</v>
      </c>
      <c r="F19" s="751">
        <v>0</v>
      </c>
      <c r="G19" s="751">
        <v>0</v>
      </c>
      <c r="H19" s="753">
        <v>0</v>
      </c>
      <c r="I19" s="753">
        <v>0</v>
      </c>
      <c r="J19" s="753">
        <v>0</v>
      </c>
      <c r="K19" s="753">
        <v>1</v>
      </c>
      <c r="L19" s="1158">
        <v>0</v>
      </c>
      <c r="M19" s="1156">
        <v>0</v>
      </c>
    </row>
    <row r="20" spans="1:13" x14ac:dyDescent="0.25">
      <c r="A20" s="1446"/>
      <c r="B20" s="569" t="s">
        <v>297</v>
      </c>
      <c r="C20" s="743">
        <f t="shared" si="2"/>
        <v>80</v>
      </c>
      <c r="D20" s="751">
        <v>10</v>
      </c>
      <c r="E20" s="751">
        <v>4</v>
      </c>
      <c r="F20" s="751">
        <v>7</v>
      </c>
      <c r="G20" s="751">
        <v>6</v>
      </c>
      <c r="H20" s="753">
        <v>10</v>
      </c>
      <c r="I20" s="753">
        <v>8</v>
      </c>
      <c r="J20" s="753">
        <v>13</v>
      </c>
      <c r="K20" s="753">
        <v>12</v>
      </c>
      <c r="L20" s="1158">
        <v>3</v>
      </c>
      <c r="M20" s="1156">
        <v>7</v>
      </c>
    </row>
    <row r="21" spans="1:13" x14ac:dyDescent="0.25">
      <c r="A21" s="1446"/>
      <c r="B21" s="570" t="s">
        <v>133</v>
      </c>
      <c r="C21" s="743">
        <f t="shared" si="2"/>
        <v>3</v>
      </c>
      <c r="D21" s="751">
        <v>1</v>
      </c>
      <c r="E21" s="751">
        <v>0</v>
      </c>
      <c r="F21" s="751">
        <v>0</v>
      </c>
      <c r="G21" s="751">
        <v>0</v>
      </c>
      <c r="H21" s="753">
        <v>0</v>
      </c>
      <c r="I21" s="753">
        <v>1</v>
      </c>
      <c r="J21" s="753">
        <v>0</v>
      </c>
      <c r="K21" s="753">
        <v>0</v>
      </c>
      <c r="L21" s="1158">
        <v>1</v>
      </c>
      <c r="M21" s="1156">
        <v>0</v>
      </c>
    </row>
    <row r="22" spans="1:13" x14ac:dyDescent="0.25">
      <c r="A22" s="1447"/>
      <c r="B22" s="571" t="s">
        <v>117</v>
      </c>
      <c r="C22" s="743">
        <f t="shared" si="2"/>
        <v>6</v>
      </c>
      <c r="D22" s="757">
        <v>0</v>
      </c>
      <c r="E22" s="757">
        <v>0</v>
      </c>
      <c r="F22" s="757">
        <v>0</v>
      </c>
      <c r="G22" s="757">
        <v>0</v>
      </c>
      <c r="H22" s="759">
        <v>0</v>
      </c>
      <c r="I22" s="759">
        <v>0</v>
      </c>
      <c r="J22" s="759">
        <v>2</v>
      </c>
      <c r="K22" s="759">
        <v>0</v>
      </c>
      <c r="L22" s="1159">
        <v>1</v>
      </c>
      <c r="M22" s="1157">
        <v>3</v>
      </c>
    </row>
    <row r="23" spans="1:13" x14ac:dyDescent="0.25">
      <c r="A23" s="1411" t="s">
        <v>298</v>
      </c>
      <c r="B23" s="572" t="s">
        <v>4</v>
      </c>
      <c r="C23" s="417">
        <f>SUM(C24:C43)</f>
        <v>81</v>
      </c>
      <c r="D23" s="417">
        <f t="shared" ref="D23:M23" si="3">SUM(D24:D43)</f>
        <v>3</v>
      </c>
      <c r="E23" s="417">
        <f t="shared" si="3"/>
        <v>5</v>
      </c>
      <c r="F23" s="417">
        <f t="shared" si="3"/>
        <v>10</v>
      </c>
      <c r="G23" s="417">
        <f t="shared" si="3"/>
        <v>6</v>
      </c>
      <c r="H23" s="417">
        <f t="shared" si="3"/>
        <v>20</v>
      </c>
      <c r="I23" s="417">
        <f t="shared" si="3"/>
        <v>8</v>
      </c>
      <c r="J23" s="417">
        <f t="shared" si="3"/>
        <v>8</v>
      </c>
      <c r="K23" s="417">
        <f t="shared" si="3"/>
        <v>6</v>
      </c>
      <c r="L23" s="1154">
        <f t="shared" si="3"/>
        <v>8</v>
      </c>
      <c r="M23" s="1155">
        <f t="shared" si="3"/>
        <v>7</v>
      </c>
    </row>
    <row r="24" spans="1:13" x14ac:dyDescent="0.25">
      <c r="A24" s="1411"/>
      <c r="B24" s="573" t="s">
        <v>591</v>
      </c>
      <c r="C24" s="428">
        <v>5</v>
      </c>
      <c r="D24" s="430">
        <v>0</v>
      </c>
      <c r="E24" s="430">
        <v>0</v>
      </c>
      <c r="F24" s="430">
        <v>0</v>
      </c>
      <c r="G24" s="430">
        <v>1</v>
      </c>
      <c r="H24" s="431">
        <v>0</v>
      </c>
      <c r="I24" s="431">
        <v>1</v>
      </c>
      <c r="J24" s="431">
        <v>0</v>
      </c>
      <c r="K24" s="431">
        <v>1</v>
      </c>
      <c r="L24" s="1158">
        <v>1</v>
      </c>
      <c r="M24" s="1156">
        <v>1</v>
      </c>
    </row>
    <row r="25" spans="1:13" x14ac:dyDescent="0.25">
      <c r="A25" s="1411"/>
      <c r="B25" s="573" t="s">
        <v>592</v>
      </c>
      <c r="C25" s="428">
        <v>26</v>
      </c>
      <c r="D25" s="430">
        <v>2</v>
      </c>
      <c r="E25" s="430">
        <v>2</v>
      </c>
      <c r="F25" s="430">
        <v>4</v>
      </c>
      <c r="G25" s="430">
        <v>2</v>
      </c>
      <c r="H25" s="431">
        <v>6</v>
      </c>
      <c r="I25" s="431">
        <v>1</v>
      </c>
      <c r="J25" s="431">
        <v>4</v>
      </c>
      <c r="K25" s="431">
        <v>2</v>
      </c>
      <c r="L25" s="1158">
        <v>1</v>
      </c>
      <c r="M25" s="1156">
        <v>2</v>
      </c>
    </row>
    <row r="26" spans="1:13" x14ac:dyDescent="0.25">
      <c r="A26" s="1411"/>
      <c r="B26" s="573" t="s">
        <v>605</v>
      </c>
      <c r="C26" s="428">
        <v>1</v>
      </c>
      <c r="D26" s="430">
        <v>0</v>
      </c>
      <c r="E26" s="430">
        <v>0</v>
      </c>
      <c r="F26" s="430">
        <v>0</v>
      </c>
      <c r="G26" s="430">
        <v>0</v>
      </c>
      <c r="H26" s="431">
        <v>0</v>
      </c>
      <c r="I26" s="431">
        <v>0</v>
      </c>
      <c r="J26" s="431">
        <v>0</v>
      </c>
      <c r="K26" s="431">
        <v>1</v>
      </c>
      <c r="L26" s="1158">
        <v>0</v>
      </c>
      <c r="M26" s="1156">
        <v>0</v>
      </c>
    </row>
    <row r="27" spans="1:13" x14ac:dyDescent="0.25">
      <c r="A27" s="1411"/>
      <c r="B27" s="573" t="s">
        <v>606</v>
      </c>
      <c r="C27" s="428">
        <v>1</v>
      </c>
      <c r="D27" s="430">
        <v>0</v>
      </c>
      <c r="E27" s="430">
        <v>0</v>
      </c>
      <c r="F27" s="430">
        <v>0</v>
      </c>
      <c r="G27" s="430">
        <v>0</v>
      </c>
      <c r="H27" s="431">
        <v>1</v>
      </c>
      <c r="I27" s="431">
        <v>0</v>
      </c>
      <c r="J27" s="431">
        <v>0</v>
      </c>
      <c r="K27" s="431">
        <v>0</v>
      </c>
      <c r="L27" s="1158">
        <v>0</v>
      </c>
      <c r="M27" s="1156">
        <v>0</v>
      </c>
    </row>
    <row r="28" spans="1:13" x14ac:dyDescent="0.25">
      <c r="A28" s="1411"/>
      <c r="B28" s="573" t="s">
        <v>607</v>
      </c>
      <c r="C28" s="428">
        <v>1</v>
      </c>
      <c r="D28" s="430">
        <v>0</v>
      </c>
      <c r="E28" s="430">
        <v>0</v>
      </c>
      <c r="F28" s="430">
        <v>0</v>
      </c>
      <c r="G28" s="430">
        <v>1</v>
      </c>
      <c r="H28" s="431">
        <v>0</v>
      </c>
      <c r="I28" s="431">
        <v>0</v>
      </c>
      <c r="J28" s="431">
        <v>0</v>
      </c>
      <c r="K28" s="431">
        <v>0</v>
      </c>
      <c r="L28" s="1158">
        <v>0</v>
      </c>
      <c r="M28" s="1156">
        <v>0</v>
      </c>
    </row>
    <row r="29" spans="1:13" x14ac:dyDescent="0.25">
      <c r="A29" s="1411"/>
      <c r="B29" s="573" t="s">
        <v>609</v>
      </c>
      <c r="C29" s="428">
        <v>1</v>
      </c>
      <c r="D29" s="430">
        <v>0</v>
      </c>
      <c r="E29" s="430">
        <v>0</v>
      </c>
      <c r="F29" s="430">
        <v>0</v>
      </c>
      <c r="G29" s="430">
        <v>0</v>
      </c>
      <c r="H29" s="431">
        <v>1</v>
      </c>
      <c r="I29" s="431">
        <v>0</v>
      </c>
      <c r="J29" s="431">
        <v>0</v>
      </c>
      <c r="K29" s="431">
        <v>0</v>
      </c>
      <c r="L29" s="1158">
        <v>0</v>
      </c>
      <c r="M29" s="1156">
        <v>0</v>
      </c>
    </row>
    <row r="30" spans="1:13" x14ac:dyDescent="0.25">
      <c r="A30" s="1411"/>
      <c r="B30" s="573" t="s">
        <v>610</v>
      </c>
      <c r="C30" s="428">
        <v>1</v>
      </c>
      <c r="D30" s="430">
        <v>0</v>
      </c>
      <c r="E30" s="430">
        <v>0</v>
      </c>
      <c r="F30" s="430">
        <v>0</v>
      </c>
      <c r="G30" s="430">
        <v>1</v>
      </c>
      <c r="H30" s="431">
        <v>0</v>
      </c>
      <c r="I30" s="431">
        <v>0</v>
      </c>
      <c r="J30" s="431">
        <v>0</v>
      </c>
      <c r="K30" s="431">
        <v>0</v>
      </c>
      <c r="L30" s="1158">
        <v>0</v>
      </c>
      <c r="M30" s="1156">
        <v>0</v>
      </c>
    </row>
    <row r="31" spans="1:13" x14ac:dyDescent="0.25">
      <c r="A31" s="1411"/>
      <c r="B31" s="573" t="s">
        <v>611</v>
      </c>
      <c r="C31" s="428">
        <v>3</v>
      </c>
      <c r="D31" s="430">
        <v>0</v>
      </c>
      <c r="E31" s="430">
        <v>1</v>
      </c>
      <c r="F31" s="430">
        <v>1</v>
      </c>
      <c r="G31" s="430">
        <v>0</v>
      </c>
      <c r="H31" s="431">
        <v>0</v>
      </c>
      <c r="I31" s="431">
        <v>1</v>
      </c>
      <c r="J31" s="431">
        <v>0</v>
      </c>
      <c r="K31" s="431">
        <v>0</v>
      </c>
      <c r="L31" s="1158">
        <v>0</v>
      </c>
      <c r="M31" s="1156">
        <v>0</v>
      </c>
    </row>
    <row r="32" spans="1:13" x14ac:dyDescent="0.25">
      <c r="A32" s="1411"/>
      <c r="B32" s="573" t="s">
        <v>296</v>
      </c>
      <c r="C32" s="428">
        <v>2</v>
      </c>
      <c r="D32" s="430">
        <v>0</v>
      </c>
      <c r="E32" s="430">
        <v>0</v>
      </c>
      <c r="F32" s="430">
        <v>0</v>
      </c>
      <c r="G32" s="430">
        <v>0</v>
      </c>
      <c r="H32" s="431">
        <v>2</v>
      </c>
      <c r="I32" s="431">
        <v>0</v>
      </c>
      <c r="J32" s="431">
        <v>0</v>
      </c>
      <c r="K32" s="431">
        <v>0</v>
      </c>
      <c r="L32" s="1158">
        <v>0</v>
      </c>
      <c r="M32" s="1156">
        <v>0</v>
      </c>
    </row>
    <row r="33" spans="1:13" x14ac:dyDescent="0.25">
      <c r="A33" s="1411"/>
      <c r="B33" s="573" t="s">
        <v>612</v>
      </c>
      <c r="C33" s="428">
        <v>5</v>
      </c>
      <c r="D33" s="430">
        <v>0</v>
      </c>
      <c r="E33" s="430">
        <v>0</v>
      </c>
      <c r="F33" s="430">
        <v>0</v>
      </c>
      <c r="G33" s="430">
        <v>0</v>
      </c>
      <c r="H33" s="431">
        <v>4</v>
      </c>
      <c r="I33" s="431">
        <v>0</v>
      </c>
      <c r="J33" s="431">
        <v>0</v>
      </c>
      <c r="K33" s="431">
        <v>0</v>
      </c>
      <c r="L33" s="1158">
        <v>1</v>
      </c>
      <c r="M33" s="1156">
        <v>0</v>
      </c>
    </row>
    <row r="34" spans="1:13" s="563" customFormat="1" x14ac:dyDescent="0.25">
      <c r="A34" s="1411"/>
      <c r="B34" s="573" t="s">
        <v>630</v>
      </c>
      <c r="C34" s="428">
        <v>1</v>
      </c>
      <c r="D34" s="430">
        <v>0</v>
      </c>
      <c r="E34" s="430">
        <v>0</v>
      </c>
      <c r="F34" s="430">
        <v>0</v>
      </c>
      <c r="G34" s="430">
        <v>0</v>
      </c>
      <c r="H34" s="431">
        <v>0</v>
      </c>
      <c r="I34" s="431">
        <v>0</v>
      </c>
      <c r="J34" s="431">
        <v>0</v>
      </c>
      <c r="K34" s="431">
        <v>0</v>
      </c>
      <c r="L34" s="1158">
        <v>0</v>
      </c>
      <c r="M34" s="1156">
        <v>1</v>
      </c>
    </row>
    <row r="35" spans="1:13" x14ac:dyDescent="0.25">
      <c r="A35" s="1411"/>
      <c r="B35" s="573" t="s">
        <v>613</v>
      </c>
      <c r="C35" s="428">
        <v>4</v>
      </c>
      <c r="D35" s="430">
        <v>0</v>
      </c>
      <c r="E35" s="430">
        <v>0</v>
      </c>
      <c r="F35" s="430">
        <v>0</v>
      </c>
      <c r="G35" s="430">
        <v>0</v>
      </c>
      <c r="H35" s="431">
        <v>2</v>
      </c>
      <c r="I35" s="431">
        <v>1</v>
      </c>
      <c r="J35" s="431">
        <v>1</v>
      </c>
      <c r="K35" s="431">
        <v>0</v>
      </c>
      <c r="L35" s="1158">
        <v>0</v>
      </c>
      <c r="M35" s="1156">
        <v>0</v>
      </c>
    </row>
    <row r="36" spans="1:13" x14ac:dyDescent="0.25">
      <c r="A36" s="1411"/>
      <c r="B36" s="573" t="s">
        <v>614</v>
      </c>
      <c r="C36" s="428">
        <v>1</v>
      </c>
      <c r="D36" s="430">
        <v>0</v>
      </c>
      <c r="E36" s="430">
        <v>0</v>
      </c>
      <c r="F36" s="430">
        <v>0</v>
      </c>
      <c r="G36" s="430">
        <v>0</v>
      </c>
      <c r="H36" s="431">
        <v>0</v>
      </c>
      <c r="I36" s="431">
        <v>0</v>
      </c>
      <c r="J36" s="431">
        <v>1</v>
      </c>
      <c r="K36" s="431">
        <v>0</v>
      </c>
      <c r="L36" s="1158">
        <v>0</v>
      </c>
      <c r="M36" s="1156">
        <v>0</v>
      </c>
    </row>
    <row r="37" spans="1:13" x14ac:dyDescent="0.25">
      <c r="A37" s="1411"/>
      <c r="B37" s="573" t="s">
        <v>615</v>
      </c>
      <c r="C37" s="428">
        <v>1</v>
      </c>
      <c r="D37" s="430">
        <v>0</v>
      </c>
      <c r="E37" s="430">
        <v>0</v>
      </c>
      <c r="F37" s="430">
        <v>0</v>
      </c>
      <c r="G37" s="430">
        <v>0</v>
      </c>
      <c r="H37" s="431">
        <v>0</v>
      </c>
      <c r="I37" s="431">
        <v>1</v>
      </c>
      <c r="J37" s="431">
        <v>0</v>
      </c>
      <c r="K37" s="431">
        <v>0</v>
      </c>
      <c r="L37" s="1158">
        <v>0</v>
      </c>
      <c r="M37" s="1156">
        <v>0</v>
      </c>
    </row>
    <row r="38" spans="1:13" x14ac:dyDescent="0.25">
      <c r="A38" s="1411"/>
      <c r="B38" s="573" t="s">
        <v>616</v>
      </c>
      <c r="C38" s="428">
        <v>4</v>
      </c>
      <c r="D38" s="430">
        <v>0</v>
      </c>
      <c r="E38" s="430">
        <v>0</v>
      </c>
      <c r="F38" s="430">
        <v>0</v>
      </c>
      <c r="G38" s="430">
        <v>0</v>
      </c>
      <c r="H38" s="431">
        <v>0</v>
      </c>
      <c r="I38" s="431">
        <v>2</v>
      </c>
      <c r="J38" s="431">
        <v>0</v>
      </c>
      <c r="K38" s="431">
        <v>0</v>
      </c>
      <c r="L38" s="1158">
        <v>1</v>
      </c>
      <c r="M38" s="1156">
        <v>1</v>
      </c>
    </row>
    <row r="39" spans="1:13" x14ac:dyDescent="0.25">
      <c r="A39" s="1411"/>
      <c r="B39" s="573" t="s">
        <v>603</v>
      </c>
      <c r="C39" s="428">
        <v>15</v>
      </c>
      <c r="D39" s="430">
        <v>1</v>
      </c>
      <c r="E39" s="430">
        <v>1</v>
      </c>
      <c r="F39" s="430">
        <v>5</v>
      </c>
      <c r="G39" s="430">
        <v>1</v>
      </c>
      <c r="H39" s="431">
        <v>3</v>
      </c>
      <c r="I39" s="431">
        <v>1</v>
      </c>
      <c r="J39" s="431">
        <v>1</v>
      </c>
      <c r="K39" s="431">
        <v>2</v>
      </c>
      <c r="L39" s="1158">
        <v>0</v>
      </c>
      <c r="M39" s="1156">
        <v>0</v>
      </c>
    </row>
    <row r="40" spans="1:13" x14ac:dyDescent="0.25">
      <c r="A40" s="1411"/>
      <c r="B40" s="573" t="s">
        <v>297</v>
      </c>
      <c r="C40" s="428">
        <v>1</v>
      </c>
      <c r="D40" s="430">
        <v>0</v>
      </c>
      <c r="E40" s="430">
        <v>0</v>
      </c>
      <c r="F40" s="430">
        <v>0</v>
      </c>
      <c r="G40" s="430">
        <v>0</v>
      </c>
      <c r="H40" s="431">
        <v>0</v>
      </c>
      <c r="I40" s="431">
        <v>0</v>
      </c>
      <c r="J40" s="431">
        <v>1</v>
      </c>
      <c r="K40" s="431">
        <v>0</v>
      </c>
      <c r="L40" s="1158">
        <v>0</v>
      </c>
      <c r="M40" s="1156">
        <v>0</v>
      </c>
    </row>
    <row r="41" spans="1:13" x14ac:dyDescent="0.25">
      <c r="A41" s="1411"/>
      <c r="B41" s="573" t="s">
        <v>631</v>
      </c>
      <c r="C41" s="428">
        <v>1</v>
      </c>
      <c r="D41" s="430">
        <v>0</v>
      </c>
      <c r="E41" s="430">
        <v>0</v>
      </c>
      <c r="F41" s="430">
        <v>0</v>
      </c>
      <c r="G41" s="430">
        <v>0</v>
      </c>
      <c r="H41" s="431">
        <v>0</v>
      </c>
      <c r="I41" s="431">
        <v>0</v>
      </c>
      <c r="J41" s="431">
        <v>0</v>
      </c>
      <c r="K41" s="431">
        <v>0</v>
      </c>
      <c r="L41" s="1158">
        <v>1</v>
      </c>
      <c r="M41" s="1156">
        <v>0</v>
      </c>
    </row>
    <row r="42" spans="1:13" x14ac:dyDescent="0.25">
      <c r="A42" s="1411"/>
      <c r="B42" s="573" t="s">
        <v>133</v>
      </c>
      <c r="C42" s="428">
        <v>4</v>
      </c>
      <c r="D42" s="430">
        <v>0</v>
      </c>
      <c r="E42" s="430">
        <v>0</v>
      </c>
      <c r="F42" s="430">
        <v>0</v>
      </c>
      <c r="G42" s="430">
        <v>0</v>
      </c>
      <c r="H42" s="431">
        <v>1</v>
      </c>
      <c r="I42" s="431">
        <v>0</v>
      </c>
      <c r="J42" s="431">
        <v>0</v>
      </c>
      <c r="K42" s="431">
        <v>0</v>
      </c>
      <c r="L42" s="1158">
        <v>3</v>
      </c>
      <c r="M42" s="1156">
        <v>0</v>
      </c>
    </row>
    <row r="43" spans="1:13" x14ac:dyDescent="0.25">
      <c r="A43" s="1411"/>
      <c r="B43" s="573" t="s">
        <v>117</v>
      </c>
      <c r="C43" s="435">
        <v>3</v>
      </c>
      <c r="D43" s="437">
        <v>0</v>
      </c>
      <c r="E43" s="437">
        <v>1</v>
      </c>
      <c r="F43" s="437">
        <v>0</v>
      </c>
      <c r="G43" s="437">
        <v>0</v>
      </c>
      <c r="H43" s="438">
        <v>0</v>
      </c>
      <c r="I43" s="438">
        <v>0</v>
      </c>
      <c r="J43" s="438">
        <v>0</v>
      </c>
      <c r="K43" s="438">
        <v>0</v>
      </c>
      <c r="L43" s="1159">
        <v>0</v>
      </c>
      <c r="M43" s="1157">
        <v>2</v>
      </c>
    </row>
    <row r="44" spans="1:13" x14ac:dyDescent="0.25">
      <c r="A44" s="1442" t="s">
        <v>299</v>
      </c>
      <c r="B44" s="446" t="s">
        <v>4</v>
      </c>
      <c r="C44" s="423">
        <f>SUM(C45:C47)</f>
        <v>13</v>
      </c>
      <c r="D44" s="423">
        <f t="shared" ref="D44:M44" si="4">SUM(D45:D47)</f>
        <v>3</v>
      </c>
      <c r="E44" s="423">
        <f t="shared" si="4"/>
        <v>2</v>
      </c>
      <c r="F44" s="423">
        <f t="shared" si="4"/>
        <v>2</v>
      </c>
      <c r="G44" s="423">
        <f t="shared" si="4"/>
        <v>1</v>
      </c>
      <c r="H44" s="423">
        <f t="shared" si="4"/>
        <v>0</v>
      </c>
      <c r="I44" s="423">
        <f t="shared" si="4"/>
        <v>1</v>
      </c>
      <c r="J44" s="423">
        <f t="shared" si="4"/>
        <v>1</v>
      </c>
      <c r="K44" s="423">
        <f t="shared" si="4"/>
        <v>1</v>
      </c>
      <c r="L44" s="1174">
        <f t="shared" si="4"/>
        <v>0</v>
      </c>
      <c r="M44" s="1171">
        <f t="shared" si="4"/>
        <v>2</v>
      </c>
    </row>
    <row r="45" spans="1:13" x14ac:dyDescent="0.25">
      <c r="A45" s="1443"/>
      <c r="B45" s="422" t="s">
        <v>617</v>
      </c>
      <c r="C45" s="428">
        <v>10</v>
      </c>
      <c r="D45" s="430">
        <v>2</v>
      </c>
      <c r="E45" s="430">
        <v>2</v>
      </c>
      <c r="F45" s="430">
        <v>2</v>
      </c>
      <c r="G45" s="430">
        <v>1</v>
      </c>
      <c r="H45" s="431">
        <v>0</v>
      </c>
      <c r="I45" s="431">
        <v>1</v>
      </c>
      <c r="J45" s="431">
        <v>1</v>
      </c>
      <c r="K45" s="431">
        <v>0</v>
      </c>
      <c r="L45" s="1158">
        <v>0</v>
      </c>
      <c r="M45" s="1156">
        <v>1</v>
      </c>
    </row>
    <row r="46" spans="1:13" x14ac:dyDescent="0.25">
      <c r="A46" s="1443"/>
      <c r="B46" s="422" t="s">
        <v>618</v>
      </c>
      <c r="C46" s="428">
        <v>1</v>
      </c>
      <c r="D46" s="430">
        <v>1</v>
      </c>
      <c r="E46" s="430">
        <v>0</v>
      </c>
      <c r="F46" s="430">
        <v>0</v>
      </c>
      <c r="G46" s="430">
        <v>0</v>
      </c>
      <c r="H46" s="431">
        <v>0</v>
      </c>
      <c r="I46" s="431">
        <v>0</v>
      </c>
      <c r="J46" s="431">
        <v>0</v>
      </c>
      <c r="K46" s="431">
        <v>0</v>
      </c>
      <c r="L46" s="1158">
        <v>0</v>
      </c>
      <c r="M46" s="1156">
        <v>0</v>
      </c>
    </row>
    <row r="47" spans="1:13" x14ac:dyDescent="0.25">
      <c r="A47" s="1444"/>
      <c r="B47" s="434" t="s">
        <v>133</v>
      </c>
      <c r="C47" s="435">
        <v>2</v>
      </c>
      <c r="D47" s="437">
        <v>0</v>
      </c>
      <c r="E47" s="437">
        <v>0</v>
      </c>
      <c r="F47" s="437">
        <v>0</v>
      </c>
      <c r="G47" s="437">
        <v>0</v>
      </c>
      <c r="H47" s="438">
        <v>0</v>
      </c>
      <c r="I47" s="438">
        <v>0</v>
      </c>
      <c r="J47" s="438">
        <v>0</v>
      </c>
      <c r="K47" s="438">
        <v>1</v>
      </c>
      <c r="L47" s="1159">
        <v>0</v>
      </c>
      <c r="M47" s="1157">
        <v>1</v>
      </c>
    </row>
    <row r="48" spans="1:13" ht="56.25" customHeight="1" x14ac:dyDescent="0.25">
      <c r="A48" s="574" t="s">
        <v>690</v>
      </c>
      <c r="B48" s="575" t="s">
        <v>4</v>
      </c>
      <c r="C48" s="456">
        <f>SUM(D48:M48)</f>
        <v>1</v>
      </c>
      <c r="D48" s="451">
        <v>0</v>
      </c>
      <c r="E48" s="451">
        <v>0</v>
      </c>
      <c r="F48" s="451">
        <v>0</v>
      </c>
      <c r="G48" s="451">
        <v>0</v>
      </c>
      <c r="H48" s="452">
        <v>0</v>
      </c>
      <c r="I48" s="452">
        <v>0</v>
      </c>
      <c r="J48" s="452">
        <v>0</v>
      </c>
      <c r="K48" s="452">
        <v>0</v>
      </c>
      <c r="L48" s="1175">
        <v>0</v>
      </c>
      <c r="M48" s="1150">
        <v>1</v>
      </c>
    </row>
    <row r="49" spans="1:13" x14ac:dyDescent="0.25">
      <c r="A49" s="576" t="s">
        <v>117</v>
      </c>
      <c r="B49" s="577" t="s">
        <v>4</v>
      </c>
      <c r="C49" s="456">
        <f>SUM(D49:M49)</f>
        <v>2</v>
      </c>
      <c r="D49" s="451">
        <v>0</v>
      </c>
      <c r="E49" s="451">
        <v>0</v>
      </c>
      <c r="F49" s="451">
        <v>0</v>
      </c>
      <c r="G49" s="451">
        <v>0</v>
      </c>
      <c r="H49" s="452">
        <v>0</v>
      </c>
      <c r="I49" s="452">
        <v>0</v>
      </c>
      <c r="J49" s="452">
        <v>1</v>
      </c>
      <c r="K49" s="452">
        <v>0</v>
      </c>
      <c r="L49" s="1175">
        <v>0</v>
      </c>
      <c r="M49" s="1150">
        <v>1</v>
      </c>
    </row>
    <row r="50" spans="1:13" x14ac:dyDescent="0.25">
      <c r="A50" s="578" t="s">
        <v>133</v>
      </c>
      <c r="B50" s="458" t="s">
        <v>4</v>
      </c>
      <c r="C50" s="459">
        <f>SUM(D50:M50)</f>
        <v>2</v>
      </c>
      <c r="D50" s="461">
        <v>0</v>
      </c>
      <c r="E50" s="461">
        <v>0</v>
      </c>
      <c r="F50" s="461">
        <v>0</v>
      </c>
      <c r="G50" s="461">
        <v>0</v>
      </c>
      <c r="H50" s="462">
        <v>0</v>
      </c>
      <c r="I50" s="462">
        <v>0</v>
      </c>
      <c r="J50" s="462">
        <v>0</v>
      </c>
      <c r="K50" s="462">
        <v>0</v>
      </c>
      <c r="L50" s="1151">
        <v>1</v>
      </c>
      <c r="M50" s="1172">
        <v>1</v>
      </c>
    </row>
  </sheetData>
  <mergeCells count="6">
    <mergeCell ref="A44:A47"/>
    <mergeCell ref="A6:A22"/>
    <mergeCell ref="A23:A43"/>
    <mergeCell ref="A1:M1"/>
    <mergeCell ref="A2:M2"/>
    <mergeCell ref="A3:M3"/>
  </mergeCells>
  <hyperlinks>
    <hyperlink ref="O1" location="INDEX!A1" display="Back to Index" xr:uid="{020F62F9-3334-4B12-8F62-9C43B9FFEAEF}"/>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1F11-D279-487E-AF41-C4D11A6A4824}">
  <dimension ref="A1:N14"/>
  <sheetViews>
    <sheetView workbookViewId="0">
      <selection activeCell="N1" sqref="N1"/>
    </sheetView>
  </sheetViews>
  <sheetFormatPr defaultRowHeight="15" x14ac:dyDescent="0.25"/>
  <cols>
    <col min="1" max="1" width="42.85546875" customWidth="1"/>
    <col min="3" max="4" width="7.28515625" customWidth="1"/>
    <col min="5" max="5" width="7" customWidth="1"/>
    <col min="6" max="6" width="7.28515625" customWidth="1"/>
    <col min="7" max="7" width="7.42578125" customWidth="1"/>
    <col min="8" max="8" width="7.28515625" customWidth="1"/>
    <col min="9" max="9" width="7.140625" customWidth="1"/>
    <col min="10" max="10" width="6.7109375" customWidth="1"/>
    <col min="11" max="11" width="7.5703125" customWidth="1"/>
    <col min="12" max="12" width="7" customWidth="1"/>
    <col min="14" max="14" width="12.7109375" bestFit="1" customWidth="1"/>
  </cols>
  <sheetData>
    <row r="1" spans="1:14" ht="18.75" x14ac:dyDescent="0.25">
      <c r="A1" s="1449" t="s">
        <v>691</v>
      </c>
      <c r="B1" s="1449"/>
      <c r="C1" s="1449"/>
      <c r="D1" s="1449"/>
      <c r="E1" s="1449"/>
      <c r="F1" s="1449"/>
      <c r="G1" s="1449"/>
      <c r="H1" s="1449"/>
      <c r="I1" s="1449"/>
      <c r="J1" s="1449"/>
      <c r="K1" s="1449"/>
      <c r="L1" s="1449"/>
      <c r="N1" s="1236" t="s">
        <v>863</v>
      </c>
    </row>
    <row r="2" spans="1:14" ht="18.75" x14ac:dyDescent="0.25">
      <c r="A2" s="1449" t="s">
        <v>1</v>
      </c>
      <c r="B2" s="1449"/>
      <c r="C2" s="1449"/>
      <c r="D2" s="1449"/>
      <c r="E2" s="1449"/>
      <c r="F2" s="1449"/>
      <c r="G2" s="1449"/>
      <c r="H2" s="1449"/>
      <c r="I2" s="1449"/>
      <c r="J2" s="1449"/>
      <c r="K2" s="1449"/>
      <c r="L2" s="1449"/>
    </row>
    <row r="3" spans="1:14" ht="18.75" x14ac:dyDescent="0.25">
      <c r="A3" s="1450" t="s">
        <v>692</v>
      </c>
      <c r="B3" s="1450"/>
      <c r="C3" s="1450"/>
      <c r="D3" s="1450"/>
      <c r="E3" s="1450"/>
      <c r="F3" s="1450"/>
      <c r="G3" s="1450"/>
      <c r="H3" s="1450"/>
      <c r="I3" s="1450"/>
      <c r="J3" s="1450"/>
      <c r="K3" s="1450"/>
      <c r="L3" s="1450"/>
    </row>
    <row r="4" spans="1:14" x14ac:dyDescent="0.25">
      <c r="A4" s="600" t="s">
        <v>693</v>
      </c>
      <c r="B4" s="601" t="s">
        <v>4</v>
      </c>
      <c r="C4" s="602" t="s">
        <v>5</v>
      </c>
      <c r="D4" s="1182" t="s">
        <v>6</v>
      </c>
      <c r="E4" s="1183" t="s">
        <v>7</v>
      </c>
      <c r="F4" s="1182" t="s">
        <v>8</v>
      </c>
      <c r="G4" s="1183" t="s">
        <v>9</v>
      </c>
      <c r="H4" s="1182" t="s">
        <v>10</v>
      </c>
      <c r="I4" s="1184" t="s">
        <v>11</v>
      </c>
      <c r="J4" s="1183" t="s">
        <v>12</v>
      </c>
      <c r="K4" s="1182" t="s">
        <v>13</v>
      </c>
      <c r="L4" s="1181" t="s">
        <v>14</v>
      </c>
    </row>
    <row r="5" spans="1:14" ht="45.75" customHeight="1" x14ac:dyDescent="0.25">
      <c r="A5" s="579" t="s">
        <v>694</v>
      </c>
      <c r="B5" s="771">
        <f>SUM(C5:L5)</f>
        <v>80</v>
      </c>
      <c r="C5" s="580">
        <v>3</v>
      </c>
      <c r="D5" s="580">
        <v>6</v>
      </c>
      <c r="E5" s="580">
        <v>9</v>
      </c>
      <c r="F5" s="580">
        <v>9</v>
      </c>
      <c r="G5" s="580">
        <v>13</v>
      </c>
      <c r="H5" s="581">
        <v>9</v>
      </c>
      <c r="I5" s="581">
        <v>10</v>
      </c>
      <c r="J5" s="581">
        <v>13</v>
      </c>
      <c r="K5" s="581">
        <v>6</v>
      </c>
      <c r="L5" s="1180">
        <v>2</v>
      </c>
    </row>
    <row r="6" spans="1:14" x14ac:dyDescent="0.25">
      <c r="A6" s="603" t="s">
        <v>695</v>
      </c>
      <c r="B6" s="583">
        <v>4</v>
      </c>
      <c r="C6" s="584">
        <v>0</v>
      </c>
      <c r="D6" s="584">
        <v>0</v>
      </c>
      <c r="E6" s="584">
        <v>0</v>
      </c>
      <c r="F6" s="584">
        <v>1</v>
      </c>
      <c r="G6" s="585">
        <v>0</v>
      </c>
      <c r="H6" s="585">
        <v>0</v>
      </c>
      <c r="I6" s="585">
        <v>1</v>
      </c>
      <c r="J6" s="585">
        <v>1</v>
      </c>
      <c r="K6" s="1103">
        <v>1</v>
      </c>
      <c r="L6" s="1054">
        <v>0</v>
      </c>
    </row>
    <row r="7" spans="1:14" ht="18" customHeight="1" x14ac:dyDescent="0.25">
      <c r="A7" s="604" t="s">
        <v>696</v>
      </c>
      <c r="B7" s="587">
        <v>24</v>
      </c>
      <c r="C7" s="588">
        <v>2</v>
      </c>
      <c r="D7" s="588">
        <v>3</v>
      </c>
      <c r="E7" s="588">
        <v>2</v>
      </c>
      <c r="F7" s="588">
        <v>2</v>
      </c>
      <c r="G7" s="589">
        <v>4</v>
      </c>
      <c r="H7" s="589">
        <v>1</v>
      </c>
      <c r="I7" s="589">
        <v>4</v>
      </c>
      <c r="J7" s="589">
        <v>2</v>
      </c>
      <c r="K7" s="796">
        <v>3</v>
      </c>
      <c r="L7" s="779">
        <v>1</v>
      </c>
    </row>
    <row r="8" spans="1:14" ht="18.75" customHeight="1" x14ac:dyDescent="0.25">
      <c r="A8" s="604" t="s">
        <v>697</v>
      </c>
      <c r="B8" s="587">
        <v>21</v>
      </c>
      <c r="C8" s="588">
        <v>0</v>
      </c>
      <c r="D8" s="588">
        <v>2</v>
      </c>
      <c r="E8" s="588">
        <v>2</v>
      </c>
      <c r="F8" s="588">
        <v>2</v>
      </c>
      <c r="G8" s="589">
        <v>2</v>
      </c>
      <c r="H8" s="589">
        <v>4</v>
      </c>
      <c r="I8" s="589">
        <v>3</v>
      </c>
      <c r="J8" s="589">
        <v>4</v>
      </c>
      <c r="K8" s="796">
        <v>2</v>
      </c>
      <c r="L8" s="779">
        <v>0</v>
      </c>
    </row>
    <row r="9" spans="1:14" x14ac:dyDescent="0.25">
      <c r="A9" s="605" t="s">
        <v>698</v>
      </c>
      <c r="B9" s="587">
        <v>10</v>
      </c>
      <c r="C9" s="588">
        <v>1</v>
      </c>
      <c r="D9" s="588">
        <v>1</v>
      </c>
      <c r="E9" s="588">
        <v>0</v>
      </c>
      <c r="F9" s="588">
        <v>1</v>
      </c>
      <c r="G9" s="589">
        <v>3</v>
      </c>
      <c r="H9" s="589">
        <v>1</v>
      </c>
      <c r="I9" s="589">
        <v>0</v>
      </c>
      <c r="J9" s="589">
        <v>3</v>
      </c>
      <c r="K9" s="796">
        <v>0</v>
      </c>
      <c r="L9" s="779">
        <v>0</v>
      </c>
    </row>
    <row r="10" spans="1:14" ht="34.5" customHeight="1" x14ac:dyDescent="0.25">
      <c r="A10" s="606" t="s">
        <v>699</v>
      </c>
      <c r="B10" s="591">
        <v>13</v>
      </c>
      <c r="C10" s="592">
        <v>0</v>
      </c>
      <c r="D10" s="592">
        <v>0</v>
      </c>
      <c r="E10" s="592">
        <v>5</v>
      </c>
      <c r="F10" s="592">
        <v>1</v>
      </c>
      <c r="G10" s="593">
        <v>4</v>
      </c>
      <c r="H10" s="593">
        <v>2</v>
      </c>
      <c r="I10" s="593">
        <v>1</v>
      </c>
      <c r="J10" s="593">
        <v>0</v>
      </c>
      <c r="K10" s="1177">
        <v>0</v>
      </c>
      <c r="L10" s="778">
        <v>0</v>
      </c>
    </row>
    <row r="11" spans="1:14" x14ac:dyDescent="0.25">
      <c r="A11" s="605" t="s">
        <v>700</v>
      </c>
      <c r="B11" s="587">
        <v>0</v>
      </c>
      <c r="C11" s="588">
        <v>0</v>
      </c>
      <c r="D11" s="588">
        <v>0</v>
      </c>
      <c r="E11" s="588">
        <v>0</v>
      </c>
      <c r="F11" s="588">
        <v>0</v>
      </c>
      <c r="G11" s="589">
        <v>0</v>
      </c>
      <c r="H11" s="589">
        <v>0</v>
      </c>
      <c r="I11" s="589">
        <v>0</v>
      </c>
      <c r="J11" s="589">
        <v>0</v>
      </c>
      <c r="K11" s="796">
        <v>0</v>
      </c>
      <c r="L11" s="779">
        <v>0</v>
      </c>
    </row>
    <row r="12" spans="1:14" x14ac:dyDescent="0.25">
      <c r="A12" s="605" t="s">
        <v>701</v>
      </c>
      <c r="B12" s="587">
        <v>1</v>
      </c>
      <c r="C12" s="588">
        <v>0</v>
      </c>
      <c r="D12" s="588">
        <v>0</v>
      </c>
      <c r="E12" s="588">
        <v>0</v>
      </c>
      <c r="F12" s="588">
        <v>0</v>
      </c>
      <c r="G12" s="589">
        <v>0</v>
      </c>
      <c r="H12" s="589">
        <v>0</v>
      </c>
      <c r="I12" s="589">
        <v>0</v>
      </c>
      <c r="J12" s="589">
        <v>1</v>
      </c>
      <c r="K12" s="796">
        <v>0</v>
      </c>
      <c r="L12" s="779">
        <v>0</v>
      </c>
    </row>
    <row r="13" spans="1:14" x14ac:dyDescent="0.25">
      <c r="A13" s="607" t="s">
        <v>702</v>
      </c>
      <c r="B13" s="587">
        <v>3</v>
      </c>
      <c r="C13" s="594">
        <v>0</v>
      </c>
      <c r="D13" s="594">
        <v>0</v>
      </c>
      <c r="E13" s="594">
        <v>0</v>
      </c>
      <c r="F13" s="594">
        <v>1</v>
      </c>
      <c r="G13" s="595">
        <v>0</v>
      </c>
      <c r="H13" s="595">
        <v>1</v>
      </c>
      <c r="I13" s="595">
        <v>0</v>
      </c>
      <c r="J13" s="595">
        <v>1</v>
      </c>
      <c r="K13" s="1178">
        <v>0</v>
      </c>
      <c r="L13" s="797">
        <v>0</v>
      </c>
    </row>
    <row r="14" spans="1:14" x14ac:dyDescent="0.25">
      <c r="A14" s="608" t="s">
        <v>117</v>
      </c>
      <c r="B14" s="596">
        <v>4</v>
      </c>
      <c r="C14" s="597">
        <v>0</v>
      </c>
      <c r="D14" s="597">
        <v>0</v>
      </c>
      <c r="E14" s="597">
        <v>0</v>
      </c>
      <c r="F14" s="597">
        <v>1</v>
      </c>
      <c r="G14" s="598">
        <v>0</v>
      </c>
      <c r="H14" s="598">
        <v>0</v>
      </c>
      <c r="I14" s="598">
        <v>1</v>
      </c>
      <c r="J14" s="598">
        <v>1</v>
      </c>
      <c r="K14" s="1179">
        <v>0</v>
      </c>
      <c r="L14" s="1176">
        <v>1</v>
      </c>
    </row>
  </sheetData>
  <mergeCells count="3">
    <mergeCell ref="A1:L1"/>
    <mergeCell ref="A2:L2"/>
    <mergeCell ref="A3:L3"/>
  </mergeCells>
  <hyperlinks>
    <hyperlink ref="N1" location="INDEX!A1" display="Back to Index" xr:uid="{4A9B10F2-F9CA-492A-B8C4-DFAB8CD8754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10198-8662-4BE2-A3DB-7D55ACE1AB69}">
  <dimension ref="A1:T32"/>
  <sheetViews>
    <sheetView workbookViewId="0">
      <selection activeCell="T1" sqref="T1"/>
    </sheetView>
  </sheetViews>
  <sheetFormatPr defaultRowHeight="15" x14ac:dyDescent="0.25"/>
  <cols>
    <col min="1" max="1" width="21.85546875" customWidth="1"/>
    <col min="2" max="2" width="26.140625" bestFit="1" customWidth="1"/>
    <col min="20" max="20" width="12.7109375" bestFit="1" customWidth="1"/>
  </cols>
  <sheetData>
    <row r="1" spans="1:20" ht="18.75" x14ac:dyDescent="0.25">
      <c r="A1" s="1248" t="s">
        <v>100</v>
      </c>
      <c r="B1" s="1248"/>
      <c r="C1" s="1248"/>
      <c r="D1" s="1248"/>
      <c r="E1" s="1248"/>
      <c r="F1" s="1248"/>
      <c r="G1" s="1248"/>
      <c r="H1" s="1248"/>
      <c r="I1" s="1248"/>
      <c r="J1" s="1248"/>
      <c r="K1" s="1248"/>
      <c r="L1" s="1248"/>
      <c r="M1" s="1248"/>
      <c r="N1" s="1248"/>
      <c r="O1" s="1248"/>
      <c r="P1" s="1248"/>
      <c r="Q1" s="1248"/>
      <c r="R1" s="1248"/>
      <c r="T1" s="1236" t="s">
        <v>863</v>
      </c>
    </row>
    <row r="2" spans="1:20" ht="18.75" x14ac:dyDescent="0.25">
      <c r="A2" s="1248" t="s">
        <v>1</v>
      </c>
      <c r="B2" s="1248"/>
      <c r="C2" s="1248"/>
      <c r="D2" s="1248"/>
      <c r="E2" s="1248"/>
      <c r="F2" s="1248"/>
      <c r="G2" s="1248"/>
      <c r="H2" s="1248"/>
      <c r="I2" s="1248"/>
      <c r="J2" s="1248"/>
      <c r="K2" s="1248"/>
      <c r="L2" s="1248"/>
      <c r="M2" s="1248"/>
      <c r="N2" s="1248"/>
      <c r="O2" s="1248"/>
      <c r="P2" s="1248"/>
      <c r="Q2" s="1248"/>
      <c r="R2" s="1248"/>
    </row>
    <row r="3" spans="1:20" ht="18.75" x14ac:dyDescent="0.3">
      <c r="A3" s="1249" t="s">
        <v>101</v>
      </c>
      <c r="B3" s="1249"/>
      <c r="C3" s="1249"/>
      <c r="D3" s="1249"/>
      <c r="E3" s="1249"/>
      <c r="F3" s="1249"/>
      <c r="G3" s="1249"/>
      <c r="H3" s="1249"/>
      <c r="I3" s="1249"/>
      <c r="J3" s="1249"/>
      <c r="K3" s="1249"/>
      <c r="L3" s="1249"/>
      <c r="M3" s="1249"/>
      <c r="N3" s="1249"/>
      <c r="O3" s="1249"/>
      <c r="P3" s="1249"/>
      <c r="Q3" s="1249"/>
      <c r="R3" s="1249"/>
    </row>
    <row r="4" spans="1:20" x14ac:dyDescent="0.25">
      <c r="A4" s="1250" t="s">
        <v>102</v>
      </c>
      <c r="B4" s="1250"/>
      <c r="C4" s="1252" t="s">
        <v>4</v>
      </c>
      <c r="D4" s="1254" t="s">
        <v>103</v>
      </c>
      <c r="E4" s="1255"/>
      <c r="F4" s="1256"/>
      <c r="G4" s="1254" t="s">
        <v>104</v>
      </c>
      <c r="H4" s="1255"/>
      <c r="I4" s="1256"/>
      <c r="J4" s="1255" t="s">
        <v>105</v>
      </c>
      <c r="K4" s="1255"/>
      <c r="L4" s="1255"/>
      <c r="M4" s="1254" t="s">
        <v>106</v>
      </c>
      <c r="N4" s="1255"/>
      <c r="O4" s="1256"/>
      <c r="P4" s="1254" t="s">
        <v>107</v>
      </c>
      <c r="Q4" s="1255"/>
      <c r="R4" s="1256"/>
    </row>
    <row r="5" spans="1:20" ht="39" x14ac:dyDescent="0.25">
      <c r="A5" s="1251"/>
      <c r="B5" s="1251"/>
      <c r="C5" s="1253"/>
      <c r="D5" s="41" t="s">
        <v>108</v>
      </c>
      <c r="E5" s="42" t="s">
        <v>109</v>
      </c>
      <c r="F5" s="43" t="s">
        <v>110</v>
      </c>
      <c r="G5" s="41" t="s">
        <v>108</v>
      </c>
      <c r="H5" s="42" t="s">
        <v>109</v>
      </c>
      <c r="I5" s="43" t="s">
        <v>110</v>
      </c>
      <c r="J5" s="41" t="s">
        <v>108</v>
      </c>
      <c r="K5" s="42" t="s">
        <v>109</v>
      </c>
      <c r="L5" s="43" t="s">
        <v>110</v>
      </c>
      <c r="M5" s="41" t="s">
        <v>108</v>
      </c>
      <c r="N5" s="42" t="s">
        <v>109</v>
      </c>
      <c r="O5" s="43" t="s">
        <v>110</v>
      </c>
      <c r="P5" s="41" t="s">
        <v>108</v>
      </c>
      <c r="Q5" s="42" t="s">
        <v>109</v>
      </c>
      <c r="R5" s="44" t="s">
        <v>110</v>
      </c>
    </row>
    <row r="6" spans="1:20" x14ac:dyDescent="0.25">
      <c r="A6" s="30" t="s">
        <v>15</v>
      </c>
      <c r="B6" s="31" t="s">
        <v>4</v>
      </c>
      <c r="C6" s="32">
        <v>73</v>
      </c>
      <c r="D6" s="45">
        <v>3</v>
      </c>
      <c r="E6" s="46">
        <v>8</v>
      </c>
      <c r="F6" s="47">
        <v>8</v>
      </c>
      <c r="G6" s="45">
        <v>3</v>
      </c>
      <c r="H6" s="46">
        <v>2</v>
      </c>
      <c r="I6" s="47">
        <v>0</v>
      </c>
      <c r="J6" s="45">
        <v>2</v>
      </c>
      <c r="K6" s="46">
        <v>22</v>
      </c>
      <c r="L6" s="47">
        <v>0</v>
      </c>
      <c r="M6" s="45">
        <v>4</v>
      </c>
      <c r="N6" s="46">
        <v>21</v>
      </c>
      <c r="O6" s="487">
        <v>0</v>
      </c>
      <c r="P6" s="480">
        <v>0</v>
      </c>
      <c r="Q6" s="46">
        <v>0</v>
      </c>
      <c r="R6" s="48">
        <v>0</v>
      </c>
    </row>
    <row r="7" spans="1:20" x14ac:dyDescent="0.25">
      <c r="A7" s="1242" t="s">
        <v>111</v>
      </c>
      <c r="B7" s="33" t="s">
        <v>112</v>
      </c>
      <c r="C7" s="34">
        <v>5</v>
      </c>
      <c r="D7" s="49">
        <v>0</v>
      </c>
      <c r="E7" s="50">
        <v>0</v>
      </c>
      <c r="F7" s="51">
        <v>0</v>
      </c>
      <c r="G7" s="49">
        <v>1</v>
      </c>
      <c r="H7" s="50">
        <v>0</v>
      </c>
      <c r="I7" s="51">
        <v>0</v>
      </c>
      <c r="J7" s="49">
        <v>0</v>
      </c>
      <c r="K7" s="50">
        <v>1</v>
      </c>
      <c r="L7" s="476">
        <v>0</v>
      </c>
      <c r="M7" s="49">
        <v>1</v>
      </c>
      <c r="N7" s="50">
        <v>2</v>
      </c>
      <c r="O7" s="488">
        <v>0</v>
      </c>
      <c r="P7" s="481">
        <v>0</v>
      </c>
      <c r="Q7" s="50">
        <v>0</v>
      </c>
      <c r="R7" s="52">
        <v>0</v>
      </c>
    </row>
    <row r="8" spans="1:20" x14ac:dyDescent="0.25">
      <c r="A8" s="1243"/>
      <c r="B8" s="35" t="s">
        <v>113</v>
      </c>
      <c r="C8" s="36">
        <v>6</v>
      </c>
      <c r="D8" s="53">
        <v>0</v>
      </c>
      <c r="E8" s="54">
        <v>2</v>
      </c>
      <c r="F8" s="55">
        <v>0</v>
      </c>
      <c r="G8" s="53">
        <v>0</v>
      </c>
      <c r="H8" s="54">
        <v>0</v>
      </c>
      <c r="I8" s="55">
        <v>0</v>
      </c>
      <c r="J8" s="53">
        <v>0</v>
      </c>
      <c r="K8" s="54">
        <v>3</v>
      </c>
      <c r="L8" s="473">
        <v>0</v>
      </c>
      <c r="M8" s="53">
        <v>0</v>
      </c>
      <c r="N8" s="54">
        <v>1</v>
      </c>
      <c r="O8" s="489">
        <v>0</v>
      </c>
      <c r="P8" s="478">
        <v>0</v>
      </c>
      <c r="Q8" s="54">
        <v>0</v>
      </c>
      <c r="R8" s="56">
        <v>0</v>
      </c>
    </row>
    <row r="9" spans="1:20" x14ac:dyDescent="0.25">
      <c r="A9" s="1243"/>
      <c r="B9" s="35" t="s">
        <v>114</v>
      </c>
      <c r="C9" s="36">
        <v>3</v>
      </c>
      <c r="D9" s="53">
        <v>0</v>
      </c>
      <c r="E9" s="54">
        <v>0</v>
      </c>
      <c r="F9" s="55">
        <v>0</v>
      </c>
      <c r="G9" s="53">
        <v>0</v>
      </c>
      <c r="H9" s="54">
        <v>0</v>
      </c>
      <c r="I9" s="55">
        <v>0</v>
      </c>
      <c r="J9" s="53">
        <v>0</v>
      </c>
      <c r="K9" s="54">
        <v>0</v>
      </c>
      <c r="L9" s="474">
        <v>0</v>
      </c>
      <c r="M9" s="53">
        <v>0</v>
      </c>
      <c r="N9" s="54">
        <v>3</v>
      </c>
      <c r="O9" s="490">
        <v>0</v>
      </c>
      <c r="P9" s="478">
        <v>0</v>
      </c>
      <c r="Q9" s="54">
        <v>0</v>
      </c>
      <c r="R9" s="56">
        <v>0</v>
      </c>
    </row>
    <row r="10" spans="1:20" x14ac:dyDescent="0.25">
      <c r="A10" s="1243"/>
      <c r="B10" s="35" t="s">
        <v>115</v>
      </c>
      <c r="C10" s="36">
        <v>19</v>
      </c>
      <c r="D10" s="53">
        <v>1</v>
      </c>
      <c r="E10" s="54">
        <v>3</v>
      </c>
      <c r="F10" s="55">
        <v>0</v>
      </c>
      <c r="G10" s="53">
        <v>0</v>
      </c>
      <c r="H10" s="54">
        <v>2</v>
      </c>
      <c r="I10" s="55">
        <v>0</v>
      </c>
      <c r="J10" s="53">
        <v>0</v>
      </c>
      <c r="K10" s="54">
        <v>6</v>
      </c>
      <c r="L10" s="475">
        <v>0</v>
      </c>
      <c r="M10" s="53">
        <v>0</v>
      </c>
      <c r="N10" s="54">
        <v>7</v>
      </c>
      <c r="O10" s="491">
        <v>0</v>
      </c>
      <c r="P10" s="478">
        <v>0</v>
      </c>
      <c r="Q10" s="54">
        <v>0</v>
      </c>
      <c r="R10" s="56">
        <v>0</v>
      </c>
    </row>
    <row r="11" spans="1:20" x14ac:dyDescent="0.25">
      <c r="A11" s="1243"/>
      <c r="B11" s="35" t="s">
        <v>116</v>
      </c>
      <c r="C11" s="36">
        <v>0</v>
      </c>
      <c r="D11" s="53">
        <v>0</v>
      </c>
      <c r="E11" s="54">
        <v>0</v>
      </c>
      <c r="F11" s="55">
        <v>0</v>
      </c>
      <c r="G11" s="53">
        <v>0</v>
      </c>
      <c r="H11" s="54">
        <v>0</v>
      </c>
      <c r="I11" s="55">
        <v>0</v>
      </c>
      <c r="J11" s="53">
        <v>0</v>
      </c>
      <c r="K11" s="54">
        <v>0</v>
      </c>
      <c r="L11" s="473">
        <v>0</v>
      </c>
      <c r="M11" s="53">
        <v>0</v>
      </c>
      <c r="N11" s="54">
        <v>0</v>
      </c>
      <c r="O11" s="489">
        <v>0</v>
      </c>
      <c r="P11" s="478">
        <v>0</v>
      </c>
      <c r="Q11" s="54">
        <v>0</v>
      </c>
      <c r="R11" s="56">
        <v>0</v>
      </c>
    </row>
    <row r="12" spans="1:20" x14ac:dyDescent="0.25">
      <c r="A12" s="1244"/>
      <c r="B12" s="37" t="s">
        <v>117</v>
      </c>
      <c r="C12" s="38">
        <v>40</v>
      </c>
      <c r="D12" s="57">
        <v>2</v>
      </c>
      <c r="E12" s="58">
        <v>3</v>
      </c>
      <c r="F12" s="59">
        <v>8</v>
      </c>
      <c r="G12" s="57">
        <v>2</v>
      </c>
      <c r="H12" s="58">
        <v>0</v>
      </c>
      <c r="I12" s="59">
        <v>0</v>
      </c>
      <c r="J12" s="57">
        <v>2</v>
      </c>
      <c r="K12" s="58">
        <v>12</v>
      </c>
      <c r="L12" s="471">
        <v>0</v>
      </c>
      <c r="M12" s="57">
        <v>3</v>
      </c>
      <c r="N12" s="58">
        <v>8</v>
      </c>
      <c r="O12" s="492">
        <v>0</v>
      </c>
      <c r="P12" s="482">
        <v>0</v>
      </c>
      <c r="Q12" s="58">
        <v>0</v>
      </c>
      <c r="R12" s="60">
        <v>0</v>
      </c>
    </row>
    <row r="13" spans="1:20" x14ac:dyDescent="0.25">
      <c r="A13" s="1245" t="s">
        <v>118</v>
      </c>
      <c r="B13" s="33" t="s">
        <v>119</v>
      </c>
      <c r="C13" s="34">
        <v>0</v>
      </c>
      <c r="D13" s="49">
        <v>0</v>
      </c>
      <c r="E13" s="50">
        <v>0</v>
      </c>
      <c r="F13" s="51">
        <v>0</v>
      </c>
      <c r="G13" s="49">
        <v>0</v>
      </c>
      <c r="H13" s="50">
        <v>0</v>
      </c>
      <c r="I13" s="51">
        <v>0</v>
      </c>
      <c r="J13" s="49">
        <v>0</v>
      </c>
      <c r="K13" s="50">
        <v>0</v>
      </c>
      <c r="L13" s="472">
        <v>0</v>
      </c>
      <c r="M13" s="49">
        <v>0</v>
      </c>
      <c r="N13" s="50">
        <v>0</v>
      </c>
      <c r="O13" s="493">
        <v>0</v>
      </c>
      <c r="P13" s="481">
        <v>0</v>
      </c>
      <c r="Q13" s="50">
        <v>0</v>
      </c>
      <c r="R13" s="52">
        <v>0</v>
      </c>
    </row>
    <row r="14" spans="1:20" x14ac:dyDescent="0.25">
      <c r="A14" s="1246"/>
      <c r="B14" s="35" t="s">
        <v>120</v>
      </c>
      <c r="C14" s="36">
        <v>0</v>
      </c>
      <c r="D14" s="53">
        <v>0</v>
      </c>
      <c r="E14" s="54">
        <v>0</v>
      </c>
      <c r="F14" s="55">
        <v>0</v>
      </c>
      <c r="G14" s="53">
        <v>0</v>
      </c>
      <c r="H14" s="54">
        <v>0</v>
      </c>
      <c r="I14" s="55">
        <v>0</v>
      </c>
      <c r="J14" s="53">
        <v>0</v>
      </c>
      <c r="K14" s="54">
        <v>0</v>
      </c>
      <c r="L14" s="474">
        <v>0</v>
      </c>
      <c r="M14" s="53">
        <v>0</v>
      </c>
      <c r="N14" s="54">
        <v>0</v>
      </c>
      <c r="O14" s="489">
        <v>0</v>
      </c>
      <c r="P14" s="479">
        <v>0</v>
      </c>
      <c r="Q14" s="54">
        <v>0</v>
      </c>
      <c r="R14" s="56">
        <v>0</v>
      </c>
    </row>
    <row r="15" spans="1:20" x14ac:dyDescent="0.25">
      <c r="A15" s="1246"/>
      <c r="B15" s="35" t="s">
        <v>121</v>
      </c>
      <c r="C15" s="36">
        <v>24</v>
      </c>
      <c r="D15" s="53">
        <v>0</v>
      </c>
      <c r="E15" s="54">
        <v>5</v>
      </c>
      <c r="F15" s="55">
        <v>0</v>
      </c>
      <c r="G15" s="53">
        <v>0</v>
      </c>
      <c r="H15" s="54">
        <v>2</v>
      </c>
      <c r="I15" s="55">
        <v>0</v>
      </c>
      <c r="J15" s="53">
        <v>0</v>
      </c>
      <c r="K15" s="54">
        <v>7</v>
      </c>
      <c r="L15" s="473">
        <v>0</v>
      </c>
      <c r="M15" s="53">
        <v>0</v>
      </c>
      <c r="N15" s="54">
        <v>10</v>
      </c>
      <c r="O15" s="489">
        <v>0</v>
      </c>
      <c r="P15" s="483">
        <v>0</v>
      </c>
      <c r="Q15" s="54">
        <v>0</v>
      </c>
      <c r="R15" s="56">
        <v>0</v>
      </c>
    </row>
    <row r="16" spans="1:20" x14ac:dyDescent="0.25">
      <c r="A16" s="1246"/>
      <c r="B16" s="35" t="s">
        <v>122</v>
      </c>
      <c r="C16" s="36">
        <v>3</v>
      </c>
      <c r="D16" s="53">
        <v>0</v>
      </c>
      <c r="E16" s="54">
        <v>0</v>
      </c>
      <c r="F16" s="55">
        <v>0</v>
      </c>
      <c r="G16" s="53">
        <v>0</v>
      </c>
      <c r="H16" s="54">
        <v>0</v>
      </c>
      <c r="I16" s="55">
        <v>0</v>
      </c>
      <c r="J16" s="53">
        <v>0</v>
      </c>
      <c r="K16" s="54">
        <v>2</v>
      </c>
      <c r="L16" s="473">
        <v>0</v>
      </c>
      <c r="M16" s="53">
        <v>0</v>
      </c>
      <c r="N16" s="54">
        <v>1</v>
      </c>
      <c r="O16" s="490">
        <v>0</v>
      </c>
      <c r="P16" s="484">
        <v>0</v>
      </c>
      <c r="Q16" s="54">
        <v>0</v>
      </c>
      <c r="R16" s="56">
        <v>0</v>
      </c>
    </row>
    <row r="17" spans="1:18" x14ac:dyDescent="0.25">
      <c r="A17" s="1246"/>
      <c r="B17" s="35" t="s">
        <v>123</v>
      </c>
      <c r="C17" s="36">
        <v>0</v>
      </c>
      <c r="D17" s="53">
        <v>0</v>
      </c>
      <c r="E17" s="54">
        <v>0</v>
      </c>
      <c r="F17" s="55">
        <v>0</v>
      </c>
      <c r="G17" s="53">
        <v>0</v>
      </c>
      <c r="H17" s="54">
        <v>0</v>
      </c>
      <c r="I17" s="55">
        <v>0</v>
      </c>
      <c r="J17" s="53">
        <v>0</v>
      </c>
      <c r="K17" s="54">
        <v>0</v>
      </c>
      <c r="L17" s="474">
        <v>0</v>
      </c>
      <c r="M17" s="53">
        <v>0</v>
      </c>
      <c r="N17" s="54">
        <v>0</v>
      </c>
      <c r="O17" s="491">
        <v>0</v>
      </c>
      <c r="P17" s="485">
        <v>0</v>
      </c>
      <c r="Q17" s="54">
        <v>0</v>
      </c>
      <c r="R17" s="56">
        <v>0</v>
      </c>
    </row>
    <row r="18" spans="1:18" x14ac:dyDescent="0.25">
      <c r="A18" s="1246"/>
      <c r="B18" s="35" t="s">
        <v>124</v>
      </c>
      <c r="C18" s="36">
        <v>0</v>
      </c>
      <c r="D18" s="53">
        <v>0</v>
      </c>
      <c r="E18" s="54">
        <v>0</v>
      </c>
      <c r="F18" s="55">
        <v>0</v>
      </c>
      <c r="G18" s="53">
        <v>0</v>
      </c>
      <c r="H18" s="54">
        <v>0</v>
      </c>
      <c r="I18" s="55">
        <v>0</v>
      </c>
      <c r="J18" s="53">
        <v>0</v>
      </c>
      <c r="K18" s="54">
        <v>0</v>
      </c>
      <c r="L18" s="475">
        <v>0</v>
      </c>
      <c r="M18" s="53">
        <v>0</v>
      </c>
      <c r="N18" s="54">
        <v>0</v>
      </c>
      <c r="O18" s="491">
        <v>0</v>
      </c>
      <c r="P18" s="478">
        <v>0</v>
      </c>
      <c r="Q18" s="54">
        <v>0</v>
      </c>
      <c r="R18" s="56">
        <v>0</v>
      </c>
    </row>
    <row r="19" spans="1:18" x14ac:dyDescent="0.25">
      <c r="A19" s="1246"/>
      <c r="B19" s="35" t="s">
        <v>125</v>
      </c>
      <c r="C19" s="36">
        <v>0</v>
      </c>
      <c r="D19" s="53">
        <v>0</v>
      </c>
      <c r="E19" s="54">
        <v>0</v>
      </c>
      <c r="F19" s="55">
        <v>0</v>
      </c>
      <c r="G19" s="53">
        <v>0</v>
      </c>
      <c r="H19" s="54">
        <v>0</v>
      </c>
      <c r="I19" s="55">
        <v>0</v>
      </c>
      <c r="J19" s="53">
        <v>0</v>
      </c>
      <c r="K19" s="54">
        <v>0</v>
      </c>
      <c r="L19" s="473">
        <v>0</v>
      </c>
      <c r="M19" s="53">
        <v>0</v>
      </c>
      <c r="N19" s="54">
        <v>0</v>
      </c>
      <c r="O19" s="489">
        <v>0</v>
      </c>
      <c r="P19" s="478">
        <v>0</v>
      </c>
      <c r="Q19" s="54">
        <v>0</v>
      </c>
      <c r="R19" s="56">
        <v>0</v>
      </c>
    </row>
    <row r="20" spans="1:18" x14ac:dyDescent="0.25">
      <c r="A20" s="1246"/>
      <c r="B20" s="35" t="s">
        <v>126</v>
      </c>
      <c r="C20" s="36">
        <v>0</v>
      </c>
      <c r="D20" s="53">
        <v>0</v>
      </c>
      <c r="E20" s="54">
        <v>0</v>
      </c>
      <c r="F20" s="55">
        <v>0</v>
      </c>
      <c r="G20" s="53">
        <v>0</v>
      </c>
      <c r="H20" s="54">
        <v>0</v>
      </c>
      <c r="I20" s="55">
        <v>0</v>
      </c>
      <c r="J20" s="53">
        <v>0</v>
      </c>
      <c r="K20" s="54">
        <v>0</v>
      </c>
      <c r="L20" s="474">
        <v>0</v>
      </c>
      <c r="M20" s="53">
        <v>0</v>
      </c>
      <c r="N20" s="54">
        <v>0</v>
      </c>
      <c r="O20" s="489">
        <v>0</v>
      </c>
      <c r="P20" s="479">
        <v>0</v>
      </c>
      <c r="Q20" s="54">
        <v>0</v>
      </c>
      <c r="R20" s="56">
        <v>0</v>
      </c>
    </row>
    <row r="21" spans="1:18" x14ac:dyDescent="0.25">
      <c r="A21" s="1246"/>
      <c r="B21" s="35" t="s">
        <v>127</v>
      </c>
      <c r="C21" s="36">
        <v>0</v>
      </c>
      <c r="D21" s="53">
        <v>0</v>
      </c>
      <c r="E21" s="54">
        <v>0</v>
      </c>
      <c r="F21" s="55">
        <v>0</v>
      </c>
      <c r="G21" s="53">
        <v>0</v>
      </c>
      <c r="H21" s="54">
        <v>0</v>
      </c>
      <c r="I21" s="55">
        <v>0</v>
      </c>
      <c r="J21" s="53">
        <v>0</v>
      </c>
      <c r="K21" s="54">
        <v>0</v>
      </c>
      <c r="L21" s="475">
        <v>0</v>
      </c>
      <c r="M21" s="53">
        <v>0</v>
      </c>
      <c r="N21" s="54">
        <v>0</v>
      </c>
      <c r="O21" s="490">
        <v>0</v>
      </c>
      <c r="P21" s="485">
        <v>0</v>
      </c>
      <c r="Q21" s="54">
        <v>0</v>
      </c>
      <c r="R21" s="56">
        <v>0</v>
      </c>
    </row>
    <row r="22" spans="1:18" x14ac:dyDescent="0.25">
      <c r="A22" s="1246"/>
      <c r="B22" s="35" t="s">
        <v>128</v>
      </c>
      <c r="C22" s="36">
        <v>10</v>
      </c>
      <c r="D22" s="53">
        <v>3</v>
      </c>
      <c r="E22" s="54">
        <v>0</v>
      </c>
      <c r="F22" s="55">
        <v>0</v>
      </c>
      <c r="G22" s="53">
        <v>3</v>
      </c>
      <c r="H22" s="54">
        <v>0</v>
      </c>
      <c r="I22" s="55">
        <v>0</v>
      </c>
      <c r="J22" s="53">
        <v>0</v>
      </c>
      <c r="K22" s="54">
        <v>0</v>
      </c>
      <c r="L22" s="475">
        <v>0</v>
      </c>
      <c r="M22" s="53">
        <v>4</v>
      </c>
      <c r="N22" s="54">
        <v>0</v>
      </c>
      <c r="O22" s="491">
        <v>0</v>
      </c>
      <c r="P22" s="486">
        <v>0</v>
      </c>
      <c r="Q22" s="54">
        <v>0</v>
      </c>
      <c r="R22" s="56">
        <v>0</v>
      </c>
    </row>
    <row r="23" spans="1:18" x14ac:dyDescent="0.25">
      <c r="A23" s="1246"/>
      <c r="B23" s="35" t="s">
        <v>129</v>
      </c>
      <c r="C23" s="36">
        <v>1</v>
      </c>
      <c r="D23" s="53">
        <v>0</v>
      </c>
      <c r="E23" s="54">
        <v>0</v>
      </c>
      <c r="F23" s="55">
        <v>0</v>
      </c>
      <c r="G23" s="53">
        <v>0</v>
      </c>
      <c r="H23" s="54">
        <v>0</v>
      </c>
      <c r="I23" s="55">
        <v>0</v>
      </c>
      <c r="J23" s="53">
        <v>0</v>
      </c>
      <c r="K23" s="54">
        <v>0</v>
      </c>
      <c r="L23" s="473">
        <v>0</v>
      </c>
      <c r="M23" s="53">
        <v>0</v>
      </c>
      <c r="N23" s="54">
        <v>1</v>
      </c>
      <c r="O23" s="491">
        <v>0</v>
      </c>
      <c r="P23" s="485">
        <v>0</v>
      </c>
      <c r="Q23" s="54">
        <v>0</v>
      </c>
      <c r="R23" s="56">
        <v>0</v>
      </c>
    </row>
    <row r="24" spans="1:18" x14ac:dyDescent="0.25">
      <c r="A24" s="1246"/>
      <c r="B24" s="35" t="s">
        <v>130</v>
      </c>
      <c r="C24" s="36">
        <v>0</v>
      </c>
      <c r="D24" s="53">
        <v>0</v>
      </c>
      <c r="E24" s="54">
        <v>0</v>
      </c>
      <c r="F24" s="55">
        <v>0</v>
      </c>
      <c r="G24" s="53">
        <v>0</v>
      </c>
      <c r="H24" s="54">
        <v>0</v>
      </c>
      <c r="I24" s="55">
        <v>0</v>
      </c>
      <c r="J24" s="53">
        <v>0</v>
      </c>
      <c r="K24" s="54">
        <v>0</v>
      </c>
      <c r="L24" s="473">
        <v>0</v>
      </c>
      <c r="M24" s="53">
        <v>0</v>
      </c>
      <c r="N24" s="54">
        <v>0</v>
      </c>
      <c r="O24" s="491">
        <v>0</v>
      </c>
      <c r="P24" s="478">
        <v>0</v>
      </c>
      <c r="Q24" s="54">
        <v>0</v>
      </c>
      <c r="R24" s="56">
        <v>0</v>
      </c>
    </row>
    <row r="25" spans="1:18" x14ac:dyDescent="0.25">
      <c r="A25" s="1246"/>
      <c r="B25" s="35" t="s">
        <v>131</v>
      </c>
      <c r="C25" s="36">
        <v>0</v>
      </c>
      <c r="D25" s="53">
        <v>0</v>
      </c>
      <c r="E25" s="54">
        <v>0</v>
      </c>
      <c r="F25" s="55">
        <v>0</v>
      </c>
      <c r="G25" s="53">
        <v>0</v>
      </c>
      <c r="H25" s="54">
        <v>0</v>
      </c>
      <c r="I25" s="55">
        <v>0</v>
      </c>
      <c r="J25" s="53">
        <v>0</v>
      </c>
      <c r="K25" s="54">
        <v>0</v>
      </c>
      <c r="L25" s="474">
        <v>0</v>
      </c>
      <c r="M25" s="53">
        <v>0</v>
      </c>
      <c r="N25" s="54">
        <v>0</v>
      </c>
      <c r="O25" s="491">
        <v>0</v>
      </c>
      <c r="P25" s="478">
        <v>0</v>
      </c>
      <c r="Q25" s="54">
        <v>0</v>
      </c>
      <c r="R25" s="56">
        <v>0</v>
      </c>
    </row>
    <row r="26" spans="1:18" x14ac:dyDescent="0.25">
      <c r="A26" s="1246"/>
      <c r="B26" s="35" t="s">
        <v>132</v>
      </c>
      <c r="C26" s="36">
        <v>0</v>
      </c>
      <c r="D26" s="53">
        <v>0</v>
      </c>
      <c r="E26" s="54">
        <v>0</v>
      </c>
      <c r="F26" s="55">
        <v>0</v>
      </c>
      <c r="G26" s="53">
        <v>0</v>
      </c>
      <c r="H26" s="54">
        <v>0</v>
      </c>
      <c r="I26" s="55">
        <v>0</v>
      </c>
      <c r="J26" s="53">
        <v>0</v>
      </c>
      <c r="K26" s="54">
        <v>0</v>
      </c>
      <c r="L26" s="473">
        <v>0</v>
      </c>
      <c r="M26" s="53">
        <v>0</v>
      </c>
      <c r="N26" s="54">
        <v>0</v>
      </c>
      <c r="O26" s="489">
        <v>0</v>
      </c>
      <c r="P26" s="479">
        <v>0</v>
      </c>
      <c r="Q26" s="54">
        <v>0</v>
      </c>
      <c r="R26" s="56">
        <v>0</v>
      </c>
    </row>
    <row r="27" spans="1:18" x14ac:dyDescent="0.25">
      <c r="A27" s="1246"/>
      <c r="B27" s="35" t="s">
        <v>107</v>
      </c>
      <c r="C27" s="36">
        <v>0</v>
      </c>
      <c r="D27" s="53">
        <v>0</v>
      </c>
      <c r="E27" s="54">
        <v>0</v>
      </c>
      <c r="F27" s="55">
        <v>0</v>
      </c>
      <c r="G27" s="53">
        <v>0</v>
      </c>
      <c r="H27" s="54">
        <v>0</v>
      </c>
      <c r="I27" s="55">
        <v>0</v>
      </c>
      <c r="J27" s="53">
        <v>0</v>
      </c>
      <c r="K27" s="54">
        <v>0</v>
      </c>
      <c r="L27" s="473">
        <v>0</v>
      </c>
      <c r="M27" s="53">
        <v>0</v>
      </c>
      <c r="N27" s="54">
        <v>0</v>
      </c>
      <c r="O27" s="489">
        <v>0</v>
      </c>
      <c r="P27" s="485">
        <v>0</v>
      </c>
      <c r="Q27" s="54">
        <v>0</v>
      </c>
      <c r="R27" s="56">
        <v>0</v>
      </c>
    </row>
    <row r="28" spans="1:18" x14ac:dyDescent="0.25">
      <c r="A28" s="1246"/>
      <c r="B28" s="35" t="s">
        <v>133</v>
      </c>
      <c r="C28" s="36">
        <v>2</v>
      </c>
      <c r="D28" s="53">
        <v>0</v>
      </c>
      <c r="E28" s="54">
        <v>0</v>
      </c>
      <c r="F28" s="55">
        <v>0</v>
      </c>
      <c r="G28" s="53">
        <v>0</v>
      </c>
      <c r="H28" s="54">
        <v>0</v>
      </c>
      <c r="I28" s="55">
        <v>0</v>
      </c>
      <c r="J28" s="53">
        <v>0</v>
      </c>
      <c r="K28" s="54">
        <v>1</v>
      </c>
      <c r="L28" s="473">
        <v>0</v>
      </c>
      <c r="M28" s="53">
        <v>0</v>
      </c>
      <c r="N28" s="54">
        <v>1</v>
      </c>
      <c r="O28" s="489">
        <v>0</v>
      </c>
      <c r="P28" s="478">
        <v>0</v>
      </c>
      <c r="Q28" s="54">
        <v>0</v>
      </c>
      <c r="R28" s="56">
        <v>0</v>
      </c>
    </row>
    <row r="29" spans="1:18" x14ac:dyDescent="0.25">
      <c r="A29" s="1247"/>
      <c r="B29" s="39" t="s">
        <v>117</v>
      </c>
      <c r="C29" s="38">
        <v>33</v>
      </c>
      <c r="D29" s="57">
        <v>0</v>
      </c>
      <c r="E29" s="58">
        <v>3</v>
      </c>
      <c r="F29" s="59">
        <v>8</v>
      </c>
      <c r="G29" s="57">
        <v>0</v>
      </c>
      <c r="H29" s="58">
        <v>0</v>
      </c>
      <c r="I29" s="59">
        <v>0</v>
      </c>
      <c r="J29" s="57">
        <v>2</v>
      </c>
      <c r="K29" s="58">
        <v>12</v>
      </c>
      <c r="L29" s="477">
        <v>0</v>
      </c>
      <c r="M29" s="57">
        <v>0</v>
      </c>
      <c r="N29" s="58">
        <v>8</v>
      </c>
      <c r="O29" s="494">
        <v>0</v>
      </c>
      <c r="P29" s="482">
        <v>0</v>
      </c>
      <c r="Q29" s="58">
        <v>0</v>
      </c>
      <c r="R29" s="60">
        <v>0</v>
      </c>
    </row>
    <row r="30" spans="1:18" x14ac:dyDescent="0.25">
      <c r="A30" s="1521" t="s">
        <v>134</v>
      </c>
      <c r="B30" s="1521"/>
      <c r="C30" s="1521"/>
      <c r="D30" s="1521"/>
      <c r="E30" s="1521"/>
      <c r="F30" s="1521"/>
      <c r="G30" s="1521"/>
      <c r="H30" s="1521"/>
      <c r="I30" s="1521"/>
      <c r="J30" s="1521"/>
      <c r="K30" s="1521"/>
      <c r="L30" s="1521"/>
      <c r="M30" s="1521"/>
      <c r="N30" s="1521"/>
      <c r="O30" s="1521"/>
      <c r="P30" s="1521"/>
      <c r="Q30" s="1521"/>
      <c r="R30" s="1521"/>
    </row>
    <row r="32" spans="1:18" x14ac:dyDescent="0.25">
      <c r="A32" s="29"/>
      <c r="B32" s="29"/>
      <c r="C32" s="40"/>
      <c r="D32" s="40"/>
      <c r="E32" s="40"/>
      <c r="F32" s="40"/>
      <c r="G32" s="40"/>
      <c r="H32" s="40"/>
      <c r="I32" s="40"/>
      <c r="J32" s="40"/>
      <c r="K32" s="40"/>
      <c r="L32" s="40"/>
      <c r="M32" s="40"/>
      <c r="N32" s="40"/>
      <c r="O32" s="40"/>
      <c r="P32" s="40"/>
      <c r="Q32" s="40"/>
      <c r="R32" s="40"/>
    </row>
  </sheetData>
  <mergeCells count="13">
    <mergeCell ref="A7:A12"/>
    <mergeCell ref="A13:A29"/>
    <mergeCell ref="A30:R30"/>
    <mergeCell ref="A1:R1"/>
    <mergeCell ref="A2:R2"/>
    <mergeCell ref="A3:R3"/>
    <mergeCell ref="A4:B5"/>
    <mergeCell ref="C4:C5"/>
    <mergeCell ref="D4:F4"/>
    <mergeCell ref="G4:I4"/>
    <mergeCell ref="J4:L4"/>
    <mergeCell ref="M4:O4"/>
    <mergeCell ref="P4:R4"/>
  </mergeCells>
  <hyperlinks>
    <hyperlink ref="T1" location="INDEX!A1" display="Back to Index" xr:uid="{9DE6CA58-C839-4704-B802-123F93A8B2B9}"/>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A68D-B440-4C15-B40E-27AAC444A382}">
  <dimension ref="A1:Q18"/>
  <sheetViews>
    <sheetView workbookViewId="0">
      <selection activeCell="Q1" sqref="Q1"/>
    </sheetView>
  </sheetViews>
  <sheetFormatPr defaultColWidth="9.28515625" defaultRowHeight="15.75" customHeight="1" x14ac:dyDescent="0.25"/>
  <cols>
    <col min="1" max="1" width="27.5703125" style="543" customWidth="1"/>
    <col min="2" max="2" width="34.7109375" style="543" customWidth="1"/>
    <col min="3" max="3" width="5.7109375" style="544" customWidth="1"/>
    <col min="4" max="11" width="5.5703125" style="545" customWidth="1"/>
    <col min="12" max="12" width="4.85546875" style="545" bestFit="1" customWidth="1"/>
    <col min="13" max="13" width="6.7109375" style="545" customWidth="1"/>
    <col min="14" max="16" width="9.28515625" style="542"/>
    <col min="17" max="17" width="12.7109375" style="542" bestFit="1" customWidth="1"/>
    <col min="18" max="16384" width="9.28515625" style="542"/>
  </cols>
  <sheetData>
    <row r="1" spans="1:17" s="535" customFormat="1" ht="18.75" x14ac:dyDescent="0.25">
      <c r="A1" s="1264" t="s">
        <v>703</v>
      </c>
      <c r="B1" s="1264"/>
      <c r="C1" s="1264"/>
      <c r="D1" s="1264"/>
      <c r="E1" s="1264"/>
      <c r="F1" s="1264"/>
      <c r="G1" s="1264"/>
      <c r="H1" s="1264"/>
      <c r="I1" s="1264"/>
      <c r="J1" s="1264"/>
      <c r="K1" s="1264"/>
      <c r="L1" s="1264"/>
      <c r="M1" s="1264"/>
      <c r="N1" s="1264"/>
      <c r="O1" s="1264"/>
      <c r="Q1" s="1236" t="s">
        <v>863</v>
      </c>
    </row>
    <row r="2" spans="1:17" s="535" customFormat="1" ht="18.75" x14ac:dyDescent="0.25">
      <c r="A2" s="1264" t="s">
        <v>1</v>
      </c>
      <c r="B2" s="1264"/>
      <c r="C2" s="1264"/>
      <c r="D2" s="1264"/>
      <c r="E2" s="1264"/>
      <c r="F2" s="1264"/>
      <c r="G2" s="1264"/>
      <c r="H2" s="1264"/>
      <c r="I2" s="1264"/>
      <c r="J2" s="1264"/>
      <c r="K2" s="1264"/>
      <c r="L2" s="1264"/>
      <c r="M2" s="1264"/>
      <c r="N2" s="1264"/>
      <c r="O2" s="1264"/>
    </row>
    <row r="3" spans="1:17" s="535" customFormat="1" ht="27" customHeight="1" x14ac:dyDescent="0.25">
      <c r="A3" s="1451" t="s">
        <v>704</v>
      </c>
      <c r="B3" s="1451"/>
      <c r="C3" s="1451"/>
      <c r="D3" s="1451"/>
      <c r="E3" s="1451"/>
      <c r="F3" s="1451"/>
      <c r="G3" s="1451"/>
      <c r="H3" s="1451"/>
      <c r="I3" s="1451"/>
      <c r="J3" s="1451"/>
      <c r="K3" s="1451"/>
      <c r="L3" s="1451"/>
      <c r="M3" s="1451"/>
      <c r="N3" s="1451"/>
      <c r="O3" s="1451"/>
    </row>
    <row r="4" spans="1:17" s="537" customFormat="1" ht="19.5" customHeight="1" x14ac:dyDescent="0.25">
      <c r="A4" s="610" t="s">
        <v>589</v>
      </c>
      <c r="B4" s="611" t="s">
        <v>291</v>
      </c>
      <c r="C4" s="612" t="s">
        <v>4</v>
      </c>
      <c r="D4" s="614" t="s">
        <v>5</v>
      </c>
      <c r="E4" s="1185" t="s">
        <v>6</v>
      </c>
      <c r="F4" s="1186" t="s">
        <v>7</v>
      </c>
      <c r="G4" s="1185" t="s">
        <v>8</v>
      </c>
      <c r="H4" s="1185" t="s">
        <v>9</v>
      </c>
      <c r="I4" s="1185" t="s">
        <v>10</v>
      </c>
      <c r="J4" s="1186" t="s">
        <v>11</v>
      </c>
      <c r="K4" s="1187" t="s">
        <v>12</v>
      </c>
      <c r="L4" s="1188" t="s">
        <v>13</v>
      </c>
      <c r="M4" s="1185" t="s">
        <v>14</v>
      </c>
    </row>
    <row r="5" spans="1:17" s="541" customFormat="1" ht="38.25" x14ac:dyDescent="0.2">
      <c r="A5" s="322" t="s">
        <v>705</v>
      </c>
      <c r="B5" s="395" t="s">
        <v>4</v>
      </c>
      <c r="C5" s="396">
        <f t="shared" ref="C5:C16" si="0">SUM(D5:L5)</f>
        <v>14</v>
      </c>
      <c r="D5" s="538">
        <f t="shared" ref="D5:L5" si="1">SUM(D6,D8,D16)</f>
        <v>0</v>
      </c>
      <c r="E5" s="538">
        <f t="shared" si="1"/>
        <v>0</v>
      </c>
      <c r="F5" s="538">
        <f t="shared" si="1"/>
        <v>5</v>
      </c>
      <c r="G5" s="538">
        <f t="shared" si="1"/>
        <v>1</v>
      </c>
      <c r="H5" s="538">
        <f t="shared" si="1"/>
        <v>4</v>
      </c>
      <c r="I5" s="539">
        <f t="shared" si="1"/>
        <v>2</v>
      </c>
      <c r="J5" s="539">
        <f t="shared" si="1"/>
        <v>1</v>
      </c>
      <c r="K5" s="539">
        <f t="shared" si="1"/>
        <v>1</v>
      </c>
      <c r="L5" s="539">
        <f t="shared" si="1"/>
        <v>0</v>
      </c>
      <c r="M5" s="538">
        <f t="shared" ref="M5" si="2">SUM(M6,M8,M16)</f>
        <v>0</v>
      </c>
    </row>
    <row r="6" spans="1:17" ht="12.75" x14ac:dyDescent="0.25">
      <c r="A6" s="1358" t="s">
        <v>293</v>
      </c>
      <c r="B6" s="935" t="s">
        <v>4</v>
      </c>
      <c r="C6" s="694">
        <f t="shared" si="0"/>
        <v>1</v>
      </c>
      <c r="D6" s="695">
        <f t="shared" ref="D6:M6" si="3">SUM(D7)</f>
        <v>0</v>
      </c>
      <c r="E6" s="695">
        <f t="shared" si="3"/>
        <v>0</v>
      </c>
      <c r="F6" s="695">
        <f t="shared" si="3"/>
        <v>0</v>
      </c>
      <c r="G6" s="695">
        <f t="shared" si="3"/>
        <v>1</v>
      </c>
      <c r="H6" s="696">
        <f t="shared" si="3"/>
        <v>0</v>
      </c>
      <c r="I6" s="696">
        <f t="shared" si="3"/>
        <v>0</v>
      </c>
      <c r="J6" s="696">
        <f t="shared" si="3"/>
        <v>0</v>
      </c>
      <c r="K6" s="696">
        <f t="shared" si="3"/>
        <v>0</v>
      </c>
      <c r="L6" s="959">
        <f t="shared" si="3"/>
        <v>0</v>
      </c>
      <c r="M6" s="695">
        <f t="shared" si="3"/>
        <v>0</v>
      </c>
    </row>
    <row r="7" spans="1:17" ht="12.75" x14ac:dyDescent="0.25">
      <c r="A7" s="1361"/>
      <c r="B7" s="398" t="s">
        <v>602</v>
      </c>
      <c r="C7" s="705">
        <f t="shared" si="0"/>
        <v>1</v>
      </c>
      <c r="D7" s="706">
        <v>0</v>
      </c>
      <c r="E7" s="706">
        <v>0</v>
      </c>
      <c r="F7" s="706">
        <v>0</v>
      </c>
      <c r="G7" s="706">
        <v>1</v>
      </c>
      <c r="H7" s="707">
        <v>0</v>
      </c>
      <c r="I7" s="707">
        <v>0</v>
      </c>
      <c r="J7" s="707">
        <v>0</v>
      </c>
      <c r="K7" s="707">
        <v>0</v>
      </c>
      <c r="L7" s="963">
        <v>0</v>
      </c>
      <c r="M7" s="706">
        <v>0</v>
      </c>
    </row>
    <row r="8" spans="1:17" ht="12.75" x14ac:dyDescent="0.25">
      <c r="A8" s="1358" t="s">
        <v>298</v>
      </c>
      <c r="B8" s="935" t="s">
        <v>4</v>
      </c>
      <c r="C8" s="694">
        <f t="shared" si="0"/>
        <v>13</v>
      </c>
      <c r="D8" s="695">
        <f t="shared" ref="D8:H8" si="4">SUM(D9:D15)</f>
        <v>0</v>
      </c>
      <c r="E8" s="695">
        <f t="shared" si="4"/>
        <v>0</v>
      </c>
      <c r="F8" s="695">
        <f t="shared" si="4"/>
        <v>5</v>
      </c>
      <c r="G8" s="695">
        <f t="shared" si="4"/>
        <v>0</v>
      </c>
      <c r="H8" s="696">
        <f t="shared" si="4"/>
        <v>4</v>
      </c>
      <c r="I8" s="696">
        <f>SUM(I9:I15)</f>
        <v>2</v>
      </c>
      <c r="J8" s="696">
        <f>SUM(J9:J15)</f>
        <v>1</v>
      </c>
      <c r="K8" s="696">
        <f>SUM(K9:K15)</f>
        <v>1</v>
      </c>
      <c r="L8" s="959">
        <f>SUM(L9:L15)</f>
        <v>0</v>
      </c>
      <c r="M8" s="695">
        <f>SUM(M9:M15)</f>
        <v>0</v>
      </c>
    </row>
    <row r="9" spans="1:17" ht="13.5" x14ac:dyDescent="0.25">
      <c r="A9" s="1360"/>
      <c r="B9" s="397" t="s">
        <v>706</v>
      </c>
      <c r="C9" s="699">
        <f t="shared" si="0"/>
        <v>4</v>
      </c>
      <c r="D9" s="700">
        <v>0</v>
      </c>
      <c r="E9" s="700">
        <v>0</v>
      </c>
      <c r="F9" s="700">
        <v>1</v>
      </c>
      <c r="G9" s="700">
        <v>0</v>
      </c>
      <c r="H9" s="701">
        <v>1</v>
      </c>
      <c r="I9" s="701">
        <v>1</v>
      </c>
      <c r="J9" s="701">
        <v>0</v>
      </c>
      <c r="K9" s="701">
        <v>1</v>
      </c>
      <c r="L9" s="960">
        <v>0</v>
      </c>
      <c r="M9" s="700">
        <v>0</v>
      </c>
    </row>
    <row r="10" spans="1:17" ht="13.5" x14ac:dyDescent="0.25">
      <c r="A10" s="1360"/>
      <c r="B10" s="397" t="s">
        <v>707</v>
      </c>
      <c r="C10" s="699">
        <f t="shared" si="0"/>
        <v>1</v>
      </c>
      <c r="D10" s="700">
        <v>0</v>
      </c>
      <c r="E10" s="700">
        <v>0</v>
      </c>
      <c r="F10" s="700">
        <v>1</v>
      </c>
      <c r="G10" s="700">
        <v>0</v>
      </c>
      <c r="H10" s="701">
        <v>0</v>
      </c>
      <c r="I10" s="701">
        <v>0</v>
      </c>
      <c r="J10" s="701">
        <v>0</v>
      </c>
      <c r="K10" s="701">
        <v>0</v>
      </c>
      <c r="L10" s="960">
        <v>0</v>
      </c>
      <c r="M10" s="700">
        <v>0</v>
      </c>
    </row>
    <row r="11" spans="1:17" ht="12.75" x14ac:dyDescent="0.25">
      <c r="A11" s="1360"/>
      <c r="B11" s="397" t="s">
        <v>612</v>
      </c>
      <c r="C11" s="699">
        <f t="shared" si="0"/>
        <v>3</v>
      </c>
      <c r="D11" s="700">
        <v>0</v>
      </c>
      <c r="E11" s="700">
        <v>0</v>
      </c>
      <c r="F11" s="700">
        <v>0</v>
      </c>
      <c r="G11" s="700">
        <v>0</v>
      </c>
      <c r="H11" s="701">
        <v>3</v>
      </c>
      <c r="I11" s="701">
        <v>0</v>
      </c>
      <c r="J11" s="701">
        <v>0</v>
      </c>
      <c r="K11" s="701">
        <v>0</v>
      </c>
      <c r="L11" s="960">
        <v>0</v>
      </c>
      <c r="M11" s="700">
        <v>0</v>
      </c>
    </row>
    <row r="12" spans="1:17" ht="12.75" x14ac:dyDescent="0.25">
      <c r="A12" s="1360"/>
      <c r="B12" s="397" t="s">
        <v>613</v>
      </c>
      <c r="C12" s="699">
        <f t="shared" si="0"/>
        <v>1</v>
      </c>
      <c r="D12" s="700">
        <v>0</v>
      </c>
      <c r="E12" s="700">
        <v>0</v>
      </c>
      <c r="F12" s="700">
        <v>0</v>
      </c>
      <c r="G12" s="700">
        <v>0</v>
      </c>
      <c r="H12" s="701">
        <v>0</v>
      </c>
      <c r="I12" s="701">
        <v>1</v>
      </c>
      <c r="J12" s="701">
        <v>0</v>
      </c>
      <c r="K12" s="701">
        <v>0</v>
      </c>
      <c r="L12" s="960">
        <v>0</v>
      </c>
      <c r="M12" s="700">
        <v>0</v>
      </c>
    </row>
    <row r="13" spans="1:17" ht="12.75" x14ac:dyDescent="0.25">
      <c r="A13" s="1360"/>
      <c r="B13" s="397" t="s">
        <v>614</v>
      </c>
      <c r="C13" s="699">
        <f t="shared" si="0"/>
        <v>1</v>
      </c>
      <c r="D13" s="700">
        <v>0</v>
      </c>
      <c r="E13" s="700">
        <v>0</v>
      </c>
      <c r="F13" s="700">
        <v>0</v>
      </c>
      <c r="G13" s="700">
        <v>0</v>
      </c>
      <c r="H13" s="701">
        <v>0</v>
      </c>
      <c r="I13" s="701">
        <v>0</v>
      </c>
      <c r="J13" s="701">
        <v>1</v>
      </c>
      <c r="K13" s="701">
        <v>0</v>
      </c>
      <c r="L13" s="960">
        <v>0</v>
      </c>
      <c r="M13" s="700">
        <v>0</v>
      </c>
    </row>
    <row r="14" spans="1:17" ht="12.75" x14ac:dyDescent="0.25">
      <c r="A14" s="1360"/>
      <c r="B14" s="397" t="s">
        <v>603</v>
      </c>
      <c r="C14" s="699">
        <f t="shared" si="0"/>
        <v>3</v>
      </c>
      <c r="D14" s="700">
        <v>0</v>
      </c>
      <c r="E14" s="700">
        <v>0</v>
      </c>
      <c r="F14" s="700">
        <v>3</v>
      </c>
      <c r="G14" s="700">
        <v>0</v>
      </c>
      <c r="H14" s="701">
        <v>0</v>
      </c>
      <c r="I14" s="701">
        <v>0</v>
      </c>
      <c r="J14" s="701">
        <v>0</v>
      </c>
      <c r="K14" s="701">
        <v>0</v>
      </c>
      <c r="L14" s="960">
        <v>0</v>
      </c>
      <c r="M14" s="700">
        <v>0</v>
      </c>
    </row>
    <row r="15" spans="1:17" ht="12.75" x14ac:dyDescent="0.25">
      <c r="A15" s="1361"/>
      <c r="B15" s="398" t="s">
        <v>133</v>
      </c>
      <c r="C15" s="705">
        <f t="shared" si="0"/>
        <v>0</v>
      </c>
      <c r="D15" s="706">
        <v>0</v>
      </c>
      <c r="E15" s="706">
        <v>0</v>
      </c>
      <c r="F15" s="706">
        <v>0</v>
      </c>
      <c r="G15" s="706">
        <v>0</v>
      </c>
      <c r="H15" s="707">
        <v>0</v>
      </c>
      <c r="I15" s="707">
        <v>0</v>
      </c>
      <c r="J15" s="707">
        <v>0</v>
      </c>
      <c r="K15" s="707">
        <v>0</v>
      </c>
      <c r="L15" s="963">
        <v>0</v>
      </c>
      <c r="M15" s="706">
        <v>0</v>
      </c>
    </row>
    <row r="16" spans="1:17" ht="12.75" x14ac:dyDescent="0.25">
      <c r="A16" s="351" t="s">
        <v>299</v>
      </c>
      <c r="B16" s="609" t="s">
        <v>4</v>
      </c>
      <c r="C16" s="352">
        <f t="shared" si="0"/>
        <v>0</v>
      </c>
      <c r="D16" s="377">
        <v>0</v>
      </c>
      <c r="E16" s="377">
        <v>0</v>
      </c>
      <c r="F16" s="377">
        <v>0</v>
      </c>
      <c r="G16" s="377">
        <v>0</v>
      </c>
      <c r="H16" s="353">
        <v>0</v>
      </c>
      <c r="I16" s="353">
        <v>0</v>
      </c>
      <c r="J16" s="353">
        <v>0</v>
      </c>
      <c r="K16" s="353">
        <v>0</v>
      </c>
      <c r="L16" s="353">
        <v>0</v>
      </c>
      <c r="M16" s="377">
        <v>0</v>
      </c>
    </row>
    <row r="17" spans="1:13" ht="13.5" x14ac:dyDescent="0.25">
      <c r="A17" s="1522" t="s">
        <v>708</v>
      </c>
      <c r="B17" s="1522"/>
      <c r="C17" s="1522"/>
      <c r="D17" s="1522"/>
      <c r="E17" s="1522"/>
      <c r="F17" s="1522"/>
      <c r="G17" s="1522"/>
      <c r="H17" s="1522"/>
      <c r="I17" s="1522"/>
      <c r="J17" s="1522"/>
      <c r="K17" s="1522"/>
      <c r="L17" s="1522"/>
      <c r="M17" s="1542"/>
    </row>
    <row r="18" spans="1:13" ht="12.75" x14ac:dyDescent="0.25">
      <c r="A18" s="1263"/>
      <c r="B18" s="1263"/>
      <c r="C18" s="1263"/>
      <c r="D18" s="1263"/>
      <c r="E18" s="1263"/>
      <c r="F18" s="1263"/>
      <c r="G18" s="1263"/>
      <c r="H18" s="1263"/>
      <c r="I18" s="1263"/>
      <c r="J18" s="1263"/>
      <c r="K18" s="1263"/>
      <c r="L18" s="1263"/>
      <c r="M18" s="542"/>
    </row>
  </sheetData>
  <mergeCells count="7">
    <mergeCell ref="A18:L18"/>
    <mergeCell ref="A6:A7"/>
    <mergeCell ref="A8:A15"/>
    <mergeCell ref="A17:L17"/>
    <mergeCell ref="A1:O1"/>
    <mergeCell ref="A2:O2"/>
    <mergeCell ref="A3:O3"/>
  </mergeCells>
  <hyperlinks>
    <hyperlink ref="Q1" location="INDEX!A1" display="Back to Index" xr:uid="{FEAC6F63-7580-4941-8488-72E44075DF1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B1EBE-F086-48F3-B6FC-AF22D71A2A3E}">
  <dimension ref="A1:N17"/>
  <sheetViews>
    <sheetView workbookViewId="0">
      <selection activeCell="N1" sqref="N1"/>
    </sheetView>
  </sheetViews>
  <sheetFormatPr defaultRowHeight="15" x14ac:dyDescent="0.25"/>
  <cols>
    <col min="1" max="1" width="22.85546875" bestFit="1" customWidth="1"/>
    <col min="14" max="14" width="12.7109375" bestFit="1" customWidth="1"/>
  </cols>
  <sheetData>
    <row r="1" spans="1:14" ht="18.75" x14ac:dyDescent="0.25">
      <c r="A1" s="1407" t="s">
        <v>709</v>
      </c>
      <c r="B1" s="1407"/>
      <c r="C1" s="1407"/>
      <c r="D1" s="1407"/>
      <c r="E1" s="1407"/>
      <c r="F1" s="1407"/>
      <c r="G1" s="1407"/>
      <c r="H1" s="1407"/>
      <c r="I1" s="1407"/>
      <c r="J1" s="1407"/>
      <c r="K1" s="1407"/>
      <c r="L1" s="1407"/>
      <c r="N1" s="1236" t="s">
        <v>863</v>
      </c>
    </row>
    <row r="2" spans="1:14" ht="18.75" x14ac:dyDescent="0.25">
      <c r="A2" s="1407" t="s">
        <v>1</v>
      </c>
      <c r="B2" s="1407"/>
      <c r="C2" s="1407"/>
      <c r="D2" s="1407"/>
      <c r="E2" s="1407"/>
      <c r="F2" s="1407"/>
      <c r="G2" s="1407"/>
      <c r="H2" s="1407"/>
      <c r="I2" s="1407"/>
      <c r="J2" s="1407"/>
      <c r="K2" s="1407"/>
      <c r="L2" s="1407"/>
    </row>
    <row r="3" spans="1:14" ht="18.75" x14ac:dyDescent="0.25">
      <c r="A3" s="1415" t="s">
        <v>710</v>
      </c>
      <c r="B3" s="1415"/>
      <c r="C3" s="1415"/>
      <c r="D3" s="1415"/>
      <c r="E3" s="1415"/>
      <c r="F3" s="1415"/>
      <c r="G3" s="1415"/>
      <c r="H3" s="1415"/>
      <c r="I3" s="1415"/>
      <c r="J3" s="1415"/>
      <c r="K3" s="1415"/>
      <c r="L3" s="1415"/>
    </row>
    <row r="4" spans="1:14" x14ac:dyDescent="0.25">
      <c r="A4" s="761" t="s">
        <v>184</v>
      </c>
      <c r="B4" s="652" t="s">
        <v>4</v>
      </c>
      <c r="C4" s="654" t="s">
        <v>5</v>
      </c>
      <c r="D4" s="1161" t="s">
        <v>6</v>
      </c>
      <c r="E4" s="1163" t="s">
        <v>7</v>
      </c>
      <c r="F4" s="1163" t="s">
        <v>8</v>
      </c>
      <c r="G4" s="1162" t="s">
        <v>9</v>
      </c>
      <c r="H4" s="1161" t="s">
        <v>10</v>
      </c>
      <c r="I4" s="1163" t="s">
        <v>11</v>
      </c>
      <c r="J4" s="1162" t="s">
        <v>12</v>
      </c>
      <c r="K4" s="1164" t="s">
        <v>13</v>
      </c>
      <c r="L4" s="655" t="s">
        <v>14</v>
      </c>
    </row>
    <row r="5" spans="1:14" x14ac:dyDescent="0.25">
      <c r="A5" s="761" t="s">
        <v>711</v>
      </c>
      <c r="B5" s="656">
        <v>491</v>
      </c>
      <c r="C5" s="1192">
        <v>51</v>
      </c>
      <c r="D5" s="1193">
        <v>28</v>
      </c>
      <c r="E5" s="1194">
        <v>60</v>
      </c>
      <c r="F5" s="1195">
        <v>37</v>
      </c>
      <c r="G5" s="1190">
        <v>56</v>
      </c>
      <c r="H5" s="1193">
        <v>44</v>
      </c>
      <c r="I5" s="1190">
        <v>57</v>
      </c>
      <c r="J5" s="1191">
        <v>49</v>
      </c>
      <c r="K5" s="1190">
        <v>43</v>
      </c>
      <c r="L5" s="1189">
        <v>66</v>
      </c>
    </row>
    <row r="6" spans="1:14" x14ac:dyDescent="0.25">
      <c r="A6" s="618" t="s">
        <v>712</v>
      </c>
      <c r="B6" s="743">
        <v>12</v>
      </c>
      <c r="C6" s="745">
        <v>1</v>
      </c>
      <c r="D6" s="745">
        <v>0</v>
      </c>
      <c r="E6" s="745">
        <v>3</v>
      </c>
      <c r="F6" s="745">
        <v>0</v>
      </c>
      <c r="G6" s="747">
        <v>3</v>
      </c>
      <c r="H6" s="747">
        <v>1</v>
      </c>
      <c r="I6" s="747">
        <v>1</v>
      </c>
      <c r="J6" s="747">
        <v>2</v>
      </c>
      <c r="K6" s="1023">
        <v>0</v>
      </c>
      <c r="L6" s="1027">
        <v>1</v>
      </c>
    </row>
    <row r="7" spans="1:14" x14ac:dyDescent="0.25">
      <c r="A7" s="617" t="s">
        <v>713</v>
      </c>
      <c r="B7" s="749">
        <v>101</v>
      </c>
      <c r="C7" s="751">
        <v>14</v>
      </c>
      <c r="D7" s="751">
        <v>9</v>
      </c>
      <c r="E7" s="751">
        <v>13</v>
      </c>
      <c r="F7" s="751">
        <v>4</v>
      </c>
      <c r="G7" s="753">
        <v>12</v>
      </c>
      <c r="H7" s="753">
        <v>3</v>
      </c>
      <c r="I7" s="753">
        <v>15</v>
      </c>
      <c r="J7" s="753">
        <v>12</v>
      </c>
      <c r="K7" s="1024">
        <v>8</v>
      </c>
      <c r="L7" s="1020">
        <v>11</v>
      </c>
    </row>
    <row r="8" spans="1:14" x14ac:dyDescent="0.25">
      <c r="A8" s="617" t="s">
        <v>714</v>
      </c>
      <c r="B8" s="749">
        <v>117</v>
      </c>
      <c r="C8" s="751">
        <v>15</v>
      </c>
      <c r="D8" s="751">
        <v>7</v>
      </c>
      <c r="E8" s="751">
        <v>18</v>
      </c>
      <c r="F8" s="751">
        <v>14</v>
      </c>
      <c r="G8" s="753">
        <v>6</v>
      </c>
      <c r="H8" s="753">
        <v>10</v>
      </c>
      <c r="I8" s="753">
        <v>14</v>
      </c>
      <c r="J8" s="753">
        <v>11</v>
      </c>
      <c r="K8" s="1024">
        <v>8</v>
      </c>
      <c r="L8" s="1020">
        <v>14</v>
      </c>
    </row>
    <row r="9" spans="1:14" x14ac:dyDescent="0.25">
      <c r="A9" s="617" t="s">
        <v>715</v>
      </c>
      <c r="B9" s="749">
        <v>77</v>
      </c>
      <c r="C9" s="751">
        <v>6</v>
      </c>
      <c r="D9" s="751">
        <v>6</v>
      </c>
      <c r="E9" s="751">
        <v>10</v>
      </c>
      <c r="F9" s="751">
        <v>10</v>
      </c>
      <c r="G9" s="753">
        <v>10</v>
      </c>
      <c r="H9" s="753">
        <v>12</v>
      </c>
      <c r="I9" s="753">
        <v>10</v>
      </c>
      <c r="J9" s="753">
        <v>5</v>
      </c>
      <c r="K9" s="1024">
        <v>1</v>
      </c>
      <c r="L9" s="1020">
        <v>7</v>
      </c>
    </row>
    <row r="10" spans="1:14" x14ac:dyDescent="0.25">
      <c r="A10" s="617" t="s">
        <v>716</v>
      </c>
      <c r="B10" s="749">
        <v>46</v>
      </c>
      <c r="C10" s="751">
        <v>4</v>
      </c>
      <c r="D10" s="751">
        <v>2</v>
      </c>
      <c r="E10" s="751">
        <v>9</v>
      </c>
      <c r="F10" s="751">
        <v>1</v>
      </c>
      <c r="G10" s="753">
        <v>6</v>
      </c>
      <c r="H10" s="753">
        <v>5</v>
      </c>
      <c r="I10" s="753">
        <v>5</v>
      </c>
      <c r="J10" s="753">
        <v>4</v>
      </c>
      <c r="K10" s="1024">
        <v>7</v>
      </c>
      <c r="L10" s="1020">
        <v>3</v>
      </c>
    </row>
    <row r="11" spans="1:14" x14ac:dyDescent="0.25">
      <c r="A11" s="617" t="s">
        <v>717</v>
      </c>
      <c r="B11" s="749">
        <v>34</v>
      </c>
      <c r="C11" s="751">
        <v>5</v>
      </c>
      <c r="D11" s="751">
        <v>0</v>
      </c>
      <c r="E11" s="751">
        <v>1</v>
      </c>
      <c r="F11" s="751">
        <v>1</v>
      </c>
      <c r="G11" s="753">
        <v>5</v>
      </c>
      <c r="H11" s="753">
        <v>6</v>
      </c>
      <c r="I11" s="753">
        <v>4</v>
      </c>
      <c r="J11" s="753">
        <v>6</v>
      </c>
      <c r="K11" s="1024">
        <v>3</v>
      </c>
      <c r="L11" s="1020">
        <v>3</v>
      </c>
    </row>
    <row r="12" spans="1:14" x14ac:dyDescent="0.25">
      <c r="A12" s="617" t="s">
        <v>190</v>
      </c>
      <c r="B12" s="749">
        <v>30</v>
      </c>
      <c r="C12" s="751">
        <v>2</v>
      </c>
      <c r="D12" s="751">
        <v>3</v>
      </c>
      <c r="E12" s="751">
        <v>3</v>
      </c>
      <c r="F12" s="751">
        <v>2</v>
      </c>
      <c r="G12" s="753">
        <v>6</v>
      </c>
      <c r="H12" s="753">
        <v>3</v>
      </c>
      <c r="I12" s="753">
        <v>1</v>
      </c>
      <c r="J12" s="753">
        <v>5</v>
      </c>
      <c r="K12" s="1024">
        <v>3</v>
      </c>
      <c r="L12" s="1020">
        <v>2</v>
      </c>
    </row>
    <row r="13" spans="1:14" x14ac:dyDescent="0.25">
      <c r="A13" s="617" t="s">
        <v>191</v>
      </c>
      <c r="B13" s="749">
        <v>15</v>
      </c>
      <c r="C13" s="751">
        <v>1</v>
      </c>
      <c r="D13" s="751">
        <v>1</v>
      </c>
      <c r="E13" s="751">
        <v>1</v>
      </c>
      <c r="F13" s="751">
        <v>3</v>
      </c>
      <c r="G13" s="753">
        <v>2</v>
      </c>
      <c r="H13" s="753">
        <v>1</v>
      </c>
      <c r="I13" s="753">
        <v>3</v>
      </c>
      <c r="J13" s="753">
        <v>0</v>
      </c>
      <c r="K13" s="1024">
        <v>2</v>
      </c>
      <c r="L13" s="1020">
        <v>1</v>
      </c>
    </row>
    <row r="14" spans="1:14" x14ac:dyDescent="0.25">
      <c r="A14" s="617" t="s">
        <v>192</v>
      </c>
      <c r="B14" s="749">
        <v>11</v>
      </c>
      <c r="C14" s="751">
        <v>0</v>
      </c>
      <c r="D14" s="751">
        <v>0</v>
      </c>
      <c r="E14" s="751">
        <v>2</v>
      </c>
      <c r="F14" s="751">
        <v>2</v>
      </c>
      <c r="G14" s="753">
        <v>3</v>
      </c>
      <c r="H14" s="753">
        <v>0</v>
      </c>
      <c r="I14" s="753">
        <v>1</v>
      </c>
      <c r="J14" s="753">
        <v>0</v>
      </c>
      <c r="K14" s="1024">
        <v>2</v>
      </c>
      <c r="L14" s="1020">
        <v>1</v>
      </c>
    </row>
    <row r="15" spans="1:14" x14ac:dyDescent="0.25">
      <c r="A15" s="617" t="s">
        <v>193</v>
      </c>
      <c r="B15" s="749">
        <v>10</v>
      </c>
      <c r="C15" s="751">
        <v>1</v>
      </c>
      <c r="D15" s="751">
        <v>0</v>
      </c>
      <c r="E15" s="751">
        <v>0</v>
      </c>
      <c r="F15" s="751">
        <v>0</v>
      </c>
      <c r="G15" s="753">
        <v>1</v>
      </c>
      <c r="H15" s="753">
        <v>3</v>
      </c>
      <c r="I15" s="753">
        <v>3</v>
      </c>
      <c r="J15" s="753">
        <v>0</v>
      </c>
      <c r="K15" s="1024">
        <v>2</v>
      </c>
      <c r="L15" s="1020">
        <v>0</v>
      </c>
    </row>
    <row r="16" spans="1:14" x14ac:dyDescent="0.25">
      <c r="A16" s="619" t="s">
        <v>117</v>
      </c>
      <c r="B16" s="755">
        <v>38</v>
      </c>
      <c r="C16" s="757">
        <v>2</v>
      </c>
      <c r="D16" s="757">
        <v>0</v>
      </c>
      <c r="E16" s="757">
        <v>0</v>
      </c>
      <c r="F16" s="757">
        <v>0</v>
      </c>
      <c r="G16" s="759">
        <v>2</v>
      </c>
      <c r="H16" s="759">
        <v>0</v>
      </c>
      <c r="I16" s="759">
        <v>0</v>
      </c>
      <c r="J16" s="759">
        <v>4</v>
      </c>
      <c r="K16" s="1026">
        <v>7</v>
      </c>
      <c r="L16" s="1022">
        <v>23</v>
      </c>
    </row>
    <row r="17" spans="1:12" x14ac:dyDescent="0.25">
      <c r="A17" s="620" t="s">
        <v>194</v>
      </c>
      <c r="B17" s="679">
        <v>33</v>
      </c>
      <c r="C17" s="616">
        <v>31</v>
      </c>
      <c r="D17" s="1190">
        <v>31</v>
      </c>
      <c r="E17" s="1196">
        <v>31</v>
      </c>
      <c r="F17" s="1190">
        <v>34</v>
      </c>
      <c r="G17" s="1196">
        <v>35</v>
      </c>
      <c r="H17" s="1190">
        <v>36</v>
      </c>
      <c r="I17" s="1190">
        <v>33</v>
      </c>
      <c r="J17" s="1196">
        <v>31</v>
      </c>
      <c r="K17" s="1190">
        <v>36</v>
      </c>
      <c r="L17" s="511">
        <v>31</v>
      </c>
    </row>
  </sheetData>
  <mergeCells count="3">
    <mergeCell ref="A1:L1"/>
    <mergeCell ref="A2:L2"/>
    <mergeCell ref="A3:L3"/>
  </mergeCells>
  <hyperlinks>
    <hyperlink ref="N1" location="INDEX!A1" display="Back to Index" xr:uid="{3B2080F2-499A-4B2D-AECF-D2A8674FF0EF}"/>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D9BB1-E5AF-4975-84EC-B3066DAB5BC8}">
  <dimension ref="A1:H9"/>
  <sheetViews>
    <sheetView workbookViewId="0">
      <selection activeCell="H1" sqref="H1"/>
    </sheetView>
  </sheetViews>
  <sheetFormatPr defaultRowHeight="15" x14ac:dyDescent="0.25"/>
  <cols>
    <col min="1" max="1" width="13.7109375" customWidth="1"/>
    <col min="2" max="2" width="11.85546875" customWidth="1"/>
    <col min="3" max="3" width="12.28515625" customWidth="1"/>
    <col min="4" max="4" width="14" customWidth="1"/>
    <col min="5" max="5" width="10.140625" bestFit="1" customWidth="1"/>
    <col min="6" max="6" width="15" customWidth="1"/>
    <col min="8" max="8" width="12.7109375" bestFit="1" customWidth="1"/>
  </cols>
  <sheetData>
    <row r="1" spans="1:8" ht="18.75" x14ac:dyDescent="0.25">
      <c r="A1" s="1453" t="s">
        <v>718</v>
      </c>
      <c r="B1" s="1453"/>
      <c r="C1" s="1453"/>
      <c r="D1" s="1453"/>
      <c r="E1" s="1453"/>
      <c r="F1" s="1454"/>
      <c r="G1" s="639"/>
      <c r="H1" s="1236" t="s">
        <v>863</v>
      </c>
    </row>
    <row r="2" spans="1:8" ht="18.75" x14ac:dyDescent="0.25">
      <c r="A2" s="1455" t="s">
        <v>1</v>
      </c>
      <c r="B2" s="1455"/>
      <c r="C2" s="1455"/>
      <c r="D2" s="1455"/>
      <c r="E2" s="1455"/>
      <c r="F2" s="1456"/>
      <c r="G2" s="622"/>
      <c r="H2" s="622"/>
    </row>
    <row r="3" spans="1:8" ht="18.75" x14ac:dyDescent="0.25">
      <c r="A3" s="1457" t="s">
        <v>719</v>
      </c>
      <c r="B3" s="1457"/>
      <c r="C3" s="1457"/>
      <c r="D3" s="1457"/>
      <c r="E3" s="1457"/>
      <c r="F3" s="1458"/>
      <c r="G3" s="639"/>
      <c r="H3" s="639"/>
    </row>
    <row r="4" spans="1:8" x14ac:dyDescent="0.25">
      <c r="A4" s="1459" t="s">
        <v>225</v>
      </c>
      <c r="B4" s="1461" t="s">
        <v>14</v>
      </c>
      <c r="C4" s="1463" t="s">
        <v>226</v>
      </c>
      <c r="D4" s="1464"/>
      <c r="E4" s="1463" t="s">
        <v>227</v>
      </c>
      <c r="F4" s="1464"/>
      <c r="G4" s="621"/>
      <c r="H4" s="621"/>
    </row>
    <row r="5" spans="1:8" x14ac:dyDescent="0.25">
      <c r="A5" s="1460"/>
      <c r="B5" s="1462"/>
      <c r="C5" s="623" t="s">
        <v>228</v>
      </c>
      <c r="D5" s="624" t="s">
        <v>229</v>
      </c>
      <c r="E5" s="623" t="s">
        <v>720</v>
      </c>
      <c r="F5" s="624" t="s">
        <v>231</v>
      </c>
      <c r="G5" s="621"/>
      <c r="H5" s="621"/>
    </row>
    <row r="6" spans="1:8" x14ac:dyDescent="0.25">
      <c r="A6" s="625" t="s">
        <v>232</v>
      </c>
      <c r="B6" s="626">
        <v>31</v>
      </c>
      <c r="C6" s="627">
        <v>32</v>
      </c>
      <c r="D6" s="628">
        <v>33</v>
      </c>
      <c r="E6" s="627">
        <v>30</v>
      </c>
      <c r="F6" s="628">
        <v>33</v>
      </c>
      <c r="G6" s="683"/>
      <c r="H6" s="683"/>
    </row>
    <row r="7" spans="1:8" x14ac:dyDescent="0.25">
      <c r="A7" s="629" t="s">
        <v>233</v>
      </c>
      <c r="B7" s="630" t="s">
        <v>721</v>
      </c>
      <c r="C7" s="631" t="s">
        <v>235</v>
      </c>
      <c r="D7" s="632" t="s">
        <v>235</v>
      </c>
      <c r="E7" s="633" t="s">
        <v>235</v>
      </c>
      <c r="F7" s="632" t="s">
        <v>235</v>
      </c>
      <c r="G7" s="683"/>
      <c r="H7" s="683"/>
    </row>
    <row r="8" spans="1:8" x14ac:dyDescent="0.25">
      <c r="A8" s="634" t="s">
        <v>236</v>
      </c>
      <c r="B8" s="635">
        <v>174</v>
      </c>
      <c r="C8" s="636">
        <v>184</v>
      </c>
      <c r="D8" s="637">
        <v>182</v>
      </c>
      <c r="E8" s="636">
        <v>179</v>
      </c>
      <c r="F8" s="637">
        <v>183</v>
      </c>
      <c r="G8" s="683"/>
      <c r="H8" s="683"/>
    </row>
    <row r="9" spans="1:8" x14ac:dyDescent="0.25">
      <c r="A9" s="1452"/>
      <c r="B9" s="1452"/>
      <c r="C9" s="1452"/>
      <c r="D9" s="1452"/>
      <c r="E9" s="1452"/>
      <c r="F9" s="1452"/>
      <c r="G9" s="638"/>
      <c r="H9" s="638"/>
    </row>
  </sheetData>
  <mergeCells count="8">
    <mergeCell ref="A9:F9"/>
    <mergeCell ref="A1:F1"/>
    <mergeCell ref="A2:F2"/>
    <mergeCell ref="A3:F3"/>
    <mergeCell ref="A4:A5"/>
    <mergeCell ref="B4:B5"/>
    <mergeCell ref="C4:D4"/>
    <mergeCell ref="E4:F4"/>
  </mergeCells>
  <hyperlinks>
    <hyperlink ref="H1" location="INDEX!A1" display="Back to Index" xr:uid="{658B478F-8AAB-4A4C-BE38-33010B260ED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2292-37BF-4750-AE44-F2144CBCEDE4}">
  <dimension ref="A1:Y18"/>
  <sheetViews>
    <sheetView workbookViewId="0">
      <selection activeCell="O1" sqref="O1"/>
    </sheetView>
  </sheetViews>
  <sheetFormatPr defaultRowHeight="15" x14ac:dyDescent="0.25"/>
  <cols>
    <col min="2" max="2" width="19.42578125" bestFit="1" customWidth="1"/>
    <col min="15" max="15" width="12.7109375" bestFit="1" customWidth="1"/>
  </cols>
  <sheetData>
    <row r="1" spans="1:25" ht="18.75" x14ac:dyDescent="0.25">
      <c r="A1" s="1407" t="s">
        <v>722</v>
      </c>
      <c r="B1" s="1407"/>
      <c r="C1" s="1407"/>
      <c r="D1" s="1407"/>
      <c r="E1" s="1407"/>
      <c r="F1" s="1407"/>
      <c r="G1" s="1407"/>
      <c r="H1" s="1407"/>
      <c r="I1" s="1407"/>
      <c r="J1" s="1407"/>
      <c r="K1" s="1407"/>
      <c r="L1" s="1407"/>
      <c r="M1" s="1407"/>
      <c r="N1" s="639"/>
      <c r="O1" s="1236" t="s">
        <v>863</v>
      </c>
      <c r="P1" s="639"/>
      <c r="Q1" s="639"/>
      <c r="R1" s="639"/>
      <c r="S1" s="639"/>
      <c r="T1" s="639"/>
      <c r="U1" s="639"/>
      <c r="V1" s="639"/>
      <c r="W1" s="639"/>
      <c r="X1" s="639"/>
      <c r="Y1" s="683"/>
    </row>
    <row r="2" spans="1:25" ht="18.75" x14ac:dyDescent="0.25">
      <c r="A2" s="1407" t="s">
        <v>1</v>
      </c>
      <c r="B2" s="1407"/>
      <c r="C2" s="1407"/>
      <c r="D2" s="1407"/>
      <c r="E2" s="1407"/>
      <c r="F2" s="1407"/>
      <c r="G2" s="1407"/>
      <c r="H2" s="1407"/>
      <c r="I2" s="1407"/>
      <c r="J2" s="1407"/>
      <c r="K2" s="1407"/>
      <c r="L2" s="1407"/>
      <c r="M2" s="1407"/>
      <c r="N2" s="639"/>
      <c r="O2" s="639"/>
      <c r="P2" s="639"/>
      <c r="Q2" s="639"/>
      <c r="R2" s="639"/>
      <c r="S2" s="639"/>
      <c r="T2" s="639"/>
      <c r="U2" s="639"/>
      <c r="V2" s="639"/>
      <c r="W2" s="639"/>
      <c r="X2" s="639"/>
      <c r="Y2" s="683"/>
    </row>
    <row r="3" spans="1:25" ht="18.75" x14ac:dyDescent="0.25">
      <c r="A3" s="1415" t="s">
        <v>723</v>
      </c>
      <c r="B3" s="1415"/>
      <c r="C3" s="1415"/>
      <c r="D3" s="1415"/>
      <c r="E3" s="1415"/>
      <c r="F3" s="1415"/>
      <c r="G3" s="1415"/>
      <c r="H3" s="1415"/>
      <c r="I3" s="1415"/>
      <c r="J3" s="1415"/>
      <c r="K3" s="1415"/>
      <c r="L3" s="1415"/>
      <c r="M3" s="1415"/>
      <c r="N3" s="639"/>
      <c r="O3" s="639"/>
      <c r="P3" s="639"/>
      <c r="Q3" s="639"/>
      <c r="R3" s="639"/>
      <c r="S3" s="639"/>
      <c r="T3" s="639"/>
      <c r="U3" s="639"/>
      <c r="V3" s="639"/>
      <c r="W3" s="639"/>
      <c r="X3" s="639"/>
      <c r="Y3" s="683"/>
    </row>
    <row r="4" spans="1:25" x14ac:dyDescent="0.25">
      <c r="A4" s="1432" t="s">
        <v>724</v>
      </c>
      <c r="B4" s="1471"/>
      <c r="C4" s="652" t="s">
        <v>4</v>
      </c>
      <c r="D4" s="653" t="s">
        <v>5</v>
      </c>
      <c r="E4" s="653" t="s">
        <v>6</v>
      </c>
      <c r="F4" s="653" t="s">
        <v>7</v>
      </c>
      <c r="G4" s="653" t="s">
        <v>8</v>
      </c>
      <c r="H4" s="654" t="s">
        <v>9</v>
      </c>
      <c r="I4" s="654" t="s">
        <v>10</v>
      </c>
      <c r="J4" s="654" t="s">
        <v>11</v>
      </c>
      <c r="K4" s="654" t="s">
        <v>12</v>
      </c>
      <c r="L4" s="655" t="s">
        <v>13</v>
      </c>
      <c r="M4" s="655" t="s">
        <v>14</v>
      </c>
      <c r="N4" s="640"/>
      <c r="O4" s="640"/>
      <c r="P4" s="640"/>
      <c r="Q4" s="640"/>
      <c r="R4" s="640"/>
      <c r="S4" s="640"/>
      <c r="T4" s="640"/>
      <c r="U4" s="640"/>
      <c r="V4" s="640"/>
      <c r="W4" s="640"/>
      <c r="X4" s="640"/>
      <c r="Y4" s="640"/>
    </row>
    <row r="5" spans="1:25" x14ac:dyDescent="0.25">
      <c r="A5" s="1432" t="s">
        <v>711</v>
      </c>
      <c r="B5" s="1471"/>
      <c r="C5" s="656">
        <v>491</v>
      </c>
      <c r="D5" s="657">
        <v>51</v>
      </c>
      <c r="E5" s="657">
        <v>28</v>
      </c>
      <c r="F5" s="657">
        <v>60</v>
      </c>
      <c r="G5" s="657">
        <v>37</v>
      </c>
      <c r="H5" s="657">
        <v>56</v>
      </c>
      <c r="I5" s="658">
        <v>44</v>
      </c>
      <c r="J5" s="658">
        <v>57</v>
      </c>
      <c r="K5" s="658">
        <v>49</v>
      </c>
      <c r="L5" s="659">
        <v>43</v>
      </c>
      <c r="M5" s="659">
        <v>66</v>
      </c>
      <c r="N5" s="640"/>
      <c r="O5" s="640"/>
      <c r="P5" s="640"/>
      <c r="Q5" s="640"/>
      <c r="R5" s="640"/>
      <c r="S5" s="640"/>
      <c r="T5" s="640"/>
      <c r="U5" s="640"/>
      <c r="V5" s="640"/>
      <c r="W5" s="640"/>
      <c r="X5" s="640"/>
      <c r="Y5" s="640"/>
    </row>
    <row r="6" spans="1:25" x14ac:dyDescent="0.25">
      <c r="A6" s="1418" t="s">
        <v>240</v>
      </c>
      <c r="B6" s="641" t="s">
        <v>241</v>
      </c>
      <c r="C6" s="661">
        <v>264</v>
      </c>
      <c r="D6" s="662">
        <v>32</v>
      </c>
      <c r="E6" s="662">
        <v>15</v>
      </c>
      <c r="F6" s="662">
        <v>43</v>
      </c>
      <c r="G6" s="662">
        <v>18</v>
      </c>
      <c r="H6" s="663">
        <v>33</v>
      </c>
      <c r="I6" s="663">
        <v>26</v>
      </c>
      <c r="J6" s="663">
        <v>33</v>
      </c>
      <c r="K6" s="663">
        <v>28</v>
      </c>
      <c r="L6" s="1023">
        <v>16</v>
      </c>
      <c r="M6" s="1019">
        <v>20</v>
      </c>
      <c r="N6" s="649"/>
      <c r="O6" s="649"/>
      <c r="P6" s="649"/>
      <c r="Q6" s="649"/>
      <c r="R6" s="649"/>
      <c r="S6" s="649"/>
      <c r="T6" s="649"/>
      <c r="U6" s="649"/>
      <c r="V6" s="649"/>
      <c r="W6" s="649"/>
      <c r="X6" s="649"/>
      <c r="Y6" s="649"/>
    </row>
    <row r="7" spans="1:25" x14ac:dyDescent="0.25">
      <c r="A7" s="1472"/>
      <c r="B7" s="642" t="s">
        <v>242</v>
      </c>
      <c r="C7" s="749">
        <v>156</v>
      </c>
      <c r="D7" s="751">
        <v>17</v>
      </c>
      <c r="E7" s="751">
        <v>12</v>
      </c>
      <c r="F7" s="751">
        <v>14</v>
      </c>
      <c r="G7" s="751">
        <v>18</v>
      </c>
      <c r="H7" s="753">
        <v>17</v>
      </c>
      <c r="I7" s="753">
        <v>16</v>
      </c>
      <c r="J7" s="753">
        <v>23</v>
      </c>
      <c r="K7" s="753">
        <v>15</v>
      </c>
      <c r="L7" s="1024">
        <v>13</v>
      </c>
      <c r="M7" s="1020">
        <v>11</v>
      </c>
      <c r="N7" s="649"/>
      <c r="O7" s="649"/>
      <c r="P7" s="649"/>
      <c r="Q7" s="649"/>
      <c r="R7" s="649"/>
      <c r="S7" s="649"/>
      <c r="T7" s="649"/>
      <c r="U7" s="649"/>
      <c r="V7" s="649"/>
      <c r="W7" s="649"/>
      <c r="X7" s="649"/>
      <c r="Y7" s="649"/>
    </row>
    <row r="8" spans="1:25" ht="25.5" x14ac:dyDescent="0.25">
      <c r="A8" s="1472"/>
      <c r="B8" s="643" t="s">
        <v>243</v>
      </c>
      <c r="C8" s="749">
        <v>7</v>
      </c>
      <c r="D8" s="751">
        <v>1</v>
      </c>
      <c r="E8" s="751">
        <v>0</v>
      </c>
      <c r="F8" s="751">
        <v>2</v>
      </c>
      <c r="G8" s="751">
        <v>1</v>
      </c>
      <c r="H8" s="753">
        <v>1</v>
      </c>
      <c r="I8" s="753">
        <v>1</v>
      </c>
      <c r="J8" s="753">
        <v>0</v>
      </c>
      <c r="K8" s="753">
        <v>0</v>
      </c>
      <c r="L8" s="1024">
        <v>1</v>
      </c>
      <c r="M8" s="1020">
        <v>0</v>
      </c>
      <c r="N8" s="649"/>
      <c r="O8" s="649"/>
      <c r="P8" s="649"/>
      <c r="Q8" s="649"/>
      <c r="R8" s="649"/>
      <c r="S8" s="649"/>
      <c r="T8" s="649"/>
      <c r="U8" s="649"/>
      <c r="V8" s="649"/>
      <c r="W8" s="649"/>
      <c r="X8" s="649"/>
      <c r="Y8" s="649"/>
    </row>
    <row r="9" spans="1:25" x14ac:dyDescent="0.25">
      <c r="A9" s="1473"/>
      <c r="B9" s="643" t="s">
        <v>244</v>
      </c>
      <c r="C9" s="749">
        <v>2</v>
      </c>
      <c r="D9" s="751">
        <v>0</v>
      </c>
      <c r="E9" s="751">
        <v>0</v>
      </c>
      <c r="F9" s="751">
        <v>1</v>
      </c>
      <c r="G9" s="751">
        <v>0</v>
      </c>
      <c r="H9" s="753">
        <v>0</v>
      </c>
      <c r="I9" s="753">
        <v>1</v>
      </c>
      <c r="J9" s="753">
        <v>0</v>
      </c>
      <c r="K9" s="753">
        <v>0</v>
      </c>
      <c r="L9" s="1024">
        <v>0</v>
      </c>
      <c r="M9" s="1020">
        <v>0</v>
      </c>
      <c r="N9" s="649"/>
      <c r="O9" s="649"/>
      <c r="P9" s="649"/>
      <c r="Q9" s="649"/>
      <c r="R9" s="649"/>
      <c r="S9" s="649"/>
      <c r="T9" s="649"/>
      <c r="U9" s="649"/>
      <c r="V9" s="649"/>
      <c r="W9" s="649"/>
      <c r="X9" s="649"/>
      <c r="Y9" s="649"/>
    </row>
    <row r="10" spans="1:25" ht="26.25" x14ac:dyDescent="0.25">
      <c r="A10" s="1473"/>
      <c r="B10" s="644" t="s">
        <v>245</v>
      </c>
      <c r="C10" s="672">
        <v>3</v>
      </c>
      <c r="D10" s="668">
        <v>1</v>
      </c>
      <c r="E10" s="668">
        <v>0</v>
      </c>
      <c r="F10" s="668">
        <v>0</v>
      </c>
      <c r="G10" s="668">
        <v>0</v>
      </c>
      <c r="H10" s="669">
        <v>0</v>
      </c>
      <c r="I10" s="669">
        <v>0</v>
      </c>
      <c r="J10" s="669">
        <v>1</v>
      </c>
      <c r="K10" s="669">
        <v>1</v>
      </c>
      <c r="L10" s="1025">
        <v>0</v>
      </c>
      <c r="M10" s="1021">
        <v>0</v>
      </c>
      <c r="N10" s="649"/>
      <c r="O10" s="649"/>
      <c r="P10" s="649"/>
      <c r="Q10" s="649"/>
      <c r="R10" s="649"/>
      <c r="S10" s="649"/>
      <c r="T10" s="649"/>
      <c r="U10" s="649"/>
      <c r="V10" s="649"/>
      <c r="W10" s="649"/>
      <c r="X10" s="649"/>
      <c r="Y10" s="649"/>
    </row>
    <row r="11" spans="1:25" x14ac:dyDescent="0.25">
      <c r="A11" s="1470"/>
      <c r="B11" s="645" t="s">
        <v>117</v>
      </c>
      <c r="C11" s="755">
        <v>59</v>
      </c>
      <c r="D11" s="757">
        <v>0</v>
      </c>
      <c r="E11" s="757">
        <v>1</v>
      </c>
      <c r="F11" s="757">
        <v>0</v>
      </c>
      <c r="G11" s="757">
        <v>0</v>
      </c>
      <c r="H11" s="759">
        <v>5</v>
      </c>
      <c r="I11" s="759">
        <v>0</v>
      </c>
      <c r="J11" s="759">
        <v>0</v>
      </c>
      <c r="K11" s="759">
        <v>5</v>
      </c>
      <c r="L11" s="1026">
        <v>13</v>
      </c>
      <c r="M11" s="1022">
        <v>35</v>
      </c>
      <c r="N11" s="649"/>
      <c r="O11" s="649"/>
      <c r="P11" s="649"/>
      <c r="Q11" s="649"/>
      <c r="R11" s="649"/>
      <c r="S11" s="649"/>
      <c r="T11" s="649"/>
      <c r="U11" s="649"/>
      <c r="V11" s="649"/>
      <c r="W11" s="649"/>
      <c r="X11" s="649"/>
      <c r="Y11" s="649"/>
    </row>
    <row r="12" spans="1:25" x14ac:dyDescent="0.25">
      <c r="A12" s="1468" t="s">
        <v>246</v>
      </c>
      <c r="B12" s="646" t="s">
        <v>247</v>
      </c>
      <c r="C12" s="743">
        <v>84</v>
      </c>
      <c r="D12" s="745">
        <v>7</v>
      </c>
      <c r="E12" s="745">
        <v>3</v>
      </c>
      <c r="F12" s="745">
        <v>19</v>
      </c>
      <c r="G12" s="745">
        <v>3</v>
      </c>
      <c r="H12" s="747">
        <v>9</v>
      </c>
      <c r="I12" s="747">
        <v>5</v>
      </c>
      <c r="J12" s="747">
        <v>10</v>
      </c>
      <c r="K12" s="747">
        <v>14</v>
      </c>
      <c r="L12" s="1023">
        <v>7</v>
      </c>
      <c r="M12" s="1027">
        <v>7</v>
      </c>
      <c r="N12" s="649"/>
      <c r="O12" s="647"/>
      <c r="P12" s="647"/>
      <c r="Q12" s="647"/>
      <c r="R12" s="647"/>
      <c r="S12" s="647"/>
      <c r="T12" s="647"/>
      <c r="U12" s="647"/>
      <c r="V12" s="647"/>
      <c r="W12" s="647"/>
      <c r="X12" s="647"/>
      <c r="Y12" s="647"/>
    </row>
    <row r="13" spans="1:25" x14ac:dyDescent="0.25">
      <c r="A13" s="1469"/>
      <c r="B13" s="642" t="s">
        <v>248</v>
      </c>
      <c r="C13" s="749">
        <v>329</v>
      </c>
      <c r="D13" s="751">
        <v>41</v>
      </c>
      <c r="E13" s="751">
        <v>23</v>
      </c>
      <c r="F13" s="751">
        <v>39</v>
      </c>
      <c r="G13" s="751">
        <v>33</v>
      </c>
      <c r="H13" s="753">
        <v>41</v>
      </c>
      <c r="I13" s="753">
        <v>38</v>
      </c>
      <c r="J13" s="753">
        <v>46</v>
      </c>
      <c r="K13" s="753">
        <v>25</v>
      </c>
      <c r="L13" s="1024">
        <v>22</v>
      </c>
      <c r="M13" s="1020">
        <v>21</v>
      </c>
      <c r="N13" s="649"/>
      <c r="O13" s="649"/>
      <c r="P13" s="649"/>
      <c r="Q13" s="649"/>
      <c r="R13" s="649"/>
      <c r="S13" s="649"/>
      <c r="T13" s="649"/>
      <c r="U13" s="649"/>
      <c r="V13" s="649"/>
      <c r="W13" s="649"/>
      <c r="X13" s="649"/>
      <c r="Y13" s="649"/>
    </row>
    <row r="14" spans="1:25" x14ac:dyDescent="0.25">
      <c r="A14" s="1470"/>
      <c r="B14" s="645" t="s">
        <v>117</v>
      </c>
      <c r="C14" s="755">
        <v>78</v>
      </c>
      <c r="D14" s="757">
        <v>3</v>
      </c>
      <c r="E14" s="757">
        <v>2</v>
      </c>
      <c r="F14" s="757">
        <v>2</v>
      </c>
      <c r="G14" s="757">
        <v>1</v>
      </c>
      <c r="H14" s="759">
        <v>6</v>
      </c>
      <c r="I14" s="759">
        <v>1</v>
      </c>
      <c r="J14" s="759">
        <v>1</v>
      </c>
      <c r="K14" s="759">
        <v>10</v>
      </c>
      <c r="L14" s="1026">
        <v>14</v>
      </c>
      <c r="M14" s="1022">
        <v>38</v>
      </c>
      <c r="N14" s="649"/>
      <c r="O14" s="649"/>
      <c r="P14" s="649"/>
      <c r="Q14" s="649"/>
      <c r="R14" s="649"/>
      <c r="S14" s="649"/>
      <c r="T14" s="649"/>
      <c r="U14" s="649"/>
      <c r="V14" s="649"/>
      <c r="W14" s="649"/>
      <c r="X14" s="649"/>
      <c r="Y14" s="649"/>
    </row>
    <row r="15" spans="1:25" x14ac:dyDescent="0.25">
      <c r="A15" s="1465" t="s">
        <v>249</v>
      </c>
      <c r="B15" s="646" t="s">
        <v>250</v>
      </c>
      <c r="C15" s="743">
        <v>465</v>
      </c>
      <c r="D15" s="745">
        <v>50</v>
      </c>
      <c r="E15" s="745">
        <v>27</v>
      </c>
      <c r="F15" s="745">
        <v>55</v>
      </c>
      <c r="G15" s="745">
        <v>37</v>
      </c>
      <c r="H15" s="747">
        <v>56</v>
      </c>
      <c r="I15" s="747">
        <v>44</v>
      </c>
      <c r="J15" s="747">
        <v>55</v>
      </c>
      <c r="K15" s="747">
        <v>48</v>
      </c>
      <c r="L15" s="1028">
        <v>40</v>
      </c>
      <c r="M15" s="1027">
        <v>53</v>
      </c>
      <c r="N15" s="649"/>
      <c r="O15" s="647"/>
      <c r="P15" s="647"/>
      <c r="Q15" s="647"/>
      <c r="R15" s="647"/>
      <c r="S15" s="647"/>
      <c r="T15" s="647"/>
      <c r="U15" s="647"/>
      <c r="V15" s="647"/>
      <c r="W15" s="647"/>
      <c r="X15" s="647"/>
      <c r="Y15" s="647"/>
    </row>
    <row r="16" spans="1:25" x14ac:dyDescent="0.25">
      <c r="A16" s="1466"/>
      <c r="B16" s="1197" t="s">
        <v>251</v>
      </c>
      <c r="C16" s="1200">
        <v>14</v>
      </c>
      <c r="D16" s="530">
        <v>1</v>
      </c>
      <c r="E16" s="530">
        <v>1</v>
      </c>
      <c r="F16" s="530">
        <v>5</v>
      </c>
      <c r="G16" s="530">
        <v>0</v>
      </c>
      <c r="H16" s="1201">
        <v>0</v>
      </c>
      <c r="I16" s="1201">
        <v>0</v>
      </c>
      <c r="J16" s="1201">
        <v>2</v>
      </c>
      <c r="K16" s="1201">
        <v>1</v>
      </c>
      <c r="L16" s="531">
        <v>0</v>
      </c>
      <c r="M16" s="1202">
        <v>4</v>
      </c>
      <c r="N16" s="649"/>
      <c r="O16" s="649"/>
      <c r="P16" s="649"/>
      <c r="Q16" s="649"/>
      <c r="R16" s="649"/>
      <c r="S16" s="649"/>
      <c r="T16" s="649"/>
      <c r="U16" s="649"/>
      <c r="V16" s="649"/>
      <c r="W16" s="649"/>
      <c r="X16" s="649"/>
      <c r="Y16" s="649"/>
    </row>
    <row r="17" spans="1:25" x14ac:dyDescent="0.25">
      <c r="A17" s="1467"/>
      <c r="B17" s="1198" t="s">
        <v>117</v>
      </c>
      <c r="C17" s="1199">
        <v>12</v>
      </c>
      <c r="D17" s="1204">
        <v>0</v>
      </c>
      <c r="E17" s="1205">
        <v>0</v>
      </c>
      <c r="F17" s="1205">
        <v>0</v>
      </c>
      <c r="G17" s="1206">
        <v>0</v>
      </c>
      <c r="H17" s="1205">
        <v>0</v>
      </c>
      <c r="I17" s="1206">
        <v>0</v>
      </c>
      <c r="J17" s="1205">
        <v>0</v>
      </c>
      <c r="K17" s="1206">
        <v>0</v>
      </c>
      <c r="L17" s="1205">
        <v>3</v>
      </c>
      <c r="M17" s="1203">
        <v>9</v>
      </c>
      <c r="N17" s="683"/>
      <c r="O17" s="683"/>
      <c r="P17" s="683"/>
      <c r="Q17" s="683"/>
      <c r="R17" s="683"/>
      <c r="S17" s="683"/>
      <c r="T17" s="683"/>
      <c r="U17" s="683"/>
      <c r="V17" s="683"/>
      <c r="W17" s="683"/>
      <c r="X17" s="683"/>
      <c r="Y17" s="683"/>
    </row>
    <row r="18" spans="1:25" x14ac:dyDescent="0.25">
      <c r="A18" s="649"/>
      <c r="B18" s="649"/>
      <c r="C18" s="648"/>
      <c r="D18" s="648"/>
      <c r="E18" s="648"/>
      <c r="F18" s="648"/>
      <c r="G18" s="648"/>
      <c r="H18" s="648"/>
      <c r="I18" s="648"/>
      <c r="J18" s="648"/>
      <c r="K18" s="648"/>
      <c r="L18" s="648"/>
      <c r="M18" s="683"/>
      <c r="N18" s="683"/>
      <c r="O18" s="683"/>
      <c r="P18" s="683"/>
      <c r="Q18" s="683"/>
      <c r="R18" s="683"/>
      <c r="S18" s="683"/>
      <c r="T18" s="683"/>
      <c r="U18" s="683"/>
      <c r="V18" s="683"/>
      <c r="W18" s="683"/>
      <c r="X18" s="683"/>
      <c r="Y18" s="683"/>
    </row>
  </sheetData>
  <mergeCells count="8">
    <mergeCell ref="A15:A17"/>
    <mergeCell ref="A1:M1"/>
    <mergeCell ref="A2:M2"/>
    <mergeCell ref="A3:M3"/>
    <mergeCell ref="A12:A14"/>
    <mergeCell ref="A4:B4"/>
    <mergeCell ref="A5:B5"/>
    <mergeCell ref="A6:A11"/>
  </mergeCells>
  <hyperlinks>
    <hyperlink ref="O1" location="INDEX!A1" display="Back to Index" xr:uid="{8681FD5F-8C79-476D-8241-AA2DA3FEDE4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270D-9F9F-4CB7-9CBD-576FB709366B}">
  <dimension ref="A1:M17"/>
  <sheetViews>
    <sheetView workbookViewId="0">
      <selection activeCell="M1" sqref="M1"/>
    </sheetView>
  </sheetViews>
  <sheetFormatPr defaultRowHeight="15" x14ac:dyDescent="0.25"/>
  <cols>
    <col min="1" max="1" width="14.5703125" customWidth="1"/>
    <col min="7" max="7" width="9.140625" customWidth="1"/>
    <col min="13" max="13" width="12.7109375" bestFit="1" customWidth="1"/>
  </cols>
  <sheetData>
    <row r="1" spans="1:13" ht="18.75" x14ac:dyDescent="0.25">
      <c r="A1" s="1453" t="s">
        <v>725</v>
      </c>
      <c r="B1" s="1453"/>
      <c r="C1" s="1453"/>
      <c r="D1" s="1453"/>
      <c r="E1" s="1453"/>
      <c r="F1" s="1453"/>
      <c r="G1" s="1453"/>
      <c r="H1" s="1453"/>
      <c r="I1" s="1453"/>
      <c r="J1" s="1453"/>
      <c r="K1" s="1454"/>
      <c r="M1" s="1236" t="s">
        <v>863</v>
      </c>
    </row>
    <row r="2" spans="1:13" ht="18.75" x14ac:dyDescent="0.25">
      <c r="A2" s="1474" t="s">
        <v>1</v>
      </c>
      <c r="B2" s="1474"/>
      <c r="C2" s="1474"/>
      <c r="D2" s="1474"/>
      <c r="E2" s="1474"/>
      <c r="F2" s="1474"/>
      <c r="G2" s="1474"/>
      <c r="H2" s="1474"/>
      <c r="I2" s="1474"/>
      <c r="J2" s="1474"/>
      <c r="K2" s="1475"/>
    </row>
    <row r="3" spans="1:13" ht="18.75" x14ac:dyDescent="0.25">
      <c r="A3" s="1457" t="s">
        <v>726</v>
      </c>
      <c r="B3" s="1457"/>
      <c r="C3" s="1457"/>
      <c r="D3" s="1457"/>
      <c r="E3" s="1457"/>
      <c r="F3" s="1457"/>
      <c r="G3" s="1457"/>
      <c r="H3" s="1457"/>
      <c r="I3" s="1457"/>
      <c r="J3" s="1457"/>
      <c r="K3" s="1458"/>
    </row>
    <row r="4" spans="1:13" x14ac:dyDescent="0.25">
      <c r="A4" s="1476" t="s">
        <v>184</v>
      </c>
      <c r="B4" s="1478" t="s">
        <v>4</v>
      </c>
      <c r="C4" s="1480" t="s">
        <v>240</v>
      </c>
      <c r="D4" s="1481"/>
      <c r="E4" s="1481"/>
      <c r="F4" s="1481"/>
      <c r="G4" s="1481"/>
      <c r="H4" s="1482"/>
      <c r="I4" s="1480" t="s">
        <v>249</v>
      </c>
      <c r="J4" s="1483"/>
      <c r="K4" s="1484"/>
    </row>
    <row r="5" spans="1:13" ht="64.5" x14ac:dyDescent="0.25">
      <c r="A5" s="1477"/>
      <c r="B5" s="1479"/>
      <c r="C5" s="732" t="s">
        <v>241</v>
      </c>
      <c r="D5" s="733" t="s">
        <v>727</v>
      </c>
      <c r="E5" s="733" t="s">
        <v>255</v>
      </c>
      <c r="F5" s="733" t="s">
        <v>244</v>
      </c>
      <c r="G5" s="733" t="s">
        <v>728</v>
      </c>
      <c r="H5" s="734" t="s">
        <v>729</v>
      </c>
      <c r="I5" s="732" t="s">
        <v>250</v>
      </c>
      <c r="J5" s="735" t="s">
        <v>251</v>
      </c>
      <c r="K5" s="734" t="s">
        <v>730</v>
      </c>
    </row>
    <row r="6" spans="1:13" ht="38.25" x14ac:dyDescent="0.25">
      <c r="A6" s="736" t="s">
        <v>711</v>
      </c>
      <c r="B6" s="737">
        <v>66</v>
      </c>
      <c r="C6" s="738">
        <v>20</v>
      </c>
      <c r="D6" s="739">
        <v>11</v>
      </c>
      <c r="E6" s="739">
        <v>0</v>
      </c>
      <c r="F6" s="739">
        <v>0</v>
      </c>
      <c r="G6" s="739">
        <v>0</v>
      </c>
      <c r="H6" s="740">
        <v>35</v>
      </c>
      <c r="I6" s="738">
        <v>53</v>
      </c>
      <c r="J6" s="741">
        <v>4</v>
      </c>
      <c r="K6" s="740">
        <v>9</v>
      </c>
    </row>
    <row r="7" spans="1:13" x14ac:dyDescent="0.25">
      <c r="A7" s="742" t="s">
        <v>712</v>
      </c>
      <c r="B7" s="743">
        <v>1</v>
      </c>
      <c r="C7" s="744">
        <v>0</v>
      </c>
      <c r="D7" s="745">
        <v>1</v>
      </c>
      <c r="E7" s="745">
        <v>0</v>
      </c>
      <c r="F7" s="745">
        <v>0</v>
      </c>
      <c r="G7" s="745">
        <v>0</v>
      </c>
      <c r="H7" s="746">
        <v>0</v>
      </c>
      <c r="I7" s="744">
        <v>1</v>
      </c>
      <c r="J7" s="747">
        <v>0</v>
      </c>
      <c r="K7" s="746">
        <v>0</v>
      </c>
    </row>
    <row r="8" spans="1:13" x14ac:dyDescent="0.25">
      <c r="A8" s="748" t="s">
        <v>731</v>
      </c>
      <c r="B8" s="749">
        <v>11</v>
      </c>
      <c r="C8" s="750">
        <v>3</v>
      </c>
      <c r="D8" s="751">
        <v>3</v>
      </c>
      <c r="E8" s="751">
        <v>0</v>
      </c>
      <c r="F8" s="751">
        <v>0</v>
      </c>
      <c r="G8" s="751">
        <v>0</v>
      </c>
      <c r="H8" s="752">
        <v>5</v>
      </c>
      <c r="I8" s="750">
        <v>8</v>
      </c>
      <c r="J8" s="753">
        <v>2</v>
      </c>
      <c r="K8" s="752">
        <v>1</v>
      </c>
    </row>
    <row r="9" spans="1:13" x14ac:dyDescent="0.25">
      <c r="A9" s="748" t="s">
        <v>186</v>
      </c>
      <c r="B9" s="749">
        <v>14</v>
      </c>
      <c r="C9" s="750">
        <v>4</v>
      </c>
      <c r="D9" s="751">
        <v>5</v>
      </c>
      <c r="E9" s="751">
        <v>0</v>
      </c>
      <c r="F9" s="751">
        <v>0</v>
      </c>
      <c r="G9" s="751">
        <v>0</v>
      </c>
      <c r="H9" s="752">
        <v>5</v>
      </c>
      <c r="I9" s="750">
        <v>14</v>
      </c>
      <c r="J9" s="753">
        <v>0</v>
      </c>
      <c r="K9" s="752">
        <v>0</v>
      </c>
    </row>
    <row r="10" spans="1:13" x14ac:dyDescent="0.25">
      <c r="A10" s="748" t="s">
        <v>187</v>
      </c>
      <c r="B10" s="749">
        <v>7</v>
      </c>
      <c r="C10" s="750">
        <v>6</v>
      </c>
      <c r="D10" s="751">
        <v>0</v>
      </c>
      <c r="E10" s="751">
        <v>0</v>
      </c>
      <c r="F10" s="751">
        <v>0</v>
      </c>
      <c r="G10" s="751">
        <v>0</v>
      </c>
      <c r="H10" s="752">
        <v>1</v>
      </c>
      <c r="I10" s="750">
        <v>7</v>
      </c>
      <c r="J10" s="753">
        <v>0</v>
      </c>
      <c r="K10" s="752">
        <v>0</v>
      </c>
    </row>
    <row r="11" spans="1:13" x14ac:dyDescent="0.25">
      <c r="A11" s="748" t="s">
        <v>188</v>
      </c>
      <c r="B11" s="749">
        <v>3</v>
      </c>
      <c r="C11" s="750">
        <v>2</v>
      </c>
      <c r="D11" s="751">
        <v>0</v>
      </c>
      <c r="E11" s="751">
        <v>0</v>
      </c>
      <c r="F11" s="751">
        <v>0</v>
      </c>
      <c r="G11" s="751">
        <v>0</v>
      </c>
      <c r="H11" s="752">
        <v>1</v>
      </c>
      <c r="I11" s="750">
        <v>3</v>
      </c>
      <c r="J11" s="753">
        <v>0</v>
      </c>
      <c r="K11" s="752">
        <v>0</v>
      </c>
    </row>
    <row r="12" spans="1:13" x14ac:dyDescent="0.25">
      <c r="A12" s="748" t="s">
        <v>189</v>
      </c>
      <c r="B12" s="749">
        <v>3</v>
      </c>
      <c r="C12" s="750">
        <v>2</v>
      </c>
      <c r="D12" s="751">
        <v>0</v>
      </c>
      <c r="E12" s="751">
        <v>0</v>
      </c>
      <c r="F12" s="751">
        <v>0</v>
      </c>
      <c r="G12" s="751">
        <v>0</v>
      </c>
      <c r="H12" s="752">
        <v>1</v>
      </c>
      <c r="I12" s="750">
        <v>3</v>
      </c>
      <c r="J12" s="753">
        <v>0</v>
      </c>
      <c r="K12" s="752">
        <v>0</v>
      </c>
    </row>
    <row r="13" spans="1:13" x14ac:dyDescent="0.25">
      <c r="A13" s="748" t="s">
        <v>190</v>
      </c>
      <c r="B13" s="749">
        <v>2</v>
      </c>
      <c r="C13" s="750">
        <v>1</v>
      </c>
      <c r="D13" s="751">
        <v>0</v>
      </c>
      <c r="E13" s="751">
        <v>0</v>
      </c>
      <c r="F13" s="751">
        <v>0</v>
      </c>
      <c r="G13" s="751">
        <v>0</v>
      </c>
      <c r="H13" s="752">
        <v>1</v>
      </c>
      <c r="I13" s="750">
        <v>2</v>
      </c>
      <c r="J13" s="753">
        <v>0</v>
      </c>
      <c r="K13" s="752">
        <v>0</v>
      </c>
    </row>
    <row r="14" spans="1:13" x14ac:dyDescent="0.25">
      <c r="A14" s="748" t="s">
        <v>191</v>
      </c>
      <c r="B14" s="749">
        <v>1</v>
      </c>
      <c r="C14" s="750">
        <v>1</v>
      </c>
      <c r="D14" s="751">
        <v>0</v>
      </c>
      <c r="E14" s="751">
        <v>0</v>
      </c>
      <c r="F14" s="751">
        <v>0</v>
      </c>
      <c r="G14" s="751">
        <v>0</v>
      </c>
      <c r="H14" s="752">
        <v>0</v>
      </c>
      <c r="I14" s="750">
        <v>1</v>
      </c>
      <c r="J14" s="753">
        <v>0</v>
      </c>
      <c r="K14" s="752">
        <v>0</v>
      </c>
    </row>
    <row r="15" spans="1:13" x14ac:dyDescent="0.25">
      <c r="A15" s="748" t="s">
        <v>192</v>
      </c>
      <c r="B15" s="749">
        <v>1</v>
      </c>
      <c r="C15" s="750">
        <v>1</v>
      </c>
      <c r="D15" s="751">
        <v>0</v>
      </c>
      <c r="E15" s="751">
        <v>0</v>
      </c>
      <c r="F15" s="751">
        <v>0</v>
      </c>
      <c r="G15" s="751">
        <v>0</v>
      </c>
      <c r="H15" s="752">
        <v>0</v>
      </c>
      <c r="I15" s="750">
        <v>1</v>
      </c>
      <c r="J15" s="753">
        <v>0</v>
      </c>
      <c r="K15" s="752">
        <v>0</v>
      </c>
    </row>
    <row r="16" spans="1:13" x14ac:dyDescent="0.25">
      <c r="A16" s="748" t="s">
        <v>193</v>
      </c>
      <c r="B16" s="749">
        <v>0</v>
      </c>
      <c r="C16" s="750">
        <v>0</v>
      </c>
      <c r="D16" s="751">
        <v>0</v>
      </c>
      <c r="E16" s="751">
        <v>0</v>
      </c>
      <c r="F16" s="751">
        <v>0</v>
      </c>
      <c r="G16" s="751">
        <v>0</v>
      </c>
      <c r="H16" s="752">
        <v>0</v>
      </c>
      <c r="I16" s="750">
        <v>0</v>
      </c>
      <c r="J16" s="753">
        <v>0</v>
      </c>
      <c r="K16" s="752">
        <v>0</v>
      </c>
    </row>
    <row r="17" spans="1:11" x14ac:dyDescent="0.25">
      <c r="A17" s="754" t="s">
        <v>117</v>
      </c>
      <c r="B17" s="755">
        <v>23</v>
      </c>
      <c r="C17" s="756">
        <v>0</v>
      </c>
      <c r="D17" s="757">
        <v>2</v>
      </c>
      <c r="E17" s="757">
        <v>0</v>
      </c>
      <c r="F17" s="757">
        <v>0</v>
      </c>
      <c r="G17" s="757">
        <v>0</v>
      </c>
      <c r="H17" s="758">
        <v>21</v>
      </c>
      <c r="I17" s="756">
        <v>13</v>
      </c>
      <c r="J17" s="759">
        <v>2</v>
      </c>
      <c r="K17" s="758">
        <v>8</v>
      </c>
    </row>
  </sheetData>
  <mergeCells count="7">
    <mergeCell ref="A1:K1"/>
    <mergeCell ref="A2:K2"/>
    <mergeCell ref="A3:K3"/>
    <mergeCell ref="A4:A5"/>
    <mergeCell ref="B4:B5"/>
    <mergeCell ref="C4:H4"/>
    <mergeCell ref="I4:K4"/>
  </mergeCells>
  <hyperlinks>
    <hyperlink ref="M1" location="INDEX!A1" display="Back to Index" xr:uid="{BB2BAF96-720D-4F39-9B8F-67D4FB8DF0C9}"/>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6B65-CF19-44BB-B718-9C6CB2E200BD}">
  <dimension ref="A1:M17"/>
  <sheetViews>
    <sheetView workbookViewId="0">
      <selection activeCell="M1" sqref="M1"/>
    </sheetView>
  </sheetViews>
  <sheetFormatPr defaultRowHeight="15" x14ac:dyDescent="0.25"/>
  <cols>
    <col min="1" max="1" width="15" customWidth="1"/>
    <col min="13" max="13" width="12.7109375" bestFit="1" customWidth="1"/>
  </cols>
  <sheetData>
    <row r="1" spans="1:13" ht="18.75" x14ac:dyDescent="0.25">
      <c r="A1" s="1407" t="s">
        <v>732</v>
      </c>
      <c r="B1" s="1407"/>
      <c r="C1" s="1407"/>
      <c r="D1" s="1407"/>
      <c r="E1" s="1407"/>
      <c r="F1" s="1407"/>
      <c r="G1" s="1407"/>
      <c r="H1" s="1407"/>
      <c r="I1" s="1407"/>
      <c r="J1" s="1407"/>
      <c r="K1" s="1407"/>
      <c r="M1" s="1236" t="s">
        <v>863</v>
      </c>
    </row>
    <row r="2" spans="1:13" ht="18.75" customHeight="1" x14ac:dyDescent="0.25">
      <c r="A2" s="1408" t="s">
        <v>1</v>
      </c>
      <c r="B2" s="1408"/>
      <c r="C2" s="1408"/>
      <c r="D2" s="1408"/>
      <c r="E2" s="1408"/>
      <c r="F2" s="1408"/>
      <c r="G2" s="1408"/>
      <c r="H2" s="1408"/>
      <c r="I2" s="1408"/>
      <c r="J2" s="1408"/>
      <c r="K2" s="1408"/>
    </row>
    <row r="3" spans="1:13" ht="18.75" x14ac:dyDescent="0.25">
      <c r="A3" s="1485" t="s">
        <v>733</v>
      </c>
      <c r="B3" s="1485"/>
      <c r="C3" s="1485"/>
      <c r="D3" s="1485"/>
      <c r="E3" s="1485"/>
      <c r="F3" s="1485"/>
      <c r="G3" s="1485"/>
      <c r="H3" s="1485"/>
      <c r="I3" s="1485"/>
      <c r="J3" s="1485"/>
      <c r="K3" s="1485"/>
    </row>
    <row r="4" spans="1:13" x14ac:dyDescent="0.25">
      <c r="A4" s="1486" t="s">
        <v>184</v>
      </c>
      <c r="B4" s="1478" t="s">
        <v>4</v>
      </c>
      <c r="C4" s="1480" t="s">
        <v>240</v>
      </c>
      <c r="D4" s="1481"/>
      <c r="E4" s="1481"/>
      <c r="F4" s="1481"/>
      <c r="G4" s="1481"/>
      <c r="H4" s="1488"/>
      <c r="I4" s="1480" t="s">
        <v>249</v>
      </c>
      <c r="J4" s="1483"/>
      <c r="K4" s="1484"/>
    </row>
    <row r="5" spans="1:13" ht="64.5" x14ac:dyDescent="0.25">
      <c r="A5" s="1487"/>
      <c r="B5" s="1479"/>
      <c r="C5" s="1222" t="s">
        <v>241</v>
      </c>
      <c r="D5" s="1223" t="s">
        <v>727</v>
      </c>
      <c r="E5" s="1209" t="s">
        <v>255</v>
      </c>
      <c r="F5" s="1209" t="s">
        <v>244</v>
      </c>
      <c r="G5" s="1219" t="s">
        <v>728</v>
      </c>
      <c r="H5" s="1208" t="s">
        <v>729</v>
      </c>
      <c r="I5" s="1207" t="s">
        <v>250</v>
      </c>
      <c r="J5" s="1209" t="s">
        <v>251</v>
      </c>
      <c r="K5" s="1208" t="s">
        <v>730</v>
      </c>
    </row>
    <row r="6" spans="1:13" ht="38.25" x14ac:dyDescent="0.25">
      <c r="A6" s="736" t="s">
        <v>711</v>
      </c>
      <c r="B6" s="1220">
        <v>491</v>
      </c>
      <c r="C6" s="1224">
        <v>264</v>
      </c>
      <c r="D6" s="1229">
        <v>156</v>
      </c>
      <c r="E6" s="1211">
        <v>7</v>
      </c>
      <c r="F6" s="1211">
        <v>2</v>
      </c>
      <c r="G6" s="1211">
        <v>3</v>
      </c>
      <c r="H6" s="1210">
        <v>59</v>
      </c>
      <c r="I6" s="1215">
        <v>465</v>
      </c>
      <c r="J6" s="1211">
        <v>14</v>
      </c>
      <c r="K6" s="1210">
        <v>12</v>
      </c>
    </row>
    <row r="7" spans="1:13" x14ac:dyDescent="0.25">
      <c r="A7" s="742" t="s">
        <v>712</v>
      </c>
      <c r="B7" s="1168">
        <v>12</v>
      </c>
      <c r="C7" s="1225">
        <v>6</v>
      </c>
      <c r="D7" s="1230">
        <v>5</v>
      </c>
      <c r="E7" s="1212">
        <v>0</v>
      </c>
      <c r="F7" s="1212">
        <v>0</v>
      </c>
      <c r="G7" s="1212">
        <v>0</v>
      </c>
      <c r="H7" s="1027">
        <v>1</v>
      </c>
      <c r="I7" s="1216">
        <v>10</v>
      </c>
      <c r="J7" s="1212">
        <v>2</v>
      </c>
      <c r="K7" s="1027">
        <v>0</v>
      </c>
    </row>
    <row r="8" spans="1:13" x14ac:dyDescent="0.25">
      <c r="A8" s="748" t="s">
        <v>731</v>
      </c>
      <c r="B8" s="1221">
        <v>101</v>
      </c>
      <c r="C8" s="1226">
        <v>43</v>
      </c>
      <c r="D8" s="1231">
        <v>46</v>
      </c>
      <c r="E8" s="1213">
        <v>2</v>
      </c>
      <c r="F8" s="1213">
        <v>0</v>
      </c>
      <c r="G8" s="1213">
        <v>1</v>
      </c>
      <c r="H8" s="1020">
        <v>9</v>
      </c>
      <c r="I8" s="1217">
        <v>96</v>
      </c>
      <c r="J8" s="1213">
        <v>4</v>
      </c>
      <c r="K8" s="1020">
        <v>1</v>
      </c>
    </row>
    <row r="9" spans="1:13" x14ac:dyDescent="0.25">
      <c r="A9" s="748" t="s">
        <v>186</v>
      </c>
      <c r="B9" s="1221">
        <v>117</v>
      </c>
      <c r="C9" s="1226">
        <v>59</v>
      </c>
      <c r="D9" s="1231">
        <v>46</v>
      </c>
      <c r="E9" s="1213">
        <v>4</v>
      </c>
      <c r="F9" s="1213">
        <v>1</v>
      </c>
      <c r="G9" s="1213">
        <v>0</v>
      </c>
      <c r="H9" s="1020">
        <v>7</v>
      </c>
      <c r="I9" s="1217">
        <v>115</v>
      </c>
      <c r="J9" s="1213">
        <v>2</v>
      </c>
      <c r="K9" s="1020">
        <v>0</v>
      </c>
    </row>
    <row r="10" spans="1:13" x14ac:dyDescent="0.25">
      <c r="A10" s="748" t="s">
        <v>187</v>
      </c>
      <c r="B10" s="1221">
        <v>77</v>
      </c>
      <c r="C10" s="1226">
        <v>50</v>
      </c>
      <c r="D10" s="1231">
        <v>24</v>
      </c>
      <c r="E10" s="1213">
        <v>1</v>
      </c>
      <c r="F10" s="1213">
        <v>0</v>
      </c>
      <c r="G10" s="1213">
        <v>1</v>
      </c>
      <c r="H10" s="1020">
        <v>1</v>
      </c>
      <c r="I10" s="1217">
        <v>76</v>
      </c>
      <c r="J10" s="1213">
        <v>1</v>
      </c>
      <c r="K10" s="1020">
        <v>0</v>
      </c>
    </row>
    <row r="11" spans="1:13" x14ac:dyDescent="0.25">
      <c r="A11" s="748" t="s">
        <v>188</v>
      </c>
      <c r="B11" s="1221">
        <v>46</v>
      </c>
      <c r="C11" s="1226">
        <v>28</v>
      </c>
      <c r="D11" s="1231">
        <v>13</v>
      </c>
      <c r="E11" s="1213">
        <v>0</v>
      </c>
      <c r="F11" s="1213">
        <v>0</v>
      </c>
      <c r="G11" s="1213">
        <v>0</v>
      </c>
      <c r="H11" s="1020">
        <v>5</v>
      </c>
      <c r="I11" s="1217">
        <v>46</v>
      </c>
      <c r="J11" s="1213">
        <v>0</v>
      </c>
      <c r="K11" s="1020">
        <v>0</v>
      </c>
    </row>
    <row r="12" spans="1:13" x14ac:dyDescent="0.25">
      <c r="A12" s="748" t="s">
        <v>189</v>
      </c>
      <c r="B12" s="1221">
        <v>34</v>
      </c>
      <c r="C12" s="1226">
        <v>22</v>
      </c>
      <c r="D12" s="1231">
        <v>8</v>
      </c>
      <c r="E12" s="1213">
        <v>0</v>
      </c>
      <c r="F12" s="1213">
        <v>1</v>
      </c>
      <c r="G12" s="1213">
        <v>1</v>
      </c>
      <c r="H12" s="1020">
        <v>2</v>
      </c>
      <c r="I12" s="1217">
        <v>34</v>
      </c>
      <c r="J12" s="1213">
        <v>0</v>
      </c>
      <c r="K12" s="1020">
        <v>0</v>
      </c>
    </row>
    <row r="13" spans="1:13" x14ac:dyDescent="0.25">
      <c r="A13" s="748" t="s">
        <v>190</v>
      </c>
      <c r="B13" s="1221">
        <v>30</v>
      </c>
      <c r="C13" s="1226">
        <v>21</v>
      </c>
      <c r="D13" s="1231">
        <v>8</v>
      </c>
      <c r="E13" s="1213">
        <v>0</v>
      </c>
      <c r="F13" s="1213">
        <v>0</v>
      </c>
      <c r="G13" s="1213">
        <v>0</v>
      </c>
      <c r="H13" s="1020">
        <v>1</v>
      </c>
      <c r="I13" s="1217">
        <v>30</v>
      </c>
      <c r="J13" s="1213">
        <v>0</v>
      </c>
      <c r="K13" s="1020">
        <v>0</v>
      </c>
    </row>
    <row r="14" spans="1:13" x14ac:dyDescent="0.25">
      <c r="A14" s="748" t="s">
        <v>191</v>
      </c>
      <c r="B14" s="1221">
        <v>15</v>
      </c>
      <c r="C14" s="1226">
        <v>13</v>
      </c>
      <c r="D14" s="1231">
        <v>1</v>
      </c>
      <c r="E14" s="1213">
        <v>0</v>
      </c>
      <c r="F14" s="1213">
        <v>0</v>
      </c>
      <c r="G14" s="1213">
        <v>0</v>
      </c>
      <c r="H14" s="1020">
        <v>1</v>
      </c>
      <c r="I14" s="1217">
        <v>14</v>
      </c>
      <c r="J14" s="1213">
        <v>1</v>
      </c>
      <c r="K14" s="1020">
        <v>0</v>
      </c>
    </row>
    <row r="15" spans="1:13" x14ac:dyDescent="0.25">
      <c r="A15" s="748" t="s">
        <v>192</v>
      </c>
      <c r="B15" s="1221">
        <v>11</v>
      </c>
      <c r="C15" s="1226">
        <v>9</v>
      </c>
      <c r="D15" s="1231">
        <v>2</v>
      </c>
      <c r="E15" s="1213">
        <v>0</v>
      </c>
      <c r="F15" s="1213">
        <v>0</v>
      </c>
      <c r="G15" s="1213">
        <v>0</v>
      </c>
      <c r="H15" s="1020">
        <v>0</v>
      </c>
      <c r="I15" s="1217">
        <v>11</v>
      </c>
      <c r="J15" s="1213">
        <v>0</v>
      </c>
      <c r="K15" s="1020">
        <v>0</v>
      </c>
    </row>
    <row r="16" spans="1:13" x14ac:dyDescent="0.25">
      <c r="A16" s="748" t="s">
        <v>193</v>
      </c>
      <c r="B16" s="1221">
        <v>10</v>
      </c>
      <c r="C16" s="1227">
        <v>9</v>
      </c>
      <c r="D16" s="1232">
        <v>1</v>
      </c>
      <c r="E16" s="1213">
        <v>0</v>
      </c>
      <c r="F16" s="1213">
        <v>0</v>
      </c>
      <c r="G16" s="1213">
        <v>0</v>
      </c>
      <c r="H16" s="1020">
        <v>0</v>
      </c>
      <c r="I16" s="1217">
        <v>10</v>
      </c>
      <c r="J16" s="1213">
        <v>0</v>
      </c>
      <c r="K16" s="1020">
        <v>0</v>
      </c>
    </row>
    <row r="17" spans="1:11" x14ac:dyDescent="0.25">
      <c r="A17" s="754" t="s">
        <v>117</v>
      </c>
      <c r="B17" s="755">
        <v>38</v>
      </c>
      <c r="C17" s="1228">
        <v>4</v>
      </c>
      <c r="D17" s="1233">
        <v>2</v>
      </c>
      <c r="E17" s="1214">
        <v>0</v>
      </c>
      <c r="F17" s="1214">
        <v>0</v>
      </c>
      <c r="G17" s="1214">
        <v>0</v>
      </c>
      <c r="H17" s="1022">
        <v>32</v>
      </c>
      <c r="I17" s="1218">
        <v>23</v>
      </c>
      <c r="J17" s="1214">
        <v>4</v>
      </c>
      <c r="K17" s="1022">
        <v>11</v>
      </c>
    </row>
  </sheetData>
  <mergeCells count="7">
    <mergeCell ref="A1:K1"/>
    <mergeCell ref="A2:K2"/>
    <mergeCell ref="A3:K3"/>
    <mergeCell ref="A4:A5"/>
    <mergeCell ref="B4:B5"/>
    <mergeCell ref="C4:H4"/>
    <mergeCell ref="I4:K4"/>
  </mergeCells>
  <hyperlinks>
    <hyperlink ref="M1" location="INDEX!A1" display="Back to Index" xr:uid="{8027DB43-EC04-4CF8-B81E-8047BBA2E3AF}"/>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E153-FE0A-4EEE-AEA9-CB08AF1BAF34}">
  <dimension ref="A1:Z63"/>
  <sheetViews>
    <sheetView workbookViewId="0">
      <selection activeCell="O1" sqref="O1"/>
    </sheetView>
  </sheetViews>
  <sheetFormatPr defaultRowHeight="15" x14ac:dyDescent="0.25"/>
  <cols>
    <col min="1" max="1" width="42.42578125" bestFit="1" customWidth="1"/>
    <col min="2" max="2" width="55.28515625" bestFit="1" customWidth="1"/>
    <col min="15" max="15" width="12.7109375" bestFit="1" customWidth="1"/>
  </cols>
  <sheetData>
    <row r="1" spans="1:26" ht="18.75" x14ac:dyDescent="0.25">
      <c r="A1" s="1264" t="s">
        <v>734</v>
      </c>
      <c r="B1" s="1264"/>
      <c r="C1" s="1264"/>
      <c r="D1" s="1264"/>
      <c r="E1" s="1264"/>
      <c r="F1" s="1264"/>
      <c r="G1" s="1264"/>
      <c r="H1" s="1264"/>
      <c r="I1" s="1264"/>
      <c r="J1" s="1264"/>
      <c r="K1" s="1264"/>
      <c r="L1" s="1264"/>
      <c r="M1" s="1264"/>
      <c r="N1" s="684"/>
      <c r="O1" s="1236" t="s">
        <v>863</v>
      </c>
      <c r="P1" s="684"/>
      <c r="Q1" s="684"/>
      <c r="R1" s="684"/>
      <c r="S1" s="684"/>
      <c r="T1" s="684"/>
      <c r="U1" s="684"/>
      <c r="V1" s="684"/>
      <c r="W1" s="684"/>
      <c r="X1" s="684"/>
      <c r="Y1" s="684"/>
      <c r="Z1" s="684"/>
    </row>
    <row r="2" spans="1:26" ht="18.75" x14ac:dyDescent="0.25">
      <c r="A2" s="1264" t="s">
        <v>1</v>
      </c>
      <c r="B2" s="1264"/>
      <c r="C2" s="1264"/>
      <c r="D2" s="1264"/>
      <c r="E2" s="1264"/>
      <c r="F2" s="1264"/>
      <c r="G2" s="1264"/>
      <c r="H2" s="1264"/>
      <c r="I2" s="1264"/>
      <c r="J2" s="1264"/>
      <c r="K2" s="1264"/>
      <c r="L2" s="1264"/>
      <c r="M2" s="1264"/>
      <c r="N2" s="684"/>
      <c r="O2" s="684"/>
      <c r="P2" s="684"/>
      <c r="Q2" s="684"/>
      <c r="R2" s="684"/>
      <c r="S2" s="684"/>
      <c r="T2" s="684"/>
      <c r="U2" s="684"/>
      <c r="V2" s="684"/>
      <c r="W2" s="684"/>
      <c r="X2" s="684"/>
      <c r="Y2" s="684"/>
      <c r="Z2" s="684"/>
    </row>
    <row r="3" spans="1:26" ht="18.75" x14ac:dyDescent="0.25">
      <c r="A3" s="1495" t="s">
        <v>735</v>
      </c>
      <c r="B3" s="1495"/>
      <c r="C3" s="1495"/>
      <c r="D3" s="1495"/>
      <c r="E3" s="1495"/>
      <c r="F3" s="1495"/>
      <c r="G3" s="1495"/>
      <c r="H3" s="1495"/>
      <c r="I3" s="1495"/>
      <c r="J3" s="1495"/>
      <c r="K3" s="1495"/>
      <c r="L3" s="1495"/>
      <c r="M3" s="1495"/>
      <c r="N3" s="684"/>
      <c r="O3" s="684"/>
      <c r="P3" s="684"/>
      <c r="Q3" s="684"/>
      <c r="R3" s="684"/>
      <c r="S3" s="684"/>
      <c r="T3" s="684"/>
      <c r="U3" s="684"/>
      <c r="V3" s="684"/>
      <c r="W3" s="684"/>
      <c r="X3" s="684"/>
      <c r="Y3" s="684"/>
      <c r="Z3" s="684"/>
    </row>
    <row r="4" spans="1:26" x14ac:dyDescent="0.25">
      <c r="A4" s="1496" t="s">
        <v>736</v>
      </c>
      <c r="B4" s="1497"/>
      <c r="C4" s="612" t="s">
        <v>4</v>
      </c>
      <c r="D4" s="613" t="s">
        <v>5</v>
      </c>
      <c r="E4" s="613" t="s">
        <v>6</v>
      </c>
      <c r="F4" s="613" t="s">
        <v>7</v>
      </c>
      <c r="G4" s="613" t="s">
        <v>8</v>
      </c>
      <c r="H4" s="614" t="s">
        <v>9</v>
      </c>
      <c r="I4" s="614" t="s">
        <v>10</v>
      </c>
      <c r="J4" s="614" t="s">
        <v>11</v>
      </c>
      <c r="K4" s="614" t="s">
        <v>12</v>
      </c>
      <c r="L4" s="615" t="s">
        <v>13</v>
      </c>
      <c r="M4" s="615" t="s">
        <v>14</v>
      </c>
      <c r="N4" s="685"/>
      <c r="O4" s="685"/>
      <c r="P4" s="685"/>
      <c r="Q4" s="685"/>
      <c r="R4" s="685"/>
      <c r="S4" s="685"/>
      <c r="T4" s="685"/>
      <c r="U4" s="685"/>
      <c r="V4" s="685"/>
      <c r="W4" s="685"/>
      <c r="X4" s="685"/>
      <c r="Y4" s="685"/>
      <c r="Z4" s="685"/>
    </row>
    <row r="5" spans="1:26" x14ac:dyDescent="0.25">
      <c r="A5" s="686" t="s">
        <v>711</v>
      </c>
      <c r="B5" s="687" t="s">
        <v>4</v>
      </c>
      <c r="C5" s="688">
        <v>491</v>
      </c>
      <c r="D5" s="689">
        <v>51</v>
      </c>
      <c r="E5" s="689">
        <v>28</v>
      </c>
      <c r="F5" s="689">
        <v>60</v>
      </c>
      <c r="G5" s="689">
        <v>37</v>
      </c>
      <c r="H5" s="689">
        <v>56</v>
      </c>
      <c r="I5" s="690">
        <v>44</v>
      </c>
      <c r="J5" s="690">
        <v>57</v>
      </c>
      <c r="K5" s="690">
        <v>49</v>
      </c>
      <c r="L5" s="691">
        <v>43</v>
      </c>
      <c r="M5" s="691">
        <v>66</v>
      </c>
      <c r="N5" s="692"/>
      <c r="O5" s="692"/>
      <c r="P5" s="692"/>
      <c r="Q5" s="692"/>
      <c r="R5" s="692"/>
      <c r="S5" s="692"/>
      <c r="T5" s="692"/>
      <c r="U5" s="692"/>
      <c r="V5" s="692"/>
      <c r="W5" s="692"/>
      <c r="X5" s="692"/>
      <c r="Y5" s="692"/>
      <c r="Z5" s="692"/>
    </row>
    <row r="6" spans="1:26" x14ac:dyDescent="0.25">
      <c r="A6" s="1358" t="s">
        <v>737</v>
      </c>
      <c r="B6" s="693" t="s">
        <v>4</v>
      </c>
      <c r="C6" s="694">
        <v>120</v>
      </c>
      <c r="D6" s="695">
        <v>12</v>
      </c>
      <c r="E6" s="695">
        <v>6</v>
      </c>
      <c r="F6" s="695">
        <v>12</v>
      </c>
      <c r="G6" s="695">
        <v>11</v>
      </c>
      <c r="H6" s="696">
        <v>15</v>
      </c>
      <c r="I6" s="696">
        <v>18</v>
      </c>
      <c r="J6" s="696">
        <v>20</v>
      </c>
      <c r="K6" s="696">
        <v>12</v>
      </c>
      <c r="L6" s="959">
        <v>5</v>
      </c>
      <c r="M6" s="362">
        <v>9</v>
      </c>
      <c r="N6" s="683"/>
      <c r="O6" s="683"/>
      <c r="P6" s="683"/>
      <c r="Q6" s="683"/>
      <c r="R6" s="683"/>
      <c r="S6" s="683"/>
      <c r="T6" s="683"/>
      <c r="U6" s="683"/>
      <c r="V6" s="683"/>
      <c r="W6" s="683"/>
      <c r="X6" s="683"/>
      <c r="Y6" s="683"/>
      <c r="Z6" s="683"/>
    </row>
    <row r="7" spans="1:26" x14ac:dyDescent="0.25">
      <c r="A7" s="1493"/>
      <c r="B7" s="698" t="s">
        <v>738</v>
      </c>
      <c r="C7" s="699">
        <v>26</v>
      </c>
      <c r="D7" s="700">
        <v>2</v>
      </c>
      <c r="E7" s="700">
        <v>2</v>
      </c>
      <c r="F7" s="700">
        <v>1</v>
      </c>
      <c r="G7" s="700">
        <v>3</v>
      </c>
      <c r="H7" s="701">
        <v>1</v>
      </c>
      <c r="I7" s="701">
        <v>3</v>
      </c>
      <c r="J7" s="701">
        <v>6</v>
      </c>
      <c r="K7" s="701">
        <v>3</v>
      </c>
      <c r="L7" s="960">
        <v>2</v>
      </c>
      <c r="M7" s="366">
        <v>3</v>
      </c>
      <c r="N7" s="683"/>
      <c r="O7" s="683"/>
      <c r="P7" s="683"/>
      <c r="Q7" s="683"/>
      <c r="R7" s="683"/>
      <c r="S7" s="683"/>
      <c r="T7" s="683"/>
      <c r="U7" s="683"/>
      <c r="V7" s="683"/>
      <c r="W7" s="683"/>
      <c r="X7" s="683"/>
      <c r="Y7" s="683"/>
      <c r="Z7" s="683"/>
    </row>
    <row r="8" spans="1:26" x14ac:dyDescent="0.25">
      <c r="A8" s="1493"/>
      <c r="B8" s="698" t="s">
        <v>739</v>
      </c>
      <c r="C8" s="699">
        <v>0</v>
      </c>
      <c r="D8" s="703" t="s">
        <v>331</v>
      </c>
      <c r="E8" s="703" t="s">
        <v>331</v>
      </c>
      <c r="F8" s="703" t="s">
        <v>331</v>
      </c>
      <c r="G8" s="703" t="s">
        <v>331</v>
      </c>
      <c r="H8" s="703" t="s">
        <v>331</v>
      </c>
      <c r="I8" s="703" t="s">
        <v>331</v>
      </c>
      <c r="J8" s="703" t="s">
        <v>331</v>
      </c>
      <c r="K8" s="701">
        <v>0</v>
      </c>
      <c r="L8" s="960">
        <v>0</v>
      </c>
      <c r="M8" s="366">
        <v>0</v>
      </c>
      <c r="N8" s="683"/>
      <c r="O8" s="683"/>
      <c r="P8" s="683"/>
      <c r="Q8" s="683"/>
      <c r="R8" s="683"/>
      <c r="S8" s="683"/>
      <c r="T8" s="683"/>
      <c r="U8" s="683"/>
      <c r="V8" s="683"/>
      <c r="W8" s="683"/>
      <c r="X8" s="683"/>
      <c r="Y8" s="683"/>
      <c r="Z8" s="683"/>
    </row>
    <row r="9" spans="1:26" x14ac:dyDescent="0.25">
      <c r="A9" s="1493"/>
      <c r="B9" s="698" t="s">
        <v>740</v>
      </c>
      <c r="C9" s="699">
        <v>1</v>
      </c>
      <c r="D9" s="700">
        <v>0</v>
      </c>
      <c r="E9" s="700">
        <v>0</v>
      </c>
      <c r="F9" s="700">
        <v>0</v>
      </c>
      <c r="G9" s="700">
        <v>0</v>
      </c>
      <c r="H9" s="701">
        <v>0</v>
      </c>
      <c r="I9" s="701">
        <v>0</v>
      </c>
      <c r="J9" s="701">
        <v>1</v>
      </c>
      <c r="K9" s="701">
        <v>0</v>
      </c>
      <c r="L9" s="960">
        <v>0</v>
      </c>
      <c r="M9" s="366">
        <v>0</v>
      </c>
      <c r="N9" s="683"/>
      <c r="O9" s="683"/>
      <c r="P9" s="683"/>
      <c r="Q9" s="683"/>
      <c r="R9" s="683"/>
      <c r="S9" s="683"/>
      <c r="T9" s="683"/>
      <c r="U9" s="683"/>
      <c r="V9" s="683"/>
      <c r="W9" s="683"/>
      <c r="X9" s="683"/>
      <c r="Y9" s="683"/>
      <c r="Z9" s="683"/>
    </row>
    <row r="10" spans="1:26" x14ac:dyDescent="0.25">
      <c r="A10" s="1493"/>
      <c r="B10" s="698" t="s">
        <v>741</v>
      </c>
      <c r="C10" s="699">
        <v>1</v>
      </c>
      <c r="D10" s="700">
        <v>0</v>
      </c>
      <c r="E10" s="700">
        <v>0</v>
      </c>
      <c r="F10" s="700">
        <v>0</v>
      </c>
      <c r="G10" s="700">
        <v>0</v>
      </c>
      <c r="H10" s="701">
        <v>0</v>
      </c>
      <c r="I10" s="701">
        <v>1</v>
      </c>
      <c r="J10" s="701">
        <v>0</v>
      </c>
      <c r="K10" s="701">
        <v>0</v>
      </c>
      <c r="L10" s="960">
        <v>0</v>
      </c>
      <c r="M10" s="366">
        <v>0</v>
      </c>
      <c r="N10" s="683"/>
      <c r="O10" s="683"/>
      <c r="P10" s="683"/>
      <c r="Q10" s="683"/>
      <c r="R10" s="683"/>
      <c r="S10" s="683"/>
      <c r="T10" s="683"/>
      <c r="U10" s="683"/>
      <c r="V10" s="683"/>
      <c r="W10" s="683"/>
      <c r="X10" s="683"/>
      <c r="Y10" s="683"/>
      <c r="Z10" s="683"/>
    </row>
    <row r="11" spans="1:26" x14ac:dyDescent="0.25">
      <c r="A11" s="1493"/>
      <c r="B11" s="698" t="s">
        <v>742</v>
      </c>
      <c r="C11" s="699">
        <v>0</v>
      </c>
      <c r="D11" s="703" t="s">
        <v>331</v>
      </c>
      <c r="E11" s="703" t="s">
        <v>331</v>
      </c>
      <c r="F11" s="703" t="s">
        <v>331</v>
      </c>
      <c r="G11" s="703" t="s">
        <v>331</v>
      </c>
      <c r="H11" s="703" t="s">
        <v>331</v>
      </c>
      <c r="I11" s="703" t="s">
        <v>331</v>
      </c>
      <c r="J11" s="703" t="s">
        <v>331</v>
      </c>
      <c r="K11" s="701">
        <v>0</v>
      </c>
      <c r="L11" s="960">
        <v>0</v>
      </c>
      <c r="M11" s="366">
        <v>0</v>
      </c>
      <c r="N11" s="683"/>
      <c r="O11" s="683"/>
      <c r="P11" s="683"/>
      <c r="Q11" s="683"/>
      <c r="R11" s="683"/>
      <c r="S11" s="683"/>
      <c r="T11" s="683"/>
      <c r="U11" s="683"/>
      <c r="V11" s="683"/>
      <c r="W11" s="683"/>
      <c r="X11" s="683"/>
      <c r="Y11" s="683"/>
      <c r="Z11" s="683"/>
    </row>
    <row r="12" spans="1:26" x14ac:dyDescent="0.25">
      <c r="A12" s="1493"/>
      <c r="B12" s="698" t="s">
        <v>743</v>
      </c>
      <c r="C12" s="699">
        <v>34</v>
      </c>
      <c r="D12" s="700">
        <v>4</v>
      </c>
      <c r="E12" s="700">
        <v>2</v>
      </c>
      <c r="F12" s="700">
        <v>5</v>
      </c>
      <c r="G12" s="700">
        <v>3</v>
      </c>
      <c r="H12" s="701">
        <v>3</v>
      </c>
      <c r="I12" s="701">
        <v>5</v>
      </c>
      <c r="J12" s="701">
        <v>3</v>
      </c>
      <c r="K12" s="701">
        <v>6</v>
      </c>
      <c r="L12" s="960">
        <v>0</v>
      </c>
      <c r="M12" s="366">
        <v>3</v>
      </c>
      <c r="N12" s="683"/>
      <c r="O12" s="683"/>
      <c r="P12" s="683"/>
      <c r="Q12" s="683"/>
      <c r="R12" s="683"/>
      <c r="S12" s="683"/>
      <c r="T12" s="683"/>
      <c r="U12" s="683"/>
      <c r="V12" s="683"/>
      <c r="W12" s="683"/>
      <c r="X12" s="683"/>
      <c r="Y12" s="683"/>
      <c r="Z12" s="683"/>
    </row>
    <row r="13" spans="1:26" x14ac:dyDescent="0.25">
      <c r="A13" s="1493"/>
      <c r="B13" s="698" t="s">
        <v>744</v>
      </c>
      <c r="C13" s="699">
        <v>0</v>
      </c>
      <c r="D13" s="703" t="s">
        <v>331</v>
      </c>
      <c r="E13" s="703" t="s">
        <v>331</v>
      </c>
      <c r="F13" s="703" t="s">
        <v>331</v>
      </c>
      <c r="G13" s="703" t="s">
        <v>331</v>
      </c>
      <c r="H13" s="703" t="s">
        <v>331</v>
      </c>
      <c r="I13" s="703" t="s">
        <v>331</v>
      </c>
      <c r="J13" s="703" t="s">
        <v>331</v>
      </c>
      <c r="K13" s="701">
        <v>0</v>
      </c>
      <c r="L13" s="960">
        <v>0</v>
      </c>
      <c r="M13" s="366">
        <v>0</v>
      </c>
      <c r="N13" s="683"/>
      <c r="O13" s="683"/>
      <c r="P13" s="683"/>
      <c r="Q13" s="683"/>
      <c r="R13" s="683"/>
      <c r="S13" s="683"/>
      <c r="T13" s="683"/>
      <c r="U13" s="683"/>
      <c r="V13" s="683"/>
      <c r="W13" s="683"/>
      <c r="X13" s="683"/>
      <c r="Y13" s="683"/>
      <c r="Z13" s="683"/>
    </row>
    <row r="14" spans="1:26" x14ac:dyDescent="0.25">
      <c r="A14" s="1493"/>
      <c r="B14" s="698" t="s">
        <v>745</v>
      </c>
      <c r="C14" s="699">
        <v>46</v>
      </c>
      <c r="D14" s="700">
        <v>5</v>
      </c>
      <c r="E14" s="700">
        <v>2</v>
      </c>
      <c r="F14" s="700">
        <v>5</v>
      </c>
      <c r="G14" s="700">
        <v>4</v>
      </c>
      <c r="H14" s="701">
        <v>10</v>
      </c>
      <c r="I14" s="701">
        <v>5</v>
      </c>
      <c r="J14" s="701">
        <v>8</v>
      </c>
      <c r="K14" s="701">
        <v>3</v>
      </c>
      <c r="L14" s="960">
        <v>2</v>
      </c>
      <c r="M14" s="366">
        <v>2</v>
      </c>
      <c r="N14" s="683"/>
      <c r="O14" s="1033"/>
      <c r="P14" s="683"/>
      <c r="Q14" s="683"/>
      <c r="R14" s="683"/>
      <c r="S14" s="683"/>
      <c r="T14" s="683"/>
      <c r="U14" s="683"/>
      <c r="V14" s="683"/>
      <c r="W14" s="683"/>
      <c r="X14" s="683"/>
      <c r="Y14" s="683"/>
      <c r="Z14" s="683"/>
    </row>
    <row r="15" spans="1:26" x14ac:dyDescent="0.25">
      <c r="A15" s="1493"/>
      <c r="B15" s="698" t="s">
        <v>746</v>
      </c>
      <c r="C15" s="699">
        <v>2</v>
      </c>
      <c r="D15" s="700">
        <v>0</v>
      </c>
      <c r="E15" s="700">
        <v>0</v>
      </c>
      <c r="F15" s="700">
        <v>0</v>
      </c>
      <c r="G15" s="700">
        <v>0</v>
      </c>
      <c r="H15" s="701">
        <v>0</v>
      </c>
      <c r="I15" s="701">
        <v>1</v>
      </c>
      <c r="J15" s="701">
        <v>0</v>
      </c>
      <c r="K15" s="701">
        <v>0</v>
      </c>
      <c r="L15" s="960">
        <v>0</v>
      </c>
      <c r="M15" s="366">
        <v>1</v>
      </c>
      <c r="N15" s="683"/>
      <c r="O15" s="683"/>
      <c r="P15" s="683"/>
      <c r="Q15" s="683"/>
      <c r="R15" s="683"/>
      <c r="S15" s="683"/>
      <c r="T15" s="683"/>
      <c r="U15" s="683"/>
      <c r="V15" s="683"/>
      <c r="W15" s="683"/>
      <c r="X15" s="683"/>
      <c r="Y15" s="683"/>
      <c r="Z15" s="683"/>
    </row>
    <row r="16" spans="1:26" x14ac:dyDescent="0.25">
      <c r="A16" s="1493"/>
      <c r="B16" s="698" t="s">
        <v>747</v>
      </c>
      <c r="C16" s="699">
        <v>9</v>
      </c>
      <c r="D16" s="700">
        <v>1</v>
      </c>
      <c r="E16" s="700">
        <v>0</v>
      </c>
      <c r="F16" s="700">
        <v>1</v>
      </c>
      <c r="G16" s="700">
        <v>1</v>
      </c>
      <c r="H16" s="701">
        <v>1</v>
      </c>
      <c r="I16" s="701">
        <v>3</v>
      </c>
      <c r="J16" s="701">
        <v>1</v>
      </c>
      <c r="K16" s="701">
        <v>0</v>
      </c>
      <c r="L16" s="960">
        <v>1</v>
      </c>
      <c r="M16" s="366">
        <v>0</v>
      </c>
      <c r="N16" s="683"/>
      <c r="O16" s="683"/>
      <c r="P16" s="683"/>
      <c r="Q16" s="683"/>
      <c r="R16" s="683"/>
      <c r="S16" s="683"/>
      <c r="T16" s="683"/>
      <c r="U16" s="683"/>
      <c r="V16" s="683"/>
      <c r="W16" s="683"/>
      <c r="X16" s="683"/>
      <c r="Y16" s="683"/>
      <c r="Z16" s="683"/>
    </row>
    <row r="17" spans="1:13" x14ac:dyDescent="0.25">
      <c r="A17" s="1498"/>
      <c r="B17" s="704" t="s">
        <v>748</v>
      </c>
      <c r="C17" s="705">
        <v>1</v>
      </c>
      <c r="D17" s="706">
        <v>0</v>
      </c>
      <c r="E17" s="706">
        <v>0</v>
      </c>
      <c r="F17" s="706">
        <v>0</v>
      </c>
      <c r="G17" s="706">
        <v>0</v>
      </c>
      <c r="H17" s="707">
        <v>0</v>
      </c>
      <c r="I17" s="707">
        <v>0</v>
      </c>
      <c r="J17" s="707">
        <v>1</v>
      </c>
      <c r="K17" s="707">
        <v>0</v>
      </c>
      <c r="L17" s="963">
        <v>0</v>
      </c>
      <c r="M17" s="957">
        <v>0</v>
      </c>
    </row>
    <row r="18" spans="1:13" x14ac:dyDescent="0.25">
      <c r="A18" s="1489" t="s">
        <v>749</v>
      </c>
      <c r="B18" s="708" t="s">
        <v>750</v>
      </c>
      <c r="C18" s="709">
        <f>SUM(D18:M18)</f>
        <v>0</v>
      </c>
      <c r="D18" s="710" t="s">
        <v>331</v>
      </c>
      <c r="E18" s="710" t="s">
        <v>331</v>
      </c>
      <c r="F18" s="710" t="s">
        <v>331</v>
      </c>
      <c r="G18" s="710" t="s">
        <v>331</v>
      </c>
      <c r="H18" s="710" t="s">
        <v>331</v>
      </c>
      <c r="I18" s="710" t="s">
        <v>331</v>
      </c>
      <c r="J18" s="710" t="s">
        <v>331</v>
      </c>
      <c r="K18" s="711">
        <v>0</v>
      </c>
      <c r="L18" s="959">
        <v>0</v>
      </c>
      <c r="M18" s="370">
        <v>0</v>
      </c>
    </row>
    <row r="19" spans="1:13" x14ac:dyDescent="0.25">
      <c r="A19" s="1305"/>
      <c r="B19" s="713" t="s">
        <v>751</v>
      </c>
      <c r="C19" s="709">
        <f t="shared" ref="C19:C58" si="0">SUM(D19:M19)</f>
        <v>3</v>
      </c>
      <c r="D19" s="703" t="s">
        <v>331</v>
      </c>
      <c r="E19" s="703" t="s">
        <v>331</v>
      </c>
      <c r="F19" s="703" t="s">
        <v>331</v>
      </c>
      <c r="G19" s="703" t="s">
        <v>331</v>
      </c>
      <c r="H19" s="703" t="s">
        <v>331</v>
      </c>
      <c r="I19" s="703" t="s">
        <v>331</v>
      </c>
      <c r="J19" s="703" t="s">
        <v>331</v>
      </c>
      <c r="K19" s="701">
        <v>1</v>
      </c>
      <c r="L19" s="960">
        <v>0</v>
      </c>
      <c r="M19" s="366">
        <v>2</v>
      </c>
    </row>
    <row r="20" spans="1:13" x14ac:dyDescent="0.25">
      <c r="A20" s="1305"/>
      <c r="B20" s="708" t="s">
        <v>752</v>
      </c>
      <c r="C20" s="709">
        <f t="shared" si="0"/>
        <v>52</v>
      </c>
      <c r="D20" s="714">
        <v>6</v>
      </c>
      <c r="E20" s="714">
        <v>4</v>
      </c>
      <c r="F20" s="714">
        <v>12</v>
      </c>
      <c r="G20" s="714">
        <v>2</v>
      </c>
      <c r="H20" s="711">
        <v>4</v>
      </c>
      <c r="I20" s="711">
        <v>2</v>
      </c>
      <c r="J20" s="711">
        <v>10</v>
      </c>
      <c r="K20" s="711">
        <v>8</v>
      </c>
      <c r="L20" s="1031">
        <v>2</v>
      </c>
      <c r="M20" s="370">
        <v>2</v>
      </c>
    </row>
    <row r="21" spans="1:13" x14ac:dyDescent="0.25">
      <c r="A21" s="1305"/>
      <c r="B21" s="713" t="s">
        <v>753</v>
      </c>
      <c r="C21" s="709">
        <f t="shared" si="0"/>
        <v>50</v>
      </c>
      <c r="D21" s="700">
        <v>5</v>
      </c>
      <c r="E21" s="700">
        <v>2</v>
      </c>
      <c r="F21" s="700">
        <v>10</v>
      </c>
      <c r="G21" s="700">
        <v>2</v>
      </c>
      <c r="H21" s="701">
        <v>9</v>
      </c>
      <c r="I21" s="701">
        <v>1</v>
      </c>
      <c r="J21" s="701">
        <v>10</v>
      </c>
      <c r="K21" s="701">
        <v>4</v>
      </c>
      <c r="L21" s="960">
        <v>4</v>
      </c>
      <c r="M21" s="366">
        <v>3</v>
      </c>
    </row>
    <row r="22" spans="1:13" x14ac:dyDescent="0.25">
      <c r="A22" s="1305"/>
      <c r="B22" s="713" t="s">
        <v>754</v>
      </c>
      <c r="C22" s="709">
        <f t="shared" si="0"/>
        <v>59</v>
      </c>
      <c r="D22" s="700">
        <v>6</v>
      </c>
      <c r="E22" s="700">
        <v>3</v>
      </c>
      <c r="F22" s="700">
        <v>8</v>
      </c>
      <c r="G22" s="700">
        <v>2</v>
      </c>
      <c r="H22" s="701">
        <v>12</v>
      </c>
      <c r="I22" s="701">
        <v>4</v>
      </c>
      <c r="J22" s="701">
        <v>10</v>
      </c>
      <c r="K22" s="701">
        <v>4</v>
      </c>
      <c r="L22" s="960">
        <v>6</v>
      </c>
      <c r="M22" s="366">
        <v>4</v>
      </c>
    </row>
    <row r="23" spans="1:13" x14ac:dyDescent="0.25">
      <c r="A23" s="1305"/>
      <c r="B23" s="713" t="s">
        <v>755</v>
      </c>
      <c r="C23" s="709">
        <f t="shared" si="0"/>
        <v>0</v>
      </c>
      <c r="D23" s="703" t="s">
        <v>331</v>
      </c>
      <c r="E23" s="703" t="s">
        <v>331</v>
      </c>
      <c r="F23" s="703" t="s">
        <v>331</v>
      </c>
      <c r="G23" s="703" t="s">
        <v>331</v>
      </c>
      <c r="H23" s="703" t="s">
        <v>331</v>
      </c>
      <c r="I23" s="703" t="s">
        <v>331</v>
      </c>
      <c r="J23" s="703" t="s">
        <v>331</v>
      </c>
      <c r="K23" s="701">
        <v>0</v>
      </c>
      <c r="L23" s="960">
        <v>0</v>
      </c>
      <c r="M23" s="366">
        <v>0</v>
      </c>
    </row>
    <row r="24" spans="1:13" x14ac:dyDescent="0.25">
      <c r="A24" s="1305"/>
      <c r="B24" s="713" t="s">
        <v>756</v>
      </c>
      <c r="C24" s="709">
        <f t="shared" si="0"/>
        <v>30</v>
      </c>
      <c r="D24" s="700">
        <v>4</v>
      </c>
      <c r="E24" s="700">
        <v>2</v>
      </c>
      <c r="F24" s="700">
        <v>7</v>
      </c>
      <c r="G24" s="700">
        <v>4</v>
      </c>
      <c r="H24" s="701">
        <v>7</v>
      </c>
      <c r="I24" s="701">
        <v>0</v>
      </c>
      <c r="J24" s="701">
        <v>2</v>
      </c>
      <c r="K24" s="701">
        <v>2</v>
      </c>
      <c r="L24" s="960">
        <v>1</v>
      </c>
      <c r="M24" s="366">
        <v>1</v>
      </c>
    </row>
    <row r="25" spans="1:13" x14ac:dyDescent="0.25">
      <c r="A25" s="1305"/>
      <c r="B25" s="713" t="s">
        <v>757</v>
      </c>
      <c r="C25" s="709">
        <f t="shared" si="0"/>
        <v>5</v>
      </c>
      <c r="D25" s="703" t="s">
        <v>331</v>
      </c>
      <c r="E25" s="703" t="s">
        <v>331</v>
      </c>
      <c r="F25" s="703" t="s">
        <v>331</v>
      </c>
      <c r="G25" s="703" t="s">
        <v>331</v>
      </c>
      <c r="H25" s="703" t="s">
        <v>331</v>
      </c>
      <c r="I25" s="703" t="s">
        <v>331</v>
      </c>
      <c r="J25" s="703" t="s">
        <v>331</v>
      </c>
      <c r="K25" s="701">
        <v>2</v>
      </c>
      <c r="L25" s="960">
        <v>1</v>
      </c>
      <c r="M25" s="366">
        <v>2</v>
      </c>
    </row>
    <row r="26" spans="1:13" x14ac:dyDescent="0.25">
      <c r="A26" s="1305"/>
      <c r="B26" s="713" t="s">
        <v>758</v>
      </c>
      <c r="C26" s="709">
        <f t="shared" si="0"/>
        <v>0</v>
      </c>
      <c r="D26" s="703" t="s">
        <v>331</v>
      </c>
      <c r="E26" s="703" t="s">
        <v>331</v>
      </c>
      <c r="F26" s="703" t="s">
        <v>331</v>
      </c>
      <c r="G26" s="703" t="s">
        <v>331</v>
      </c>
      <c r="H26" s="703" t="s">
        <v>331</v>
      </c>
      <c r="I26" s="703" t="s">
        <v>331</v>
      </c>
      <c r="J26" s="703" t="s">
        <v>331</v>
      </c>
      <c r="K26" s="701">
        <v>0</v>
      </c>
      <c r="L26" s="960">
        <v>0</v>
      </c>
      <c r="M26" s="366">
        <v>0</v>
      </c>
    </row>
    <row r="27" spans="1:13" x14ac:dyDescent="0.25">
      <c r="A27" s="1305"/>
      <c r="B27" s="713" t="s">
        <v>759</v>
      </c>
      <c r="C27" s="709">
        <f t="shared" si="0"/>
        <v>1</v>
      </c>
      <c r="D27" s="700">
        <v>0</v>
      </c>
      <c r="E27" s="700">
        <v>0</v>
      </c>
      <c r="F27" s="700">
        <v>0</v>
      </c>
      <c r="G27" s="700">
        <v>0</v>
      </c>
      <c r="H27" s="701">
        <v>0</v>
      </c>
      <c r="I27" s="701">
        <v>1</v>
      </c>
      <c r="J27" s="700">
        <v>0</v>
      </c>
      <c r="K27" s="715" t="s">
        <v>331</v>
      </c>
      <c r="L27" s="1032">
        <v>0</v>
      </c>
      <c r="M27" s="716">
        <v>0</v>
      </c>
    </row>
    <row r="28" spans="1:13" x14ac:dyDescent="0.25">
      <c r="A28" s="1305"/>
      <c r="B28" s="713" t="s">
        <v>760</v>
      </c>
      <c r="C28" s="709">
        <f t="shared" si="0"/>
        <v>0</v>
      </c>
      <c r="D28" s="703" t="s">
        <v>331</v>
      </c>
      <c r="E28" s="703" t="s">
        <v>331</v>
      </c>
      <c r="F28" s="703" t="s">
        <v>331</v>
      </c>
      <c r="G28" s="703" t="s">
        <v>331</v>
      </c>
      <c r="H28" s="703" t="s">
        <v>331</v>
      </c>
      <c r="I28" s="703" t="s">
        <v>331</v>
      </c>
      <c r="J28" s="703" t="s">
        <v>331</v>
      </c>
      <c r="K28" s="701">
        <v>0</v>
      </c>
      <c r="L28" s="960">
        <v>0</v>
      </c>
      <c r="M28" s="366">
        <v>0</v>
      </c>
    </row>
    <row r="29" spans="1:13" x14ac:dyDescent="0.25">
      <c r="A29" s="1305"/>
      <c r="B29" s="713" t="s">
        <v>761</v>
      </c>
      <c r="C29" s="709">
        <f t="shared" si="0"/>
        <v>0</v>
      </c>
      <c r="D29" s="703" t="s">
        <v>331</v>
      </c>
      <c r="E29" s="703" t="s">
        <v>331</v>
      </c>
      <c r="F29" s="703" t="s">
        <v>331</v>
      </c>
      <c r="G29" s="703" t="s">
        <v>331</v>
      </c>
      <c r="H29" s="703" t="s">
        <v>331</v>
      </c>
      <c r="I29" s="703" t="s">
        <v>331</v>
      </c>
      <c r="J29" s="703" t="s">
        <v>331</v>
      </c>
      <c r="K29" s="701">
        <v>0</v>
      </c>
      <c r="L29" s="960">
        <v>0</v>
      </c>
      <c r="M29" s="366">
        <v>0</v>
      </c>
    </row>
    <row r="30" spans="1:13" x14ac:dyDescent="0.25">
      <c r="A30" s="1305"/>
      <c r="B30" s="713" t="s">
        <v>762</v>
      </c>
      <c r="C30" s="709">
        <f t="shared" si="0"/>
        <v>0</v>
      </c>
      <c r="D30" s="703" t="s">
        <v>331</v>
      </c>
      <c r="E30" s="703" t="s">
        <v>331</v>
      </c>
      <c r="F30" s="703" t="s">
        <v>331</v>
      </c>
      <c r="G30" s="703" t="s">
        <v>331</v>
      </c>
      <c r="H30" s="703" t="s">
        <v>331</v>
      </c>
      <c r="I30" s="703" t="s">
        <v>331</v>
      </c>
      <c r="J30" s="703" t="s">
        <v>331</v>
      </c>
      <c r="K30" s="701">
        <v>0</v>
      </c>
      <c r="L30" s="960">
        <v>0</v>
      </c>
      <c r="M30" s="366">
        <v>0</v>
      </c>
    </row>
    <row r="31" spans="1:13" x14ac:dyDescent="0.25">
      <c r="A31" s="1305"/>
      <c r="B31" s="713" t="s">
        <v>763</v>
      </c>
      <c r="C31" s="709">
        <f t="shared" si="0"/>
        <v>12</v>
      </c>
      <c r="D31" s="703" t="s">
        <v>331</v>
      </c>
      <c r="E31" s="703" t="s">
        <v>331</v>
      </c>
      <c r="F31" s="703" t="s">
        <v>331</v>
      </c>
      <c r="G31" s="703" t="s">
        <v>331</v>
      </c>
      <c r="H31" s="703" t="s">
        <v>331</v>
      </c>
      <c r="I31" s="703" t="s">
        <v>331</v>
      </c>
      <c r="J31" s="703" t="s">
        <v>331</v>
      </c>
      <c r="K31" s="701">
        <v>4</v>
      </c>
      <c r="L31" s="960">
        <v>6</v>
      </c>
      <c r="M31" s="366">
        <v>2</v>
      </c>
    </row>
    <row r="32" spans="1:13" x14ac:dyDescent="0.25">
      <c r="A32" s="1490"/>
      <c r="B32" s="713" t="s">
        <v>764</v>
      </c>
      <c r="C32" s="709">
        <f t="shared" si="0"/>
        <v>73</v>
      </c>
      <c r="D32" s="700">
        <v>2</v>
      </c>
      <c r="E32" s="700">
        <v>7</v>
      </c>
      <c r="F32" s="700">
        <v>6</v>
      </c>
      <c r="G32" s="700">
        <v>7</v>
      </c>
      <c r="H32" s="701">
        <v>12</v>
      </c>
      <c r="I32" s="701">
        <v>15</v>
      </c>
      <c r="J32" s="701">
        <v>24</v>
      </c>
      <c r="K32" s="701">
        <v>0</v>
      </c>
      <c r="L32" s="963">
        <v>0</v>
      </c>
      <c r="M32" s="366">
        <v>0</v>
      </c>
    </row>
    <row r="33" spans="1:15" x14ac:dyDescent="0.25">
      <c r="A33" s="1305" t="s">
        <v>765</v>
      </c>
      <c r="B33" s="717" t="s">
        <v>766</v>
      </c>
      <c r="C33" s="709">
        <f t="shared" si="0"/>
        <v>105</v>
      </c>
      <c r="D33" s="695">
        <v>13</v>
      </c>
      <c r="E33" s="695">
        <v>4</v>
      </c>
      <c r="F33" s="695">
        <v>13</v>
      </c>
      <c r="G33" s="695">
        <v>13</v>
      </c>
      <c r="H33" s="695">
        <v>16</v>
      </c>
      <c r="I33" s="695">
        <v>6</v>
      </c>
      <c r="J33" s="696">
        <v>16</v>
      </c>
      <c r="K33" s="696">
        <v>10</v>
      </c>
      <c r="L33" s="959">
        <v>8</v>
      </c>
      <c r="M33" s="362">
        <v>6</v>
      </c>
      <c r="N33" s="692"/>
      <c r="O33" s="692"/>
    </row>
    <row r="34" spans="1:15" x14ac:dyDescent="0.25">
      <c r="A34" s="1305"/>
      <c r="B34" s="698" t="s">
        <v>767</v>
      </c>
      <c r="C34" s="709">
        <f t="shared" si="0"/>
        <v>24</v>
      </c>
      <c r="D34" s="700">
        <v>3</v>
      </c>
      <c r="E34" s="700">
        <v>3</v>
      </c>
      <c r="F34" s="700">
        <v>2</v>
      </c>
      <c r="G34" s="700">
        <v>3</v>
      </c>
      <c r="H34" s="701">
        <v>1</v>
      </c>
      <c r="I34" s="701">
        <v>1</v>
      </c>
      <c r="J34" s="701">
        <v>2</v>
      </c>
      <c r="K34" s="701">
        <v>4</v>
      </c>
      <c r="L34" s="960">
        <v>4</v>
      </c>
      <c r="M34" s="366">
        <v>1</v>
      </c>
      <c r="N34" s="683"/>
      <c r="O34" s="683"/>
    </row>
    <row r="35" spans="1:15" x14ac:dyDescent="0.25">
      <c r="A35" s="1305"/>
      <c r="B35" s="698" t="s">
        <v>768</v>
      </c>
      <c r="C35" s="709">
        <f t="shared" si="0"/>
        <v>0</v>
      </c>
      <c r="D35" s="703" t="s">
        <v>331</v>
      </c>
      <c r="E35" s="703" t="s">
        <v>331</v>
      </c>
      <c r="F35" s="703" t="s">
        <v>331</v>
      </c>
      <c r="G35" s="703" t="s">
        <v>331</v>
      </c>
      <c r="H35" s="703" t="s">
        <v>331</v>
      </c>
      <c r="I35" s="703" t="s">
        <v>331</v>
      </c>
      <c r="J35" s="718" t="s">
        <v>331</v>
      </c>
      <c r="K35" s="718" t="s">
        <v>331</v>
      </c>
      <c r="L35" s="1030">
        <v>0</v>
      </c>
      <c r="M35" s="716">
        <v>0</v>
      </c>
      <c r="N35" s="683"/>
      <c r="O35" s="683"/>
    </row>
    <row r="36" spans="1:15" x14ac:dyDescent="0.25">
      <c r="A36" s="1305"/>
      <c r="B36" s="698" t="s">
        <v>888</v>
      </c>
      <c r="C36" s="709">
        <f t="shared" si="0"/>
        <v>17</v>
      </c>
      <c r="D36" s="700">
        <v>0</v>
      </c>
      <c r="E36" s="700">
        <v>1</v>
      </c>
      <c r="F36" s="700">
        <v>3</v>
      </c>
      <c r="G36" s="700">
        <v>0</v>
      </c>
      <c r="H36" s="701">
        <v>4</v>
      </c>
      <c r="I36" s="701">
        <v>1</v>
      </c>
      <c r="J36" s="701">
        <v>2</v>
      </c>
      <c r="K36" s="701">
        <v>3</v>
      </c>
      <c r="L36" s="960">
        <v>1</v>
      </c>
      <c r="M36" s="366">
        <v>2</v>
      </c>
      <c r="N36" s="683"/>
      <c r="O36" s="683"/>
    </row>
    <row r="37" spans="1:15" x14ac:dyDescent="0.25">
      <c r="A37" s="1305"/>
      <c r="B37" s="698" t="s">
        <v>769</v>
      </c>
      <c r="C37" s="709">
        <f t="shared" si="0"/>
        <v>1</v>
      </c>
      <c r="D37" s="700">
        <v>0</v>
      </c>
      <c r="E37" s="700">
        <v>0</v>
      </c>
      <c r="F37" s="700">
        <v>1</v>
      </c>
      <c r="G37" s="700">
        <v>0</v>
      </c>
      <c r="H37" s="701">
        <v>0</v>
      </c>
      <c r="I37" s="701">
        <v>0</v>
      </c>
      <c r="J37" s="701">
        <v>0</v>
      </c>
      <c r="K37" s="701">
        <v>0</v>
      </c>
      <c r="L37" s="960">
        <v>0</v>
      </c>
      <c r="M37" s="366">
        <v>0</v>
      </c>
      <c r="N37" s="683"/>
      <c r="O37" s="683"/>
    </row>
    <row r="38" spans="1:15" x14ac:dyDescent="0.25">
      <c r="A38" s="1305"/>
      <c r="B38" s="698" t="s">
        <v>770</v>
      </c>
      <c r="C38" s="709">
        <f t="shared" si="0"/>
        <v>1</v>
      </c>
      <c r="D38" s="700">
        <v>1</v>
      </c>
      <c r="E38" s="700">
        <v>0</v>
      </c>
      <c r="F38" s="700">
        <v>0</v>
      </c>
      <c r="G38" s="700">
        <v>0</v>
      </c>
      <c r="H38" s="701">
        <v>0</v>
      </c>
      <c r="I38" s="701">
        <v>0</v>
      </c>
      <c r="J38" s="701">
        <v>0</v>
      </c>
      <c r="K38" s="701">
        <v>0</v>
      </c>
      <c r="L38" s="960">
        <v>0</v>
      </c>
      <c r="M38" s="366">
        <v>0</v>
      </c>
      <c r="N38" s="683"/>
      <c r="O38" s="683"/>
    </row>
    <row r="39" spans="1:15" x14ac:dyDescent="0.25">
      <c r="A39" s="1305"/>
      <c r="B39" s="698" t="s">
        <v>886</v>
      </c>
      <c r="C39" s="709">
        <f t="shared" si="0"/>
        <v>1</v>
      </c>
      <c r="D39" s="700">
        <v>0</v>
      </c>
      <c r="E39" s="700">
        <v>0</v>
      </c>
      <c r="F39" s="700">
        <v>1</v>
      </c>
      <c r="G39" s="700">
        <v>0</v>
      </c>
      <c r="H39" s="701">
        <v>0</v>
      </c>
      <c r="I39" s="701">
        <v>0</v>
      </c>
      <c r="J39" s="701">
        <v>0</v>
      </c>
      <c r="K39" s="701">
        <v>0</v>
      </c>
      <c r="L39" s="960">
        <v>0</v>
      </c>
      <c r="M39" s="366">
        <v>0</v>
      </c>
      <c r="N39" s="683"/>
      <c r="O39" s="683"/>
    </row>
    <row r="40" spans="1:15" x14ac:dyDescent="0.25">
      <c r="A40" s="1305"/>
      <c r="B40" s="698" t="s">
        <v>887</v>
      </c>
      <c r="C40" s="709">
        <f t="shared" si="0"/>
        <v>0</v>
      </c>
      <c r="D40" s="700">
        <v>0</v>
      </c>
      <c r="E40" s="700">
        <v>0</v>
      </c>
      <c r="F40" s="700">
        <v>0</v>
      </c>
      <c r="G40" s="700">
        <v>0</v>
      </c>
      <c r="H40" s="701">
        <v>0</v>
      </c>
      <c r="I40" s="701">
        <v>0</v>
      </c>
      <c r="J40" s="701">
        <v>0</v>
      </c>
      <c r="K40" s="701">
        <v>0</v>
      </c>
      <c r="L40" s="960">
        <v>0</v>
      </c>
      <c r="M40" s="366">
        <v>0</v>
      </c>
      <c r="N40" s="683"/>
      <c r="O40" s="683"/>
    </row>
    <row r="41" spans="1:15" x14ac:dyDescent="0.25">
      <c r="A41" s="1305"/>
      <c r="B41" s="698" t="s">
        <v>771</v>
      </c>
      <c r="C41" s="709">
        <f t="shared" si="0"/>
        <v>2</v>
      </c>
      <c r="D41" s="700">
        <v>0</v>
      </c>
      <c r="E41" s="700">
        <v>0</v>
      </c>
      <c r="F41" s="700">
        <v>0</v>
      </c>
      <c r="G41" s="700">
        <v>2</v>
      </c>
      <c r="H41" s="701">
        <v>0</v>
      </c>
      <c r="I41" s="701">
        <v>0</v>
      </c>
      <c r="J41" s="701">
        <v>0</v>
      </c>
      <c r="K41" s="701">
        <v>0</v>
      </c>
      <c r="L41" s="960">
        <v>0</v>
      </c>
      <c r="M41" s="366">
        <v>0</v>
      </c>
      <c r="N41" s="683"/>
      <c r="O41" s="683"/>
    </row>
    <row r="42" spans="1:15" x14ac:dyDescent="0.25">
      <c r="A42" s="1305"/>
      <c r="B42" s="698" t="s">
        <v>772</v>
      </c>
      <c r="C42" s="709">
        <f t="shared" si="0"/>
        <v>0</v>
      </c>
      <c r="D42" s="700">
        <v>0</v>
      </c>
      <c r="E42" s="700">
        <v>0</v>
      </c>
      <c r="F42" s="700">
        <v>0</v>
      </c>
      <c r="G42" s="700">
        <v>0</v>
      </c>
      <c r="H42" s="701">
        <v>0</v>
      </c>
      <c r="I42" s="701">
        <v>0</v>
      </c>
      <c r="J42" s="701">
        <v>0</v>
      </c>
      <c r="K42" s="701">
        <v>0</v>
      </c>
      <c r="L42" s="960">
        <v>0</v>
      </c>
      <c r="M42" s="366">
        <v>0</v>
      </c>
      <c r="N42" s="683"/>
      <c r="O42" s="683"/>
    </row>
    <row r="43" spans="1:15" x14ac:dyDescent="0.25">
      <c r="A43" s="1305"/>
      <c r="B43" s="698" t="s">
        <v>773</v>
      </c>
      <c r="C43" s="709">
        <f t="shared" si="0"/>
        <v>20</v>
      </c>
      <c r="D43" s="700">
        <v>2</v>
      </c>
      <c r="E43" s="700">
        <v>0</v>
      </c>
      <c r="F43" s="700">
        <v>3</v>
      </c>
      <c r="G43" s="700">
        <v>2</v>
      </c>
      <c r="H43" s="701">
        <v>4</v>
      </c>
      <c r="I43" s="701">
        <v>2</v>
      </c>
      <c r="J43" s="701">
        <v>7</v>
      </c>
      <c r="K43" s="701">
        <v>0</v>
      </c>
      <c r="L43" s="960">
        <v>0</v>
      </c>
      <c r="M43" s="366">
        <v>0</v>
      </c>
      <c r="N43" s="683"/>
      <c r="O43" s="683"/>
    </row>
    <row r="44" spans="1:15" x14ac:dyDescent="0.25">
      <c r="A44" s="1305"/>
      <c r="B44" s="698" t="s">
        <v>774</v>
      </c>
      <c r="C44" s="709">
        <f t="shared" si="0"/>
        <v>0</v>
      </c>
      <c r="D44" s="700">
        <v>0</v>
      </c>
      <c r="E44" s="700">
        <v>0</v>
      </c>
      <c r="F44" s="700">
        <v>0</v>
      </c>
      <c r="G44" s="700">
        <v>0</v>
      </c>
      <c r="H44" s="701">
        <v>0</v>
      </c>
      <c r="I44" s="701">
        <v>0</v>
      </c>
      <c r="J44" s="701">
        <v>0</v>
      </c>
      <c r="K44" s="701">
        <v>0</v>
      </c>
      <c r="L44" s="960">
        <v>0</v>
      </c>
      <c r="M44" s="366">
        <v>0</v>
      </c>
      <c r="N44" s="683"/>
      <c r="O44" s="683"/>
    </row>
    <row r="45" spans="1:15" x14ac:dyDescent="0.25">
      <c r="A45" s="1305"/>
      <c r="B45" s="698" t="s">
        <v>889</v>
      </c>
      <c r="C45" s="709">
        <f t="shared" si="0"/>
        <v>0</v>
      </c>
      <c r="D45" s="700">
        <v>0</v>
      </c>
      <c r="E45" s="700">
        <v>0</v>
      </c>
      <c r="F45" s="700">
        <v>0</v>
      </c>
      <c r="G45" s="700">
        <v>0</v>
      </c>
      <c r="H45" s="701">
        <v>0</v>
      </c>
      <c r="I45" s="701">
        <v>0</v>
      </c>
      <c r="J45" s="701">
        <v>0</v>
      </c>
      <c r="K45" s="701">
        <v>0</v>
      </c>
      <c r="L45" s="960">
        <v>0</v>
      </c>
      <c r="M45" s="366">
        <v>0</v>
      </c>
      <c r="N45" s="683"/>
      <c r="O45" s="683"/>
    </row>
    <row r="46" spans="1:15" x14ac:dyDescent="0.25">
      <c r="A46" s="1305"/>
      <c r="B46" s="698" t="s">
        <v>775</v>
      </c>
      <c r="C46" s="709">
        <f t="shared" si="0"/>
        <v>1</v>
      </c>
      <c r="D46" s="700">
        <v>0</v>
      </c>
      <c r="E46" s="700">
        <v>0</v>
      </c>
      <c r="F46" s="700">
        <v>1</v>
      </c>
      <c r="G46" s="700">
        <v>0</v>
      </c>
      <c r="H46" s="701">
        <v>0</v>
      </c>
      <c r="I46" s="701">
        <v>0</v>
      </c>
      <c r="J46" s="701">
        <v>0</v>
      </c>
      <c r="K46" s="701">
        <v>0</v>
      </c>
      <c r="L46" s="960">
        <v>0</v>
      </c>
      <c r="M46" s="366">
        <v>0</v>
      </c>
      <c r="N46" s="683"/>
      <c r="O46" s="683"/>
    </row>
    <row r="47" spans="1:15" x14ac:dyDescent="0.25">
      <c r="A47" s="1305"/>
      <c r="B47" s="698" t="s">
        <v>776</v>
      </c>
      <c r="C47" s="709">
        <f t="shared" si="0"/>
        <v>0</v>
      </c>
      <c r="D47" s="703" t="s">
        <v>331</v>
      </c>
      <c r="E47" s="703" t="s">
        <v>331</v>
      </c>
      <c r="F47" s="703" t="s">
        <v>331</v>
      </c>
      <c r="G47" s="703" t="s">
        <v>331</v>
      </c>
      <c r="H47" s="703" t="s">
        <v>331</v>
      </c>
      <c r="I47" s="703" t="s">
        <v>331</v>
      </c>
      <c r="J47" s="718" t="s">
        <v>331</v>
      </c>
      <c r="K47" s="718">
        <v>0</v>
      </c>
      <c r="L47" s="1030">
        <v>0</v>
      </c>
      <c r="M47" s="716">
        <v>0</v>
      </c>
      <c r="N47" s="683"/>
      <c r="O47" s="683"/>
    </row>
    <row r="48" spans="1:15" x14ac:dyDescent="0.25">
      <c r="A48" s="1305"/>
      <c r="B48" s="698" t="s">
        <v>777</v>
      </c>
      <c r="C48" s="709">
        <f t="shared" si="0"/>
        <v>3</v>
      </c>
      <c r="D48" s="700">
        <v>0</v>
      </c>
      <c r="E48" s="700">
        <v>0</v>
      </c>
      <c r="F48" s="700">
        <v>0</v>
      </c>
      <c r="G48" s="700">
        <v>0</v>
      </c>
      <c r="H48" s="701">
        <v>1</v>
      </c>
      <c r="I48" s="701">
        <v>0</v>
      </c>
      <c r="J48" s="701">
        <v>1</v>
      </c>
      <c r="K48" s="701">
        <v>0</v>
      </c>
      <c r="L48" s="960">
        <v>0</v>
      </c>
      <c r="M48" s="366">
        <v>1</v>
      </c>
      <c r="N48" s="683"/>
      <c r="O48" s="683"/>
    </row>
    <row r="49" spans="1:13" x14ac:dyDescent="0.25">
      <c r="A49" s="1305"/>
      <c r="B49" s="698" t="s">
        <v>778</v>
      </c>
      <c r="C49" s="709">
        <f t="shared" si="0"/>
        <v>34</v>
      </c>
      <c r="D49" s="700">
        <v>7</v>
      </c>
      <c r="E49" s="700">
        <v>0</v>
      </c>
      <c r="F49" s="700">
        <v>2</v>
      </c>
      <c r="G49" s="700">
        <v>6</v>
      </c>
      <c r="H49" s="701">
        <v>6</v>
      </c>
      <c r="I49" s="701">
        <v>2</v>
      </c>
      <c r="J49" s="701">
        <v>4</v>
      </c>
      <c r="K49" s="701">
        <v>2</v>
      </c>
      <c r="L49" s="960">
        <v>3</v>
      </c>
      <c r="M49" s="366">
        <v>2</v>
      </c>
    </row>
    <row r="50" spans="1:13" x14ac:dyDescent="0.25">
      <c r="A50" s="1305"/>
      <c r="B50" s="698" t="s">
        <v>779</v>
      </c>
      <c r="C50" s="709">
        <f t="shared" si="0"/>
        <v>1</v>
      </c>
      <c r="D50" s="700">
        <v>0</v>
      </c>
      <c r="E50" s="700">
        <v>0</v>
      </c>
      <c r="F50" s="700">
        <v>0</v>
      </c>
      <c r="G50" s="700">
        <v>0</v>
      </c>
      <c r="H50" s="701">
        <v>0</v>
      </c>
      <c r="I50" s="701">
        <v>0</v>
      </c>
      <c r="J50" s="701">
        <v>0</v>
      </c>
      <c r="K50" s="701">
        <v>1</v>
      </c>
      <c r="L50" s="960">
        <v>0</v>
      </c>
      <c r="M50" s="366">
        <v>0</v>
      </c>
    </row>
    <row r="51" spans="1:13" x14ac:dyDescent="0.25">
      <c r="A51" s="1305"/>
      <c r="B51" s="713" t="s">
        <v>780</v>
      </c>
      <c r="C51" s="709">
        <f t="shared" si="0"/>
        <v>33</v>
      </c>
      <c r="D51" s="700">
        <v>3</v>
      </c>
      <c r="E51" s="700">
        <v>3</v>
      </c>
      <c r="F51" s="700">
        <v>4</v>
      </c>
      <c r="G51" s="700">
        <v>2</v>
      </c>
      <c r="H51" s="701">
        <v>3</v>
      </c>
      <c r="I51" s="701">
        <v>3</v>
      </c>
      <c r="J51" s="701">
        <v>4</v>
      </c>
      <c r="K51" s="701">
        <v>4</v>
      </c>
      <c r="L51" s="960">
        <v>5</v>
      </c>
      <c r="M51" s="366">
        <v>2</v>
      </c>
    </row>
    <row r="52" spans="1:13" x14ac:dyDescent="0.25">
      <c r="A52" s="1305"/>
      <c r="B52" s="719" t="s">
        <v>781</v>
      </c>
      <c r="C52" s="709">
        <f t="shared" si="0"/>
        <v>279</v>
      </c>
      <c r="D52" s="720">
        <v>28</v>
      </c>
      <c r="E52" s="720">
        <v>20</v>
      </c>
      <c r="F52" s="720">
        <v>42</v>
      </c>
      <c r="G52" s="720">
        <v>19</v>
      </c>
      <c r="H52" s="721">
        <v>31</v>
      </c>
      <c r="I52" s="721">
        <v>35</v>
      </c>
      <c r="J52" s="721">
        <v>33</v>
      </c>
      <c r="K52" s="721">
        <v>27</v>
      </c>
      <c r="L52" s="974">
        <v>19</v>
      </c>
      <c r="M52" s="975">
        <v>25</v>
      </c>
    </row>
    <row r="53" spans="1:13" x14ac:dyDescent="0.25">
      <c r="A53" s="1491"/>
      <c r="B53" s="722" t="s">
        <v>782</v>
      </c>
      <c r="C53" s="945">
        <f t="shared" si="0"/>
        <v>74</v>
      </c>
      <c r="D53" s="706">
        <v>7</v>
      </c>
      <c r="E53" s="706">
        <v>1</v>
      </c>
      <c r="F53" s="706">
        <v>1</v>
      </c>
      <c r="G53" s="706">
        <v>3</v>
      </c>
      <c r="H53" s="707">
        <v>6</v>
      </c>
      <c r="I53" s="707">
        <v>0</v>
      </c>
      <c r="J53" s="707">
        <v>4</v>
      </c>
      <c r="K53" s="707">
        <v>8</v>
      </c>
      <c r="L53" s="963">
        <v>11</v>
      </c>
      <c r="M53" s="957">
        <v>33</v>
      </c>
    </row>
    <row r="54" spans="1:13" x14ac:dyDescent="0.25">
      <c r="A54" s="686" t="s">
        <v>783</v>
      </c>
      <c r="B54" s="687" t="s">
        <v>4</v>
      </c>
      <c r="C54" s="944">
        <f t="shared" si="0"/>
        <v>28</v>
      </c>
      <c r="D54" s="723">
        <v>2</v>
      </c>
      <c r="E54" s="723">
        <v>2</v>
      </c>
      <c r="F54" s="723">
        <v>1</v>
      </c>
      <c r="G54" s="723">
        <v>3</v>
      </c>
      <c r="H54" s="724">
        <v>2</v>
      </c>
      <c r="I54" s="724">
        <v>2</v>
      </c>
      <c r="J54" s="724">
        <v>5</v>
      </c>
      <c r="K54" s="724">
        <v>1</v>
      </c>
      <c r="L54" s="724">
        <v>3</v>
      </c>
      <c r="M54" s="1029">
        <v>7</v>
      </c>
    </row>
    <row r="55" spans="1:13" x14ac:dyDescent="0.25">
      <c r="A55" s="1492" t="s">
        <v>784</v>
      </c>
      <c r="B55" s="717" t="s">
        <v>785</v>
      </c>
      <c r="C55" s="709">
        <f t="shared" si="0"/>
        <v>39</v>
      </c>
      <c r="D55" s="695">
        <v>4</v>
      </c>
      <c r="E55" s="695">
        <v>3</v>
      </c>
      <c r="F55" s="695">
        <v>3</v>
      </c>
      <c r="G55" s="695">
        <v>4</v>
      </c>
      <c r="H55" s="696">
        <v>10</v>
      </c>
      <c r="I55" s="696">
        <v>3</v>
      </c>
      <c r="J55" s="696">
        <v>5</v>
      </c>
      <c r="K55" s="696">
        <v>0</v>
      </c>
      <c r="L55" s="959">
        <v>5</v>
      </c>
      <c r="M55" s="362">
        <v>2</v>
      </c>
    </row>
    <row r="56" spans="1:13" ht="38.25" x14ac:dyDescent="0.25">
      <c r="A56" s="1493"/>
      <c r="B56" s="726" t="s">
        <v>786</v>
      </c>
      <c r="C56" s="709">
        <f t="shared" si="0"/>
        <v>5</v>
      </c>
      <c r="D56" s="728">
        <v>0</v>
      </c>
      <c r="E56" s="728">
        <v>2</v>
      </c>
      <c r="F56" s="728">
        <v>0</v>
      </c>
      <c r="G56" s="728">
        <v>0</v>
      </c>
      <c r="H56" s="729">
        <v>0</v>
      </c>
      <c r="I56" s="729">
        <v>0</v>
      </c>
      <c r="J56" s="729">
        <v>1</v>
      </c>
      <c r="K56" s="729">
        <v>1</v>
      </c>
      <c r="L56" s="961">
        <v>1</v>
      </c>
      <c r="M56" s="387">
        <v>0</v>
      </c>
    </row>
    <row r="57" spans="1:13" x14ac:dyDescent="0.25">
      <c r="A57" s="1493"/>
      <c r="B57" s="713" t="s">
        <v>787</v>
      </c>
      <c r="C57" s="709">
        <f t="shared" si="0"/>
        <v>401</v>
      </c>
      <c r="D57" s="700">
        <v>47</v>
      </c>
      <c r="E57" s="700">
        <v>23</v>
      </c>
      <c r="F57" s="700">
        <v>57</v>
      </c>
      <c r="G57" s="700">
        <v>33</v>
      </c>
      <c r="H57" s="701">
        <v>45</v>
      </c>
      <c r="I57" s="701">
        <v>40</v>
      </c>
      <c r="J57" s="701">
        <v>51</v>
      </c>
      <c r="K57" s="701">
        <v>47</v>
      </c>
      <c r="L57" s="960">
        <v>27</v>
      </c>
      <c r="M57" s="365">
        <v>31</v>
      </c>
    </row>
    <row r="58" spans="1:13" x14ac:dyDescent="0.25">
      <c r="A58" s="1494"/>
      <c r="B58" s="722" t="s">
        <v>117</v>
      </c>
      <c r="C58" s="709">
        <f t="shared" si="0"/>
        <v>46</v>
      </c>
      <c r="D58" s="706">
        <v>0</v>
      </c>
      <c r="E58" s="706">
        <v>0</v>
      </c>
      <c r="F58" s="706">
        <v>0</v>
      </c>
      <c r="G58" s="706">
        <v>0</v>
      </c>
      <c r="H58" s="707">
        <v>1</v>
      </c>
      <c r="I58" s="707">
        <v>1</v>
      </c>
      <c r="J58" s="707">
        <v>0</v>
      </c>
      <c r="K58" s="707">
        <v>1</v>
      </c>
      <c r="L58" s="963">
        <v>10</v>
      </c>
      <c r="M58" s="957">
        <v>33</v>
      </c>
    </row>
    <row r="59" spans="1:13" x14ac:dyDescent="0.25">
      <c r="A59" s="1522" t="s">
        <v>788</v>
      </c>
      <c r="B59" s="1522"/>
      <c r="C59" s="1522"/>
      <c r="D59" s="1522"/>
      <c r="E59" s="1522"/>
      <c r="F59" s="1522"/>
      <c r="G59" s="1522"/>
      <c r="H59" s="1522"/>
      <c r="I59" s="1522"/>
      <c r="J59" s="1522"/>
      <c r="K59" s="1522"/>
      <c r="L59" s="1522"/>
      <c r="M59" s="1522"/>
    </row>
    <row r="60" spans="1:13" ht="27" customHeight="1" x14ac:dyDescent="0.25">
      <c r="A60" s="1524" t="s">
        <v>789</v>
      </c>
      <c r="B60" s="1524"/>
      <c r="C60" s="1524"/>
      <c r="D60" s="1524"/>
      <c r="E60" s="1524"/>
      <c r="F60" s="1524"/>
      <c r="G60" s="1524"/>
      <c r="H60" s="1524"/>
      <c r="I60" s="1524"/>
      <c r="J60" s="1524"/>
      <c r="K60" s="1524"/>
      <c r="L60" s="1524"/>
      <c r="M60" s="1524"/>
    </row>
    <row r="61" spans="1:13" x14ac:dyDescent="0.25">
      <c r="A61" s="1522" t="s">
        <v>790</v>
      </c>
      <c r="B61" s="1522"/>
      <c r="C61" s="1522"/>
      <c r="D61" s="1522"/>
      <c r="E61" s="1522"/>
      <c r="F61" s="1522"/>
      <c r="G61" s="1522"/>
      <c r="H61" s="1522"/>
      <c r="I61" s="1522"/>
      <c r="J61" s="1522"/>
      <c r="K61" s="1522"/>
      <c r="L61" s="1522"/>
      <c r="M61" s="1522"/>
    </row>
    <row r="62" spans="1:13" x14ac:dyDescent="0.25">
      <c r="A62" s="1522" t="s">
        <v>791</v>
      </c>
      <c r="B62" s="1522"/>
      <c r="C62" s="1522"/>
      <c r="D62" s="1522"/>
      <c r="E62" s="1522"/>
      <c r="F62" s="1522"/>
      <c r="G62" s="1522"/>
      <c r="H62" s="1522"/>
      <c r="I62" s="1522"/>
      <c r="J62" s="1522"/>
      <c r="K62" s="1522"/>
      <c r="L62" s="1522"/>
      <c r="M62" s="1522"/>
    </row>
    <row r="63" spans="1:13" x14ac:dyDescent="0.25">
      <c r="A63" s="683"/>
      <c r="B63" s="683"/>
      <c r="C63" s="731"/>
      <c r="D63" s="731"/>
      <c r="E63" s="731"/>
      <c r="F63" s="731"/>
      <c r="G63" s="731"/>
      <c r="H63" s="731"/>
      <c r="I63" s="731"/>
      <c r="J63" s="731"/>
      <c r="K63" s="731"/>
      <c r="L63" s="731"/>
      <c r="M63" s="683"/>
    </row>
  </sheetData>
  <mergeCells count="12">
    <mergeCell ref="A1:M1"/>
    <mergeCell ref="A2:M2"/>
    <mergeCell ref="A3:M3"/>
    <mergeCell ref="A4:B4"/>
    <mergeCell ref="A6:A17"/>
    <mergeCell ref="A61:M61"/>
    <mergeCell ref="A62:M62"/>
    <mergeCell ref="A18:A32"/>
    <mergeCell ref="A33:A53"/>
    <mergeCell ref="A55:A58"/>
    <mergeCell ref="A59:M59"/>
    <mergeCell ref="A60:M60"/>
  </mergeCells>
  <hyperlinks>
    <hyperlink ref="O1" location="INDEX!A1" display="Back to Index" xr:uid="{3C7189A6-DF4F-42F2-8EA8-24C3ECDCD87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9ACE-FABB-46E6-9B7D-5BB15852FD2A}">
  <dimension ref="A1:O29"/>
  <sheetViews>
    <sheetView workbookViewId="0">
      <selection activeCell="O1" sqref="O1"/>
    </sheetView>
  </sheetViews>
  <sheetFormatPr defaultRowHeight="15" x14ac:dyDescent="0.25"/>
  <cols>
    <col min="1" max="1" width="13.5703125" customWidth="1"/>
    <col min="2" max="2" width="41.140625" customWidth="1"/>
    <col min="15" max="15" width="12.7109375" bestFit="1" customWidth="1"/>
  </cols>
  <sheetData>
    <row r="1" spans="1:15" ht="18.75" x14ac:dyDescent="0.25">
      <c r="A1" s="1407" t="s">
        <v>792</v>
      </c>
      <c r="B1" s="1407"/>
      <c r="C1" s="1407"/>
      <c r="D1" s="1407"/>
      <c r="E1" s="1407"/>
      <c r="F1" s="1407"/>
      <c r="G1" s="1407"/>
      <c r="H1" s="1407"/>
      <c r="I1" s="1407"/>
      <c r="J1" s="1407"/>
      <c r="K1" s="1407"/>
      <c r="L1" s="1407"/>
      <c r="M1" s="1407"/>
      <c r="O1" s="1236" t="s">
        <v>863</v>
      </c>
    </row>
    <row r="2" spans="1:15" ht="18.75" x14ac:dyDescent="0.25">
      <c r="A2" s="1407" t="s">
        <v>1</v>
      </c>
      <c r="B2" s="1407"/>
      <c r="C2" s="1407"/>
      <c r="D2" s="1407"/>
      <c r="E2" s="1407"/>
      <c r="F2" s="1407"/>
      <c r="G2" s="1407"/>
      <c r="H2" s="1407"/>
      <c r="I2" s="1407"/>
      <c r="J2" s="1407"/>
      <c r="K2" s="1407"/>
      <c r="L2" s="1407"/>
      <c r="M2" s="1407"/>
    </row>
    <row r="3" spans="1:15" ht="18.75" x14ac:dyDescent="0.25">
      <c r="A3" s="1415" t="s">
        <v>793</v>
      </c>
      <c r="B3" s="1415"/>
      <c r="C3" s="1415"/>
      <c r="D3" s="1415"/>
      <c r="E3" s="1415"/>
      <c r="F3" s="1415"/>
      <c r="G3" s="1415"/>
      <c r="H3" s="1415"/>
      <c r="I3" s="1415"/>
      <c r="J3" s="1415"/>
      <c r="K3" s="1415"/>
      <c r="L3" s="1415"/>
      <c r="M3" s="1415"/>
    </row>
    <row r="4" spans="1:15" x14ac:dyDescent="0.25">
      <c r="A4" s="1432" t="s">
        <v>794</v>
      </c>
      <c r="B4" s="1471"/>
      <c r="C4" s="652" t="s">
        <v>4</v>
      </c>
      <c r="D4" s="653" t="s">
        <v>5</v>
      </c>
      <c r="E4" s="653" t="s">
        <v>6</v>
      </c>
      <c r="F4" s="653" t="s">
        <v>7</v>
      </c>
      <c r="G4" s="653" t="s">
        <v>8</v>
      </c>
      <c r="H4" s="654" t="s">
        <v>9</v>
      </c>
      <c r="I4" s="654" t="s">
        <v>10</v>
      </c>
      <c r="J4" s="654" t="s">
        <v>11</v>
      </c>
      <c r="K4" s="654" t="s">
        <v>12</v>
      </c>
      <c r="L4" s="655" t="s">
        <v>13</v>
      </c>
      <c r="M4" s="655" t="s">
        <v>14</v>
      </c>
    </row>
    <row r="5" spans="1:15" x14ac:dyDescent="0.25">
      <c r="A5" s="1432" t="s">
        <v>711</v>
      </c>
      <c r="B5" s="1471"/>
      <c r="C5" s="656">
        <v>491</v>
      </c>
      <c r="D5" s="657">
        <v>51</v>
      </c>
      <c r="E5" s="657">
        <v>28</v>
      </c>
      <c r="F5" s="657">
        <v>60</v>
      </c>
      <c r="G5" s="657">
        <v>37</v>
      </c>
      <c r="H5" s="658">
        <v>56</v>
      </c>
      <c r="I5" s="658">
        <v>44</v>
      </c>
      <c r="J5" s="658">
        <v>57</v>
      </c>
      <c r="K5" s="658">
        <v>49</v>
      </c>
      <c r="L5" s="659">
        <v>43</v>
      </c>
      <c r="M5" s="659">
        <v>66</v>
      </c>
    </row>
    <row r="6" spans="1:15" x14ac:dyDescent="0.25">
      <c r="A6" s="1506" t="s">
        <v>795</v>
      </c>
      <c r="B6" s="1507"/>
      <c r="C6" s="423">
        <v>361</v>
      </c>
      <c r="D6" s="425">
        <v>42</v>
      </c>
      <c r="E6" s="425">
        <v>20</v>
      </c>
      <c r="F6" s="425">
        <v>51</v>
      </c>
      <c r="G6" s="425">
        <v>32</v>
      </c>
      <c r="H6" s="426">
        <v>47</v>
      </c>
      <c r="I6" s="426">
        <v>40</v>
      </c>
      <c r="J6" s="426">
        <v>51</v>
      </c>
      <c r="K6" s="426">
        <v>37</v>
      </c>
      <c r="L6" s="427">
        <v>21</v>
      </c>
      <c r="M6" s="427">
        <v>20</v>
      </c>
    </row>
    <row r="7" spans="1:15" x14ac:dyDescent="0.25">
      <c r="A7" s="1504" t="s">
        <v>796</v>
      </c>
      <c r="B7" s="1505"/>
      <c r="C7" s="428">
        <v>279</v>
      </c>
      <c r="D7" s="430">
        <v>29</v>
      </c>
      <c r="E7" s="430">
        <v>13</v>
      </c>
      <c r="F7" s="430">
        <v>35</v>
      </c>
      <c r="G7" s="430">
        <v>29</v>
      </c>
      <c r="H7" s="431">
        <v>39</v>
      </c>
      <c r="I7" s="431">
        <v>34</v>
      </c>
      <c r="J7" s="431">
        <v>39</v>
      </c>
      <c r="K7" s="431">
        <v>31</v>
      </c>
      <c r="L7" s="432">
        <v>15</v>
      </c>
      <c r="M7" s="432">
        <v>15</v>
      </c>
    </row>
    <row r="8" spans="1:15" x14ac:dyDescent="0.25">
      <c r="A8" s="1504" t="s">
        <v>797</v>
      </c>
      <c r="B8" s="1505"/>
      <c r="C8" s="428">
        <v>85</v>
      </c>
      <c r="D8" s="430">
        <v>6</v>
      </c>
      <c r="E8" s="430">
        <v>2</v>
      </c>
      <c r="F8" s="430">
        <v>10</v>
      </c>
      <c r="G8" s="430">
        <v>9</v>
      </c>
      <c r="H8" s="431">
        <v>14</v>
      </c>
      <c r="I8" s="431">
        <v>12</v>
      </c>
      <c r="J8" s="431">
        <v>15</v>
      </c>
      <c r="K8" s="431">
        <v>12</v>
      </c>
      <c r="L8" s="432">
        <v>2</v>
      </c>
      <c r="M8" s="432">
        <v>3</v>
      </c>
    </row>
    <row r="9" spans="1:15" x14ac:dyDescent="0.25">
      <c r="A9" s="1504" t="s">
        <v>741</v>
      </c>
      <c r="B9" s="1505"/>
      <c r="C9" s="428">
        <v>8</v>
      </c>
      <c r="D9" s="430">
        <v>1</v>
      </c>
      <c r="E9" s="430">
        <v>0</v>
      </c>
      <c r="F9" s="430">
        <v>2</v>
      </c>
      <c r="G9" s="430">
        <v>0</v>
      </c>
      <c r="H9" s="431">
        <v>1</v>
      </c>
      <c r="I9" s="431">
        <v>2</v>
      </c>
      <c r="J9" s="431">
        <v>2</v>
      </c>
      <c r="K9" s="431">
        <v>0</v>
      </c>
      <c r="L9" s="432">
        <v>0</v>
      </c>
      <c r="M9" s="432">
        <v>0</v>
      </c>
    </row>
    <row r="10" spans="1:15" x14ac:dyDescent="0.25">
      <c r="A10" s="1504" t="s">
        <v>798</v>
      </c>
      <c r="B10" s="1505"/>
      <c r="C10" s="428">
        <v>0</v>
      </c>
      <c r="D10" s="430">
        <v>0</v>
      </c>
      <c r="E10" s="430">
        <v>0</v>
      </c>
      <c r="F10" s="430">
        <v>0</v>
      </c>
      <c r="G10" s="430">
        <v>0</v>
      </c>
      <c r="H10" s="431">
        <v>0</v>
      </c>
      <c r="I10" s="431">
        <v>0</v>
      </c>
      <c r="J10" s="431">
        <v>0</v>
      </c>
      <c r="K10" s="431">
        <v>0</v>
      </c>
      <c r="L10" s="432">
        <v>0</v>
      </c>
      <c r="M10" s="432">
        <v>0</v>
      </c>
    </row>
    <row r="11" spans="1:15" x14ac:dyDescent="0.25">
      <c r="A11" s="1504" t="s">
        <v>799</v>
      </c>
      <c r="B11" s="1505"/>
      <c r="C11" s="428">
        <v>73</v>
      </c>
      <c r="D11" s="430">
        <v>4</v>
      </c>
      <c r="E11" s="430">
        <v>4</v>
      </c>
      <c r="F11" s="430">
        <v>9</v>
      </c>
      <c r="G11" s="430">
        <v>10</v>
      </c>
      <c r="H11" s="431">
        <v>11</v>
      </c>
      <c r="I11" s="431">
        <v>13</v>
      </c>
      <c r="J11" s="431">
        <v>22</v>
      </c>
      <c r="K11" s="791" t="s">
        <v>331</v>
      </c>
      <c r="L11" s="792" t="s">
        <v>331</v>
      </c>
      <c r="M11" s="792" t="s">
        <v>331</v>
      </c>
    </row>
    <row r="12" spans="1:15" x14ac:dyDescent="0.25">
      <c r="A12" s="1504" t="s">
        <v>743</v>
      </c>
      <c r="B12" s="1505"/>
      <c r="C12" s="428">
        <v>85</v>
      </c>
      <c r="D12" s="430">
        <v>7</v>
      </c>
      <c r="E12" s="430">
        <v>3</v>
      </c>
      <c r="F12" s="430">
        <v>12</v>
      </c>
      <c r="G12" s="430">
        <v>12</v>
      </c>
      <c r="H12" s="431">
        <v>13</v>
      </c>
      <c r="I12" s="431">
        <v>11</v>
      </c>
      <c r="J12" s="431">
        <v>9</v>
      </c>
      <c r="K12" s="431">
        <v>11</v>
      </c>
      <c r="L12" s="432">
        <v>3</v>
      </c>
      <c r="M12" s="432">
        <v>4</v>
      </c>
    </row>
    <row r="13" spans="1:15" x14ac:dyDescent="0.25">
      <c r="A13" s="1499" t="s">
        <v>745</v>
      </c>
      <c r="B13" s="1500"/>
      <c r="C13" s="435">
        <v>187</v>
      </c>
      <c r="D13" s="437">
        <v>17</v>
      </c>
      <c r="E13" s="437">
        <v>8</v>
      </c>
      <c r="F13" s="437">
        <v>26</v>
      </c>
      <c r="G13" s="437">
        <v>18</v>
      </c>
      <c r="H13" s="438">
        <v>31</v>
      </c>
      <c r="I13" s="438">
        <v>22</v>
      </c>
      <c r="J13" s="438">
        <v>32</v>
      </c>
      <c r="K13" s="438">
        <v>21</v>
      </c>
      <c r="L13" s="439">
        <v>5</v>
      </c>
      <c r="M13" s="439">
        <v>7</v>
      </c>
    </row>
    <row r="14" spans="1:15" x14ac:dyDescent="0.25">
      <c r="A14" s="1501" t="s">
        <v>800</v>
      </c>
      <c r="B14" s="660" t="s">
        <v>801</v>
      </c>
      <c r="C14" s="661">
        <v>25</v>
      </c>
      <c r="D14" s="662" t="s">
        <v>331</v>
      </c>
      <c r="E14" s="662" t="s">
        <v>331</v>
      </c>
      <c r="F14" s="662" t="s">
        <v>331</v>
      </c>
      <c r="G14" s="662" t="s">
        <v>331</v>
      </c>
      <c r="H14" s="662" t="s">
        <v>331</v>
      </c>
      <c r="I14" s="663" t="s">
        <v>331</v>
      </c>
      <c r="J14" s="663" t="s">
        <v>331</v>
      </c>
      <c r="K14" s="663">
        <v>12</v>
      </c>
      <c r="L14" s="664">
        <v>5</v>
      </c>
      <c r="M14" s="664">
        <v>8</v>
      </c>
    </row>
    <row r="15" spans="1:15" ht="25.5" x14ac:dyDescent="0.25">
      <c r="A15" s="1502"/>
      <c r="B15" s="671" t="s">
        <v>802</v>
      </c>
      <c r="C15" s="749">
        <v>49</v>
      </c>
      <c r="D15" s="751">
        <v>1</v>
      </c>
      <c r="E15" s="751">
        <v>1</v>
      </c>
      <c r="F15" s="751">
        <v>7</v>
      </c>
      <c r="G15" s="751">
        <v>5</v>
      </c>
      <c r="H15" s="753">
        <v>7</v>
      </c>
      <c r="I15" s="753">
        <v>7</v>
      </c>
      <c r="J15" s="753">
        <v>5</v>
      </c>
      <c r="K15" s="753">
        <v>10</v>
      </c>
      <c r="L15" s="752">
        <v>6</v>
      </c>
      <c r="M15" s="752">
        <v>0</v>
      </c>
    </row>
    <row r="16" spans="1:15" ht="26.25" x14ac:dyDescent="0.25">
      <c r="A16" s="1502"/>
      <c r="B16" s="666" t="s">
        <v>803</v>
      </c>
      <c r="C16" s="667">
        <v>0</v>
      </c>
      <c r="D16" s="668" t="s">
        <v>331</v>
      </c>
      <c r="E16" s="668" t="s">
        <v>331</v>
      </c>
      <c r="F16" s="668" t="s">
        <v>331</v>
      </c>
      <c r="G16" s="668" t="s">
        <v>331</v>
      </c>
      <c r="H16" s="668" t="s">
        <v>331</v>
      </c>
      <c r="I16" s="669" t="s">
        <v>331</v>
      </c>
      <c r="J16" s="669" t="s">
        <v>331</v>
      </c>
      <c r="K16" s="669" t="s">
        <v>331</v>
      </c>
      <c r="L16" s="670" t="s">
        <v>331</v>
      </c>
      <c r="M16" s="670" t="s">
        <v>331</v>
      </c>
    </row>
    <row r="17" spans="1:13" x14ac:dyDescent="0.25">
      <c r="A17" s="1502"/>
      <c r="B17" s="665" t="s">
        <v>804</v>
      </c>
      <c r="C17" s="749">
        <v>19</v>
      </c>
      <c r="D17" s="745" t="s">
        <v>331</v>
      </c>
      <c r="E17" s="745" t="s">
        <v>331</v>
      </c>
      <c r="F17" s="745" t="s">
        <v>331</v>
      </c>
      <c r="G17" s="745" t="s">
        <v>331</v>
      </c>
      <c r="H17" s="745" t="s">
        <v>331</v>
      </c>
      <c r="I17" s="747" t="s">
        <v>331</v>
      </c>
      <c r="J17" s="747" t="s">
        <v>331</v>
      </c>
      <c r="K17" s="753">
        <v>8</v>
      </c>
      <c r="L17" s="752">
        <v>5</v>
      </c>
      <c r="M17" s="752">
        <v>6</v>
      </c>
    </row>
    <row r="18" spans="1:13" x14ac:dyDescent="0.25">
      <c r="A18" s="1502"/>
      <c r="B18" s="665" t="s">
        <v>805</v>
      </c>
      <c r="C18" s="749">
        <v>206</v>
      </c>
      <c r="D18" s="751">
        <v>20</v>
      </c>
      <c r="E18" s="751">
        <v>8</v>
      </c>
      <c r="F18" s="751">
        <v>34</v>
      </c>
      <c r="G18" s="751">
        <v>15</v>
      </c>
      <c r="H18" s="753">
        <v>27</v>
      </c>
      <c r="I18" s="753">
        <v>22</v>
      </c>
      <c r="J18" s="753">
        <v>33</v>
      </c>
      <c r="K18" s="753">
        <v>23</v>
      </c>
      <c r="L18" s="752">
        <v>13</v>
      </c>
      <c r="M18" s="752">
        <v>11</v>
      </c>
    </row>
    <row r="19" spans="1:13" x14ac:dyDescent="0.25">
      <c r="A19" s="1502"/>
      <c r="B19" s="665" t="s">
        <v>806</v>
      </c>
      <c r="C19" s="749">
        <v>16</v>
      </c>
      <c r="D19" s="751">
        <v>2</v>
      </c>
      <c r="E19" s="751">
        <v>0</v>
      </c>
      <c r="F19" s="751">
        <v>1</v>
      </c>
      <c r="G19" s="751">
        <v>3</v>
      </c>
      <c r="H19" s="753">
        <v>4</v>
      </c>
      <c r="I19" s="753">
        <v>2</v>
      </c>
      <c r="J19" s="753">
        <v>2</v>
      </c>
      <c r="K19" s="753">
        <v>2</v>
      </c>
      <c r="L19" s="752">
        <v>0</v>
      </c>
      <c r="M19" s="752">
        <v>0</v>
      </c>
    </row>
    <row r="20" spans="1:13" ht="26.25" x14ac:dyDescent="0.25">
      <c r="A20" s="1502"/>
      <c r="B20" s="671" t="s">
        <v>807</v>
      </c>
      <c r="C20" s="672">
        <v>172</v>
      </c>
      <c r="D20" s="668">
        <v>19</v>
      </c>
      <c r="E20" s="668">
        <v>12</v>
      </c>
      <c r="F20" s="668">
        <v>22</v>
      </c>
      <c r="G20" s="668">
        <v>24</v>
      </c>
      <c r="H20" s="669">
        <v>35</v>
      </c>
      <c r="I20" s="669">
        <v>30</v>
      </c>
      <c r="J20" s="669">
        <v>30</v>
      </c>
      <c r="K20" s="669" t="s">
        <v>331</v>
      </c>
      <c r="L20" s="670" t="s">
        <v>331</v>
      </c>
      <c r="M20" s="670" t="s">
        <v>331</v>
      </c>
    </row>
    <row r="21" spans="1:13" x14ac:dyDescent="0.25">
      <c r="A21" s="1502"/>
      <c r="B21" s="665" t="s">
        <v>808</v>
      </c>
      <c r="C21" s="749">
        <v>93</v>
      </c>
      <c r="D21" s="751">
        <v>9</v>
      </c>
      <c r="E21" s="751">
        <v>3</v>
      </c>
      <c r="F21" s="751">
        <v>15</v>
      </c>
      <c r="G21" s="751">
        <v>11</v>
      </c>
      <c r="H21" s="753">
        <v>14</v>
      </c>
      <c r="I21" s="753">
        <v>13</v>
      </c>
      <c r="J21" s="753">
        <v>13</v>
      </c>
      <c r="K21" s="753">
        <v>10</v>
      </c>
      <c r="L21" s="752">
        <v>2</v>
      </c>
      <c r="M21" s="752">
        <v>3</v>
      </c>
    </row>
    <row r="22" spans="1:13" x14ac:dyDescent="0.25">
      <c r="A22" s="1502"/>
      <c r="B22" s="665" t="s">
        <v>809</v>
      </c>
      <c r="C22" s="749">
        <v>16</v>
      </c>
      <c r="D22" s="745" t="s">
        <v>331</v>
      </c>
      <c r="E22" s="745" t="s">
        <v>331</v>
      </c>
      <c r="F22" s="745" t="s">
        <v>331</v>
      </c>
      <c r="G22" s="745" t="s">
        <v>331</v>
      </c>
      <c r="H22" s="745" t="s">
        <v>331</v>
      </c>
      <c r="I22" s="747" t="s">
        <v>331</v>
      </c>
      <c r="J22" s="747" t="s">
        <v>331</v>
      </c>
      <c r="K22" s="753">
        <v>9</v>
      </c>
      <c r="L22" s="752">
        <v>6</v>
      </c>
      <c r="M22" s="752">
        <v>1</v>
      </c>
    </row>
    <row r="23" spans="1:13" x14ac:dyDescent="0.25">
      <c r="A23" s="1502"/>
      <c r="B23" s="665" t="s">
        <v>810</v>
      </c>
      <c r="C23" s="749">
        <v>1</v>
      </c>
      <c r="D23" s="745" t="s">
        <v>331</v>
      </c>
      <c r="E23" s="745" t="s">
        <v>331</v>
      </c>
      <c r="F23" s="745" t="s">
        <v>331</v>
      </c>
      <c r="G23" s="745" t="s">
        <v>331</v>
      </c>
      <c r="H23" s="745" t="s">
        <v>331</v>
      </c>
      <c r="I23" s="747" t="s">
        <v>331</v>
      </c>
      <c r="J23" s="747" t="s">
        <v>331</v>
      </c>
      <c r="K23" s="753">
        <v>0</v>
      </c>
      <c r="L23" s="752">
        <v>1</v>
      </c>
      <c r="M23" s="752">
        <v>0</v>
      </c>
    </row>
    <row r="24" spans="1:13" x14ac:dyDescent="0.25">
      <c r="A24" s="1502"/>
      <c r="B24" s="665" t="s">
        <v>811</v>
      </c>
      <c r="C24" s="749">
        <v>1</v>
      </c>
      <c r="D24" s="745" t="s">
        <v>331</v>
      </c>
      <c r="E24" s="745" t="s">
        <v>331</v>
      </c>
      <c r="F24" s="745" t="s">
        <v>331</v>
      </c>
      <c r="G24" s="745" t="s">
        <v>331</v>
      </c>
      <c r="H24" s="745" t="s">
        <v>331</v>
      </c>
      <c r="I24" s="747" t="s">
        <v>331</v>
      </c>
      <c r="J24" s="747" t="s">
        <v>331</v>
      </c>
      <c r="K24" s="753">
        <v>1</v>
      </c>
      <c r="L24" s="752">
        <v>0</v>
      </c>
      <c r="M24" s="752">
        <v>0</v>
      </c>
    </row>
    <row r="25" spans="1:13" x14ac:dyDescent="0.25">
      <c r="A25" s="1502"/>
      <c r="B25" s="673" t="s">
        <v>812</v>
      </c>
      <c r="C25" s="674">
        <v>156</v>
      </c>
      <c r="D25" s="675">
        <v>15</v>
      </c>
      <c r="E25" s="675">
        <v>7</v>
      </c>
      <c r="F25" s="675">
        <v>26</v>
      </c>
      <c r="G25" s="675">
        <v>19</v>
      </c>
      <c r="H25" s="676">
        <v>21</v>
      </c>
      <c r="I25" s="676">
        <v>16</v>
      </c>
      <c r="J25" s="676">
        <v>20</v>
      </c>
      <c r="K25" s="676">
        <v>18</v>
      </c>
      <c r="L25" s="677">
        <v>5</v>
      </c>
      <c r="M25" s="677">
        <v>9</v>
      </c>
    </row>
    <row r="26" spans="1:13" x14ac:dyDescent="0.25">
      <c r="A26" s="1503"/>
      <c r="B26" s="678" t="s">
        <v>813</v>
      </c>
      <c r="C26" s="679">
        <v>10</v>
      </c>
      <c r="D26" s="680" t="s">
        <v>331</v>
      </c>
      <c r="E26" s="680" t="s">
        <v>331</v>
      </c>
      <c r="F26" s="680" t="s">
        <v>331</v>
      </c>
      <c r="G26" s="680" t="s">
        <v>331</v>
      </c>
      <c r="H26" s="680" t="s">
        <v>331</v>
      </c>
      <c r="I26" s="681" t="s">
        <v>331</v>
      </c>
      <c r="J26" s="681" t="s">
        <v>331</v>
      </c>
      <c r="K26" s="681">
        <v>5</v>
      </c>
      <c r="L26" s="682">
        <v>2</v>
      </c>
      <c r="M26" s="682">
        <v>3</v>
      </c>
    </row>
    <row r="27" spans="1:13" x14ac:dyDescent="0.25">
      <c r="A27" s="1543" t="s">
        <v>814</v>
      </c>
      <c r="B27" s="1543"/>
      <c r="C27" s="1543"/>
      <c r="D27" s="1543"/>
      <c r="E27" s="1543"/>
      <c r="F27" s="1543"/>
      <c r="G27" s="1543"/>
      <c r="H27" s="1543"/>
      <c r="I27" s="1543"/>
      <c r="J27" s="1543"/>
      <c r="K27" s="1543"/>
      <c r="L27" s="1543"/>
      <c r="M27" s="1523"/>
    </row>
    <row r="28" spans="1:13" ht="22.5" customHeight="1" x14ac:dyDescent="0.25">
      <c r="A28" s="1544" t="s">
        <v>815</v>
      </c>
      <c r="B28" s="1544"/>
      <c r="C28" s="1544"/>
      <c r="D28" s="1544"/>
      <c r="E28" s="1544"/>
      <c r="F28" s="1544"/>
      <c r="G28" s="1544"/>
      <c r="H28" s="1544"/>
      <c r="I28" s="1544"/>
      <c r="J28" s="1544"/>
      <c r="K28" s="1544"/>
      <c r="L28" s="1544"/>
      <c r="M28" s="1523"/>
    </row>
    <row r="29" spans="1:13" ht="22.5" customHeight="1" x14ac:dyDescent="0.25">
      <c r="A29" s="1544" t="s">
        <v>816</v>
      </c>
      <c r="B29" s="1544"/>
      <c r="C29" s="1544"/>
      <c r="D29" s="1544"/>
      <c r="E29" s="1544"/>
      <c r="F29" s="1544"/>
      <c r="G29" s="1544"/>
      <c r="H29" s="1544"/>
      <c r="I29" s="1544"/>
      <c r="J29" s="1544"/>
      <c r="K29" s="1544"/>
      <c r="L29" s="1544"/>
      <c r="M29" s="1523"/>
    </row>
  </sheetData>
  <mergeCells count="17">
    <mergeCell ref="A1:M1"/>
    <mergeCell ref="A2:M2"/>
    <mergeCell ref="A3:M3"/>
    <mergeCell ref="A12:B12"/>
    <mergeCell ref="A4:B4"/>
    <mergeCell ref="A5:B5"/>
    <mergeCell ref="A6:B6"/>
    <mergeCell ref="A7:B7"/>
    <mergeCell ref="A8:B8"/>
    <mergeCell ref="A9:B9"/>
    <mergeCell ref="A10:B10"/>
    <mergeCell ref="A11:B11"/>
    <mergeCell ref="A13:B13"/>
    <mergeCell ref="A14:A26"/>
    <mergeCell ref="A27:L27"/>
    <mergeCell ref="A28:L28"/>
    <mergeCell ref="A29:L29"/>
  </mergeCells>
  <hyperlinks>
    <hyperlink ref="O1" location="INDEX!A1" display="Back to Index" xr:uid="{35617428-6CBB-4782-BFDB-15C59B0FD48A}"/>
  </hyperlink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45C7-088C-4C94-AEDC-599201801E18}">
  <dimension ref="A1:P34"/>
  <sheetViews>
    <sheetView workbookViewId="0">
      <selection activeCell="B15" sqref="B15"/>
    </sheetView>
  </sheetViews>
  <sheetFormatPr defaultRowHeight="15" x14ac:dyDescent="0.25"/>
  <cols>
    <col min="1" max="1" width="18.140625" bestFit="1" customWidth="1"/>
    <col min="2" max="2" width="35.5703125" customWidth="1"/>
    <col min="3" max="5" width="10" bestFit="1" customWidth="1"/>
    <col min="7" max="7" width="12.7109375" bestFit="1" customWidth="1"/>
    <col min="9" max="9" width="5.85546875" customWidth="1"/>
    <col min="10" max="10" width="7.140625" customWidth="1"/>
    <col min="11" max="13" width="10" bestFit="1" customWidth="1"/>
  </cols>
  <sheetData>
    <row r="1" spans="1:16" ht="18.75" x14ac:dyDescent="0.25">
      <c r="A1" s="1508" t="s">
        <v>817</v>
      </c>
      <c r="B1" s="1240"/>
      <c r="C1" s="1240"/>
      <c r="D1" s="1240"/>
      <c r="E1" s="1240"/>
      <c r="F1" s="683"/>
      <c r="G1" s="1236" t="s">
        <v>863</v>
      </c>
      <c r="H1" s="683"/>
      <c r="I1" s="683"/>
      <c r="J1" s="683"/>
      <c r="K1" s="683"/>
      <c r="L1" s="683"/>
      <c r="M1" s="683"/>
      <c r="N1" s="683"/>
      <c r="O1" s="683"/>
      <c r="P1" s="683"/>
    </row>
    <row r="2" spans="1:16" ht="18.75" x14ac:dyDescent="0.25">
      <c r="A2" s="1509" t="s">
        <v>1</v>
      </c>
      <c r="B2" s="1510"/>
      <c r="C2" s="1510"/>
      <c r="D2" s="1510"/>
      <c r="E2" s="1511"/>
      <c r="F2" s="683"/>
      <c r="G2" s="683"/>
      <c r="H2" s="683"/>
      <c r="I2" s="683"/>
      <c r="J2" s="683"/>
      <c r="K2" s="683"/>
      <c r="L2" s="683"/>
      <c r="M2" s="683"/>
      <c r="N2" s="683"/>
      <c r="O2" s="683"/>
      <c r="P2" s="683"/>
    </row>
    <row r="3" spans="1:16" ht="18.75" x14ac:dyDescent="0.25">
      <c r="A3" s="1512" t="s">
        <v>856</v>
      </c>
      <c r="B3" s="1512"/>
      <c r="C3" s="1512"/>
      <c r="D3" s="1512"/>
      <c r="E3" s="1513"/>
      <c r="F3" s="683"/>
      <c r="G3" s="683"/>
      <c r="H3" s="683"/>
      <c r="I3" s="683"/>
      <c r="J3" s="683"/>
      <c r="K3" s="683"/>
      <c r="L3" s="683"/>
      <c r="M3" s="683"/>
      <c r="N3" s="683"/>
      <c r="O3" s="683"/>
      <c r="P3" s="683"/>
    </row>
    <row r="4" spans="1:16" x14ac:dyDescent="0.25">
      <c r="A4" s="1514" t="s">
        <v>818</v>
      </c>
      <c r="B4" s="1514"/>
      <c r="C4" s="768" t="s">
        <v>819</v>
      </c>
      <c r="D4" s="768" t="s">
        <v>820</v>
      </c>
      <c r="E4" s="934" t="s">
        <v>821</v>
      </c>
      <c r="F4" s="683"/>
      <c r="G4" s="683"/>
      <c r="H4" s="683"/>
      <c r="I4" s="683"/>
      <c r="J4" s="683"/>
      <c r="K4" s="683"/>
      <c r="L4" s="683"/>
      <c r="M4" s="683"/>
      <c r="N4" s="683"/>
      <c r="O4" s="683"/>
      <c r="P4" s="683"/>
    </row>
    <row r="5" spans="1:16" ht="26.25" x14ac:dyDescent="0.25">
      <c r="A5" s="769" t="s">
        <v>711</v>
      </c>
      <c r="B5" s="770" t="s">
        <v>4</v>
      </c>
      <c r="C5" s="771">
        <v>295</v>
      </c>
      <c r="D5" s="771">
        <v>243</v>
      </c>
      <c r="E5" s="771">
        <v>538</v>
      </c>
      <c r="F5" s="683"/>
      <c r="G5" s="683"/>
      <c r="H5" s="683"/>
      <c r="I5" s="683"/>
      <c r="J5" s="683"/>
      <c r="K5" s="683"/>
      <c r="L5" s="683"/>
      <c r="M5" s="683"/>
      <c r="N5" s="683"/>
      <c r="O5" s="683"/>
      <c r="P5" s="683"/>
    </row>
    <row r="6" spans="1:16" x14ac:dyDescent="0.25">
      <c r="A6" s="942" t="s">
        <v>822</v>
      </c>
      <c r="B6" s="772" t="s">
        <v>4</v>
      </c>
      <c r="C6" s="773">
        <v>0</v>
      </c>
      <c r="D6" s="773">
        <v>0</v>
      </c>
      <c r="E6" s="774">
        <v>0</v>
      </c>
      <c r="F6" s="683"/>
      <c r="G6" s="683"/>
      <c r="H6" s="683"/>
      <c r="I6" s="683"/>
      <c r="J6" s="683"/>
      <c r="K6" s="683"/>
      <c r="L6" s="683"/>
      <c r="M6" s="683"/>
      <c r="N6" s="683"/>
      <c r="O6" s="683"/>
      <c r="P6" s="683"/>
    </row>
    <row r="7" spans="1:16" x14ac:dyDescent="0.25">
      <c r="A7" s="1515" t="s">
        <v>823</v>
      </c>
      <c r="B7" s="775" t="s">
        <v>4</v>
      </c>
      <c r="C7" s="776">
        <v>184</v>
      </c>
      <c r="D7" s="776">
        <v>94</v>
      </c>
      <c r="E7" s="776">
        <v>278</v>
      </c>
      <c r="F7" s="683"/>
      <c r="G7" s="683"/>
      <c r="H7" s="683"/>
      <c r="I7" s="683"/>
      <c r="J7" s="683"/>
      <c r="K7" s="683"/>
      <c r="L7" s="683"/>
      <c r="M7" s="683"/>
      <c r="N7" s="683"/>
      <c r="O7" s="683"/>
      <c r="P7" s="683"/>
    </row>
    <row r="8" spans="1:16" x14ac:dyDescent="0.25">
      <c r="A8" s="1516"/>
      <c r="B8" s="763" t="s">
        <v>824</v>
      </c>
      <c r="C8" s="777">
        <v>122</v>
      </c>
      <c r="D8" s="777">
        <v>49</v>
      </c>
      <c r="E8" s="778">
        <v>171</v>
      </c>
      <c r="F8" s="683"/>
      <c r="G8" s="683"/>
      <c r="H8" s="683"/>
      <c r="I8" s="683"/>
      <c r="J8" s="683"/>
      <c r="K8" s="683"/>
      <c r="L8" s="683"/>
      <c r="M8" s="683"/>
      <c r="N8" s="683"/>
      <c r="O8" s="683"/>
      <c r="P8" s="683"/>
    </row>
    <row r="9" spans="1:16" x14ac:dyDescent="0.25">
      <c r="A9" s="1516"/>
      <c r="B9" s="916" t="s">
        <v>825</v>
      </c>
      <c r="C9" s="905">
        <v>14</v>
      </c>
      <c r="D9" s="905">
        <v>6</v>
      </c>
      <c r="E9" s="906">
        <v>20</v>
      </c>
      <c r="F9" s="683"/>
      <c r="G9" s="683"/>
      <c r="H9" s="683"/>
      <c r="I9" s="683"/>
      <c r="J9" s="683"/>
      <c r="K9" s="683"/>
      <c r="L9" s="683"/>
      <c r="M9" s="683"/>
      <c r="N9" s="683"/>
      <c r="O9" s="683"/>
      <c r="P9" s="683"/>
    </row>
    <row r="10" spans="1:16" x14ac:dyDescent="0.25">
      <c r="A10" s="1516"/>
      <c r="B10" s="916" t="s">
        <v>826</v>
      </c>
      <c r="C10" s="905">
        <v>75</v>
      </c>
      <c r="D10" s="905">
        <v>30</v>
      </c>
      <c r="E10" s="906">
        <v>105</v>
      </c>
      <c r="F10" s="683"/>
      <c r="G10" s="683"/>
      <c r="H10" s="683"/>
      <c r="I10" s="683"/>
      <c r="J10" s="683"/>
      <c r="K10" s="683"/>
      <c r="L10" s="683"/>
      <c r="M10" s="683"/>
      <c r="N10" s="683"/>
      <c r="O10" s="683"/>
      <c r="P10" s="683"/>
    </row>
    <row r="11" spans="1:16" ht="42.75" customHeight="1" x14ac:dyDescent="0.25">
      <c r="A11" s="1516"/>
      <c r="B11" s="917" t="s">
        <v>827</v>
      </c>
      <c r="C11" s="907">
        <v>32</v>
      </c>
      <c r="D11" s="907">
        <v>12</v>
      </c>
      <c r="E11" s="906">
        <v>44</v>
      </c>
      <c r="F11" s="683"/>
      <c r="G11" s="683"/>
      <c r="H11" s="683"/>
      <c r="I11" s="683"/>
      <c r="J11" s="683"/>
      <c r="K11" s="683"/>
      <c r="L11" s="683"/>
      <c r="M11" s="683"/>
      <c r="N11" s="683"/>
      <c r="O11" s="683"/>
      <c r="P11" s="683"/>
    </row>
    <row r="12" spans="1:16" x14ac:dyDescent="0.25">
      <c r="A12" s="1516"/>
      <c r="B12" s="916" t="s">
        <v>828</v>
      </c>
      <c r="C12" s="905">
        <v>1</v>
      </c>
      <c r="D12" s="905">
        <v>1</v>
      </c>
      <c r="E12" s="906">
        <v>2</v>
      </c>
      <c r="F12" s="683"/>
      <c r="G12" s="683"/>
      <c r="H12" s="683"/>
      <c r="I12" s="683"/>
      <c r="J12" s="683"/>
      <c r="K12" s="683"/>
      <c r="L12" s="683"/>
      <c r="M12" s="683"/>
      <c r="N12" s="683"/>
      <c r="O12" s="683"/>
      <c r="P12" s="683"/>
    </row>
    <row r="13" spans="1:16" ht="34.5" customHeight="1" x14ac:dyDescent="0.25">
      <c r="A13" s="1516"/>
      <c r="B13" s="918" t="s">
        <v>829</v>
      </c>
      <c r="C13" s="905">
        <v>16</v>
      </c>
      <c r="D13" s="905">
        <v>3</v>
      </c>
      <c r="E13" s="908">
        <v>19</v>
      </c>
      <c r="F13" s="683"/>
      <c r="G13" s="683"/>
      <c r="H13" s="683"/>
      <c r="I13" s="683"/>
      <c r="J13" s="683"/>
      <c r="K13" s="683"/>
      <c r="L13" s="683"/>
      <c r="M13" s="683"/>
      <c r="N13" s="683"/>
      <c r="O13" s="683"/>
      <c r="P13" s="683"/>
    </row>
    <row r="14" spans="1:16" x14ac:dyDescent="0.25">
      <c r="A14" s="1516"/>
      <c r="B14" s="919" t="s">
        <v>830</v>
      </c>
      <c r="C14" s="905">
        <v>14</v>
      </c>
      <c r="D14" s="905">
        <v>1</v>
      </c>
      <c r="E14" s="906">
        <v>15</v>
      </c>
      <c r="F14" s="683"/>
      <c r="G14" s="683"/>
      <c r="H14" s="683"/>
      <c r="I14" s="683"/>
      <c r="J14" s="683"/>
      <c r="K14" s="683"/>
      <c r="L14" s="683"/>
      <c r="M14" s="683"/>
      <c r="N14" s="683"/>
      <c r="O14" s="683"/>
      <c r="P14" s="683"/>
    </row>
    <row r="15" spans="1:16" x14ac:dyDescent="0.25">
      <c r="A15" s="1516"/>
      <c r="B15" s="919" t="s">
        <v>891</v>
      </c>
      <c r="C15" s="905">
        <v>14</v>
      </c>
      <c r="D15" s="905">
        <v>3</v>
      </c>
      <c r="E15" s="906">
        <v>17</v>
      </c>
      <c r="F15" s="683"/>
      <c r="G15" s="683"/>
      <c r="H15" s="683"/>
      <c r="I15" s="683"/>
      <c r="J15" s="683"/>
      <c r="K15" s="683"/>
      <c r="L15" s="683"/>
      <c r="M15" s="683"/>
      <c r="N15" s="683"/>
      <c r="O15" s="683"/>
      <c r="P15" s="683"/>
    </row>
    <row r="16" spans="1:16" x14ac:dyDescent="0.25">
      <c r="A16" s="1516"/>
      <c r="B16" s="919" t="s">
        <v>831</v>
      </c>
      <c r="C16" s="905">
        <v>0</v>
      </c>
      <c r="D16" s="905">
        <v>0</v>
      </c>
      <c r="E16" s="906">
        <v>0</v>
      </c>
      <c r="F16" s="683"/>
      <c r="G16" s="683"/>
      <c r="H16" s="683"/>
      <c r="I16" s="683"/>
      <c r="J16" s="683"/>
      <c r="K16" s="683"/>
      <c r="L16" s="683"/>
      <c r="M16" s="683"/>
      <c r="N16" s="683"/>
      <c r="O16" s="683"/>
      <c r="P16" s="683"/>
    </row>
    <row r="17" spans="1:16" x14ac:dyDescent="0.25">
      <c r="A17" s="1516"/>
      <c r="B17" s="919" t="s">
        <v>832</v>
      </c>
      <c r="C17" s="905">
        <v>9</v>
      </c>
      <c r="D17" s="905">
        <v>4</v>
      </c>
      <c r="E17" s="906">
        <v>13</v>
      </c>
      <c r="F17" s="762"/>
      <c r="G17" s="683"/>
      <c r="H17" s="683"/>
      <c r="I17" s="683"/>
      <c r="J17" s="683"/>
      <c r="K17" s="683"/>
      <c r="L17" s="683"/>
      <c r="M17" s="683"/>
      <c r="N17" s="683"/>
      <c r="O17" s="683"/>
      <c r="P17" s="683"/>
    </row>
    <row r="18" spans="1:16" x14ac:dyDescent="0.25">
      <c r="A18" s="1516"/>
      <c r="B18" s="919" t="s">
        <v>890</v>
      </c>
      <c r="C18" s="905">
        <v>8</v>
      </c>
      <c r="D18" s="905">
        <v>33</v>
      </c>
      <c r="E18" s="906">
        <v>41</v>
      </c>
      <c r="F18" s="762"/>
      <c r="G18" s="683"/>
      <c r="H18" s="683"/>
      <c r="I18" s="683"/>
      <c r="J18" s="683"/>
      <c r="K18" s="683"/>
      <c r="L18" s="683"/>
      <c r="M18" s="683"/>
      <c r="N18" s="683"/>
      <c r="O18" s="683"/>
      <c r="P18" s="683"/>
    </row>
    <row r="19" spans="1:16" x14ac:dyDescent="0.25">
      <c r="A19" s="1517"/>
      <c r="B19" s="920" t="s">
        <v>833</v>
      </c>
      <c r="C19" s="909">
        <v>1</v>
      </c>
      <c r="D19" s="909">
        <v>1</v>
      </c>
      <c r="E19" s="910">
        <v>2</v>
      </c>
      <c r="F19" s="762"/>
      <c r="G19" s="683"/>
      <c r="H19" s="683"/>
      <c r="I19" s="683"/>
      <c r="J19" s="683"/>
      <c r="K19" s="683"/>
      <c r="L19" s="683"/>
      <c r="M19" s="683"/>
      <c r="N19" s="683"/>
      <c r="O19" s="683"/>
      <c r="P19" s="683"/>
    </row>
    <row r="20" spans="1:16" x14ac:dyDescent="0.25">
      <c r="A20" s="1518" t="s">
        <v>834</v>
      </c>
      <c r="B20" s="921" t="s">
        <v>4</v>
      </c>
      <c r="C20" s="922">
        <v>111</v>
      </c>
      <c r="D20" s="922">
        <v>88</v>
      </c>
      <c r="E20" s="922">
        <v>199</v>
      </c>
      <c r="F20" s="762"/>
      <c r="G20" s="683"/>
      <c r="H20" s="683"/>
      <c r="I20" s="683"/>
      <c r="J20" s="683"/>
      <c r="K20" s="683"/>
      <c r="L20" s="683"/>
      <c r="M20" s="683"/>
      <c r="N20" s="683"/>
      <c r="O20" s="683"/>
      <c r="P20" s="683"/>
    </row>
    <row r="21" spans="1:16" x14ac:dyDescent="0.25">
      <c r="A21" s="1519"/>
      <c r="B21" s="923" t="s">
        <v>835</v>
      </c>
      <c r="C21" s="905">
        <v>61</v>
      </c>
      <c r="D21" s="905">
        <v>62</v>
      </c>
      <c r="E21" s="905">
        <v>123</v>
      </c>
      <c r="F21" s="762"/>
      <c r="G21" s="683"/>
      <c r="H21" s="683"/>
      <c r="I21" s="683"/>
      <c r="J21" s="683"/>
      <c r="K21" s="683"/>
      <c r="L21" s="683"/>
      <c r="M21" s="683"/>
      <c r="N21" s="683"/>
      <c r="O21" s="683"/>
      <c r="P21" s="683"/>
    </row>
    <row r="22" spans="1:16" x14ac:dyDescent="0.25">
      <c r="A22" s="1519"/>
      <c r="B22" s="924" t="s">
        <v>836</v>
      </c>
      <c r="C22" s="905">
        <v>15</v>
      </c>
      <c r="D22" s="905">
        <v>11</v>
      </c>
      <c r="E22" s="908">
        <v>26</v>
      </c>
      <c r="F22" s="762"/>
      <c r="G22" s="683"/>
      <c r="H22" s="683"/>
      <c r="I22" s="683"/>
      <c r="J22" s="683"/>
      <c r="K22" s="683"/>
      <c r="L22" s="683"/>
      <c r="M22" s="683"/>
      <c r="N22" s="683"/>
      <c r="O22" s="683"/>
      <c r="P22" s="683"/>
    </row>
    <row r="23" spans="1:16" ht="28.5" customHeight="1" x14ac:dyDescent="0.25">
      <c r="A23" s="1519"/>
      <c r="B23" s="925" t="s">
        <v>837</v>
      </c>
      <c r="C23" s="905">
        <v>9</v>
      </c>
      <c r="D23" s="905">
        <v>0</v>
      </c>
      <c r="E23" s="908">
        <v>9</v>
      </c>
      <c r="F23" s="764"/>
      <c r="G23" s="683"/>
      <c r="H23" s="683"/>
      <c r="I23" s="683"/>
      <c r="J23" s="683"/>
      <c r="K23" s="683"/>
      <c r="L23" s="683"/>
      <c r="M23" s="683"/>
      <c r="N23" s="683"/>
      <c r="O23" s="683"/>
      <c r="P23" s="683"/>
    </row>
    <row r="24" spans="1:16" ht="21.75" customHeight="1" x14ac:dyDescent="0.25">
      <c r="A24" s="1519"/>
      <c r="B24" s="925" t="s">
        <v>838</v>
      </c>
      <c r="C24" s="905">
        <v>24</v>
      </c>
      <c r="D24" s="905">
        <v>28</v>
      </c>
      <c r="E24" s="908">
        <v>52</v>
      </c>
      <c r="F24" s="762"/>
      <c r="G24" s="683"/>
      <c r="H24" s="683"/>
      <c r="I24" s="683"/>
      <c r="J24" s="683"/>
      <c r="K24" s="683"/>
      <c r="L24" s="683"/>
      <c r="M24" s="683"/>
      <c r="N24" s="683"/>
      <c r="O24" s="683"/>
      <c r="P24" s="683"/>
    </row>
    <row r="25" spans="1:16" ht="29.25" customHeight="1" x14ac:dyDescent="0.25">
      <c r="A25" s="1519"/>
      <c r="B25" s="925" t="s">
        <v>839</v>
      </c>
      <c r="C25" s="905">
        <v>1</v>
      </c>
      <c r="D25" s="905">
        <v>6</v>
      </c>
      <c r="E25" s="908">
        <v>7</v>
      </c>
      <c r="F25" s="762"/>
      <c r="G25" s="683"/>
      <c r="H25" s="683"/>
      <c r="I25" s="683"/>
      <c r="J25" s="683"/>
      <c r="K25" s="683"/>
      <c r="L25" s="683"/>
      <c r="M25" s="683"/>
      <c r="N25" s="683"/>
      <c r="O25" s="683"/>
      <c r="P25" s="683"/>
    </row>
    <row r="26" spans="1:16" ht="27.75" customHeight="1" x14ac:dyDescent="0.25">
      <c r="A26" s="1519"/>
      <c r="B26" s="925" t="s">
        <v>840</v>
      </c>
      <c r="C26" s="905">
        <v>12</v>
      </c>
      <c r="D26" s="905">
        <v>17</v>
      </c>
      <c r="E26" s="908">
        <v>29</v>
      </c>
      <c r="F26" s="762"/>
      <c r="G26" s="683"/>
      <c r="H26" s="683"/>
      <c r="I26" s="683"/>
      <c r="J26" s="683"/>
      <c r="K26" s="683"/>
      <c r="L26" s="683"/>
      <c r="M26" s="683"/>
      <c r="N26" s="683"/>
      <c r="O26" s="683"/>
      <c r="P26" s="683"/>
    </row>
    <row r="27" spans="1:16" x14ac:dyDescent="0.25">
      <c r="A27" s="1519"/>
      <c r="B27" s="926" t="s">
        <v>841</v>
      </c>
      <c r="C27" s="905">
        <v>44</v>
      </c>
      <c r="D27" s="905">
        <v>21</v>
      </c>
      <c r="E27" s="908">
        <v>65</v>
      </c>
      <c r="F27" s="762"/>
      <c r="G27" s="683"/>
      <c r="H27" s="683"/>
      <c r="I27" s="683"/>
      <c r="J27" s="683"/>
      <c r="K27" s="683"/>
      <c r="L27" s="683"/>
      <c r="M27" s="683"/>
      <c r="N27" s="683"/>
      <c r="O27" s="683"/>
      <c r="P27" s="683"/>
    </row>
    <row r="28" spans="1:16" x14ac:dyDescent="0.25">
      <c r="A28" s="1519"/>
      <c r="B28" s="816" t="s">
        <v>842</v>
      </c>
      <c r="C28" s="905">
        <v>2</v>
      </c>
      <c r="D28" s="905">
        <v>0</v>
      </c>
      <c r="E28" s="908">
        <v>2</v>
      </c>
      <c r="F28" s="762"/>
      <c r="G28" s="683"/>
      <c r="H28" s="683"/>
      <c r="I28" s="683"/>
      <c r="J28" s="683"/>
      <c r="K28" s="683"/>
      <c r="L28" s="683"/>
      <c r="M28" s="683"/>
      <c r="N28" s="683"/>
      <c r="O28" s="683"/>
      <c r="P28" s="683"/>
    </row>
    <row r="29" spans="1:16" x14ac:dyDescent="0.25">
      <c r="A29" s="1519"/>
      <c r="B29" s="816" t="s">
        <v>843</v>
      </c>
      <c r="C29" s="905">
        <v>3</v>
      </c>
      <c r="D29" s="905">
        <v>3</v>
      </c>
      <c r="E29" s="908">
        <v>6</v>
      </c>
      <c r="F29" s="762"/>
      <c r="G29" s="683"/>
      <c r="H29" s="683"/>
      <c r="I29" s="683"/>
      <c r="J29" s="683"/>
      <c r="K29" s="683"/>
      <c r="L29" s="683"/>
      <c r="M29" s="683"/>
      <c r="N29" s="683"/>
      <c r="O29" s="683"/>
      <c r="P29" s="683"/>
    </row>
    <row r="30" spans="1:16" x14ac:dyDescent="0.25">
      <c r="A30" s="1519"/>
      <c r="B30" s="816" t="s">
        <v>844</v>
      </c>
      <c r="C30" s="905">
        <v>0</v>
      </c>
      <c r="D30" s="905">
        <v>1</v>
      </c>
      <c r="E30" s="908">
        <v>1</v>
      </c>
      <c r="F30" s="762"/>
      <c r="G30" s="683"/>
      <c r="H30" s="683"/>
      <c r="I30" s="683"/>
      <c r="J30" s="683"/>
      <c r="K30" s="683"/>
      <c r="L30" s="683"/>
      <c r="M30" s="683"/>
      <c r="N30" s="683"/>
      <c r="O30" s="683"/>
      <c r="P30" s="683"/>
    </row>
    <row r="31" spans="1:16" x14ac:dyDescent="0.25">
      <c r="A31" s="1520"/>
      <c r="B31" s="817" t="s">
        <v>107</v>
      </c>
      <c r="C31" s="909">
        <v>1</v>
      </c>
      <c r="D31" s="909">
        <v>1</v>
      </c>
      <c r="E31" s="927">
        <v>2</v>
      </c>
      <c r="F31" s="762"/>
      <c r="G31" s="683"/>
      <c r="H31" s="683"/>
      <c r="I31" s="683"/>
      <c r="J31" s="683"/>
      <c r="K31" s="683"/>
      <c r="L31" s="683"/>
      <c r="M31" s="683"/>
      <c r="N31" s="683"/>
      <c r="O31" s="683"/>
      <c r="P31" s="683"/>
    </row>
    <row r="32" spans="1:16" x14ac:dyDescent="0.25">
      <c r="A32" s="931" t="s">
        <v>117</v>
      </c>
      <c r="B32" s="928" t="s">
        <v>4</v>
      </c>
      <c r="C32" s="929">
        <v>0</v>
      </c>
      <c r="D32" s="929">
        <v>61</v>
      </c>
      <c r="E32" s="930">
        <v>61</v>
      </c>
      <c r="F32" s="762"/>
      <c r="G32" s="683"/>
      <c r="H32" s="683"/>
      <c r="I32" s="683"/>
      <c r="J32" s="683"/>
      <c r="K32" s="683"/>
      <c r="L32" s="683"/>
      <c r="M32" s="683"/>
      <c r="N32" s="683"/>
      <c r="O32" s="683"/>
      <c r="P32" s="683"/>
    </row>
    <row r="33" spans="1:16" ht="15" customHeight="1" x14ac:dyDescent="0.25">
      <c r="A33" s="1545" t="s">
        <v>845</v>
      </c>
      <c r="B33" s="1545"/>
      <c r="C33" s="1545"/>
      <c r="D33" s="1545"/>
      <c r="E33" s="1545"/>
      <c r="F33" s="683"/>
      <c r="G33" s="683"/>
      <c r="H33" s="683"/>
      <c r="I33" s="683"/>
      <c r="J33" s="683"/>
      <c r="K33" s="683"/>
      <c r="L33" s="683"/>
      <c r="M33" s="683"/>
      <c r="N33" s="683"/>
      <c r="O33" s="683"/>
      <c r="P33" s="683"/>
    </row>
    <row r="34" spans="1:16" x14ac:dyDescent="0.25">
      <c r="A34" s="1530" t="s">
        <v>846</v>
      </c>
      <c r="B34" s="1530"/>
      <c r="C34" s="1530"/>
      <c r="D34" s="1530"/>
      <c r="E34" s="1530"/>
      <c r="F34" s="683"/>
      <c r="G34" s="683"/>
      <c r="H34" s="683"/>
      <c r="I34" s="683"/>
      <c r="J34" s="683"/>
      <c r="K34" s="683"/>
      <c r="L34" s="683"/>
      <c r="M34" s="683"/>
      <c r="N34" s="683"/>
      <c r="O34" s="683"/>
      <c r="P34" s="683"/>
    </row>
  </sheetData>
  <mergeCells count="8">
    <mergeCell ref="A33:E33"/>
    <mergeCell ref="A34:E34"/>
    <mergeCell ref="A1:E1"/>
    <mergeCell ref="A2:E2"/>
    <mergeCell ref="A3:E3"/>
    <mergeCell ref="A4:B4"/>
    <mergeCell ref="A7:A19"/>
    <mergeCell ref="A20:A31"/>
  </mergeCells>
  <hyperlinks>
    <hyperlink ref="G1" location="INDEX!A1" display="Back to Index" xr:uid="{0D747BF1-C1CF-40E4-8D01-F451FF03D47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965C4-358A-4181-8C2B-EBC13DD24979}">
  <dimension ref="A1:T32"/>
  <sheetViews>
    <sheetView zoomScaleNormal="100" workbookViewId="0">
      <selection activeCell="T1" sqref="T1"/>
    </sheetView>
  </sheetViews>
  <sheetFormatPr defaultColWidth="9.28515625" defaultRowHeight="15.75" customHeight="1" x14ac:dyDescent="0.25"/>
  <cols>
    <col min="1" max="1" width="21.28515625" style="71" customWidth="1"/>
    <col min="2" max="2" width="26.140625" style="71" bestFit="1" customWidth="1"/>
    <col min="3" max="3" width="5.7109375" style="64" customWidth="1"/>
    <col min="4" max="4" width="8.7109375" style="66" bestFit="1" customWidth="1"/>
    <col min="5" max="5" width="7.140625" style="66" customWidth="1"/>
    <col min="6" max="6" width="8.28515625" style="66" bestFit="1" customWidth="1"/>
    <col min="7" max="7" width="8.7109375" style="66" bestFit="1" customWidth="1"/>
    <col min="8" max="8" width="7.7109375" style="66" bestFit="1" customWidth="1"/>
    <col min="9" max="9" width="8.28515625" style="66" bestFit="1" customWidth="1"/>
    <col min="10" max="10" width="8.7109375" style="66" bestFit="1" customWidth="1"/>
    <col min="11" max="11" width="7.140625" style="66" customWidth="1"/>
    <col min="12" max="12" width="8.28515625" style="66" bestFit="1" customWidth="1"/>
    <col min="13" max="13" width="8.7109375" style="66" bestFit="1" customWidth="1"/>
    <col min="14" max="14" width="7.7109375" style="66" bestFit="1" customWidth="1"/>
    <col min="15" max="15" width="8.28515625" style="66" bestFit="1" customWidth="1"/>
    <col min="16" max="16" width="8.7109375" style="66" bestFit="1" customWidth="1"/>
    <col min="17" max="17" width="7.140625" style="66" customWidth="1"/>
    <col min="18" max="18" width="8.28515625" style="66" bestFit="1" customWidth="1"/>
    <col min="19" max="19" width="9.28515625" style="66"/>
    <col min="20" max="20" width="12.7109375" style="66" bestFit="1" customWidth="1"/>
    <col min="21" max="16384" width="9.28515625" style="66"/>
  </cols>
  <sheetData>
    <row r="1" spans="1:20" s="61" customFormat="1" ht="18.75" x14ac:dyDescent="0.25">
      <c r="A1" s="1264" t="s">
        <v>135</v>
      </c>
      <c r="B1" s="1264"/>
      <c r="C1" s="1264"/>
      <c r="D1" s="1264"/>
      <c r="E1" s="1264"/>
      <c r="F1" s="1264"/>
      <c r="G1" s="1264"/>
      <c r="H1" s="1264"/>
      <c r="I1" s="1264"/>
      <c r="J1" s="1264"/>
      <c r="K1" s="1264"/>
      <c r="L1" s="1264"/>
      <c r="M1" s="1264"/>
      <c r="N1" s="1264"/>
      <c r="O1" s="1264"/>
      <c r="P1" s="1264"/>
      <c r="Q1" s="1264"/>
      <c r="R1" s="1264"/>
      <c r="T1" s="1236" t="s">
        <v>863</v>
      </c>
    </row>
    <row r="2" spans="1:20" s="61" customFormat="1" ht="18.75" x14ac:dyDescent="0.25">
      <c r="A2" s="1264" t="s">
        <v>1</v>
      </c>
      <c r="B2" s="1264"/>
      <c r="C2" s="1264"/>
      <c r="D2" s="1264"/>
      <c r="E2" s="1264"/>
      <c r="F2" s="1264"/>
      <c r="G2" s="1264"/>
      <c r="H2" s="1264"/>
      <c r="I2" s="1264"/>
      <c r="J2" s="1264"/>
      <c r="K2" s="1264"/>
      <c r="L2" s="1264"/>
      <c r="M2" s="1264"/>
      <c r="N2" s="1264"/>
      <c r="O2" s="1264"/>
      <c r="P2" s="1264"/>
      <c r="Q2" s="1264"/>
      <c r="R2" s="1264"/>
    </row>
    <row r="3" spans="1:20" s="61" customFormat="1" ht="18.75" x14ac:dyDescent="0.3">
      <c r="A3" s="1265" t="s">
        <v>136</v>
      </c>
      <c r="B3" s="1265"/>
      <c r="C3" s="1265"/>
      <c r="D3" s="1265"/>
      <c r="E3" s="1265"/>
      <c r="F3" s="1265"/>
      <c r="G3" s="1265"/>
      <c r="H3" s="1265"/>
      <c r="I3" s="1265"/>
      <c r="J3" s="1265"/>
      <c r="K3" s="1265"/>
      <c r="L3" s="1265"/>
      <c r="M3" s="1265"/>
      <c r="N3" s="1265"/>
      <c r="O3" s="1265"/>
      <c r="P3" s="1265"/>
      <c r="Q3" s="1265"/>
      <c r="R3" s="1265"/>
    </row>
    <row r="4" spans="1:20" s="62" customFormat="1" ht="13.5" x14ac:dyDescent="0.25">
      <c r="A4" s="1266" t="s">
        <v>102</v>
      </c>
      <c r="B4" s="1266"/>
      <c r="C4" s="1268" t="s">
        <v>4</v>
      </c>
      <c r="D4" s="1270" t="s">
        <v>103</v>
      </c>
      <c r="E4" s="1271"/>
      <c r="F4" s="1272"/>
      <c r="G4" s="1270" t="s">
        <v>104</v>
      </c>
      <c r="H4" s="1271"/>
      <c r="I4" s="1272"/>
      <c r="J4" s="1271" t="s">
        <v>105</v>
      </c>
      <c r="K4" s="1271"/>
      <c r="L4" s="1271"/>
      <c r="M4" s="1270" t="s">
        <v>106</v>
      </c>
      <c r="N4" s="1271"/>
      <c r="O4" s="1272"/>
      <c r="P4" s="1273" t="s">
        <v>107</v>
      </c>
      <c r="Q4" s="1274"/>
      <c r="R4" s="1275"/>
    </row>
    <row r="5" spans="1:20" s="63" customFormat="1" ht="38.25" x14ac:dyDescent="0.2">
      <c r="A5" s="1267"/>
      <c r="B5" s="1267"/>
      <c r="C5" s="1269"/>
      <c r="D5" s="72" t="s">
        <v>108</v>
      </c>
      <c r="E5" s="73" t="s">
        <v>109</v>
      </c>
      <c r="F5" s="74" t="s">
        <v>110</v>
      </c>
      <c r="G5" s="72" t="s">
        <v>108</v>
      </c>
      <c r="H5" s="73" t="s">
        <v>109</v>
      </c>
      <c r="I5" s="74" t="s">
        <v>110</v>
      </c>
      <c r="J5" s="72" t="s">
        <v>108</v>
      </c>
      <c r="K5" s="73" t="s">
        <v>109</v>
      </c>
      <c r="L5" s="74" t="s">
        <v>110</v>
      </c>
      <c r="M5" s="72" t="s">
        <v>108</v>
      </c>
      <c r="N5" s="73" t="s">
        <v>109</v>
      </c>
      <c r="O5" s="74" t="s">
        <v>110</v>
      </c>
      <c r="P5" s="72" t="s">
        <v>108</v>
      </c>
      <c r="Q5" s="73" t="s">
        <v>109</v>
      </c>
      <c r="R5" s="75" t="s">
        <v>110</v>
      </c>
    </row>
    <row r="6" spans="1:20" s="64" customFormat="1" ht="12.75" x14ac:dyDescent="0.25">
      <c r="A6" s="391" t="s">
        <v>15</v>
      </c>
      <c r="B6" s="686" t="s">
        <v>4</v>
      </c>
      <c r="C6" s="688">
        <f>SUM(D6:R6)</f>
        <v>504</v>
      </c>
      <c r="D6" s="76">
        <f>SUM(D7:D12)</f>
        <v>24</v>
      </c>
      <c r="E6" s="77">
        <f>SUM(E7:E12)</f>
        <v>61</v>
      </c>
      <c r="F6" s="78">
        <f>SUM(F7:F12)</f>
        <v>9</v>
      </c>
      <c r="G6" s="76">
        <f t="shared" ref="G6:R6" si="0">SUM(G7:G12)</f>
        <v>12</v>
      </c>
      <c r="H6" s="77">
        <f t="shared" si="0"/>
        <v>16</v>
      </c>
      <c r="I6" s="78">
        <f t="shared" si="0"/>
        <v>0</v>
      </c>
      <c r="J6" s="76">
        <f t="shared" si="0"/>
        <v>3</v>
      </c>
      <c r="K6" s="77">
        <f t="shared" si="0"/>
        <v>201</v>
      </c>
      <c r="L6" s="78">
        <f t="shared" si="0"/>
        <v>0</v>
      </c>
      <c r="M6" s="76">
        <f t="shared" si="0"/>
        <v>48</v>
      </c>
      <c r="N6" s="77">
        <f t="shared" si="0"/>
        <v>130</v>
      </c>
      <c r="O6" s="78">
        <f t="shared" si="0"/>
        <v>0</v>
      </c>
      <c r="P6" s="76">
        <f t="shared" si="0"/>
        <v>0</v>
      </c>
      <c r="Q6" s="77">
        <f t="shared" si="0"/>
        <v>0</v>
      </c>
      <c r="R6" s="79">
        <f t="shared" si="0"/>
        <v>0</v>
      </c>
    </row>
    <row r="7" spans="1:20" ht="12.75" x14ac:dyDescent="0.25">
      <c r="A7" s="1257" t="s">
        <v>111</v>
      </c>
      <c r="B7" s="65" t="s">
        <v>112</v>
      </c>
      <c r="C7" s="694">
        <f>SUM(D7:R7)</f>
        <v>104</v>
      </c>
      <c r="D7" s="80">
        <v>15</v>
      </c>
      <c r="E7" s="81">
        <v>23</v>
      </c>
      <c r="F7" s="82">
        <v>0</v>
      </c>
      <c r="G7" s="80">
        <v>8</v>
      </c>
      <c r="H7" s="81">
        <v>5</v>
      </c>
      <c r="I7" s="82">
        <v>0</v>
      </c>
      <c r="J7" s="80">
        <v>0</v>
      </c>
      <c r="K7" s="81">
        <v>26</v>
      </c>
      <c r="L7" s="82">
        <v>0</v>
      </c>
      <c r="M7" s="80">
        <v>13</v>
      </c>
      <c r="N7" s="81">
        <v>14</v>
      </c>
      <c r="O7" s="82">
        <v>0</v>
      </c>
      <c r="P7" s="80">
        <v>0</v>
      </c>
      <c r="Q7" s="81">
        <v>0</v>
      </c>
      <c r="R7" s="83">
        <v>0</v>
      </c>
    </row>
    <row r="8" spans="1:20" ht="12.75" x14ac:dyDescent="0.25">
      <c r="A8" s="1258"/>
      <c r="B8" s="67" t="s">
        <v>113</v>
      </c>
      <c r="C8" s="699">
        <f t="shared" ref="C8:C29" si="1">SUM(D8:R8)</f>
        <v>101</v>
      </c>
      <c r="D8" s="84">
        <v>1</v>
      </c>
      <c r="E8" s="85">
        <v>13</v>
      </c>
      <c r="F8" s="86">
        <v>0</v>
      </c>
      <c r="G8" s="84">
        <v>0</v>
      </c>
      <c r="H8" s="85">
        <v>3</v>
      </c>
      <c r="I8" s="86">
        <v>0</v>
      </c>
      <c r="J8" s="84">
        <v>0</v>
      </c>
      <c r="K8" s="85">
        <v>49</v>
      </c>
      <c r="L8" s="86">
        <v>0</v>
      </c>
      <c r="M8" s="84">
        <v>10</v>
      </c>
      <c r="N8" s="85">
        <v>25</v>
      </c>
      <c r="O8" s="86">
        <v>0</v>
      </c>
      <c r="P8" s="84">
        <v>0</v>
      </c>
      <c r="Q8" s="85">
        <v>0</v>
      </c>
      <c r="R8" s="87">
        <v>0</v>
      </c>
    </row>
    <row r="9" spans="1:20" ht="12.75" x14ac:dyDescent="0.25">
      <c r="A9" s="1258"/>
      <c r="B9" s="67" t="s">
        <v>114</v>
      </c>
      <c r="C9" s="699">
        <f t="shared" si="1"/>
        <v>12</v>
      </c>
      <c r="D9" s="84">
        <v>0</v>
      </c>
      <c r="E9" s="85">
        <v>2</v>
      </c>
      <c r="F9" s="86">
        <v>0</v>
      </c>
      <c r="G9" s="84">
        <v>0</v>
      </c>
      <c r="H9" s="85">
        <v>0</v>
      </c>
      <c r="I9" s="86">
        <v>0</v>
      </c>
      <c r="J9" s="84">
        <v>0</v>
      </c>
      <c r="K9" s="85">
        <v>3</v>
      </c>
      <c r="L9" s="86">
        <v>0</v>
      </c>
      <c r="M9" s="84">
        <v>1</v>
      </c>
      <c r="N9" s="85">
        <v>6</v>
      </c>
      <c r="O9" s="86">
        <v>0</v>
      </c>
      <c r="P9" s="84">
        <v>0</v>
      </c>
      <c r="Q9" s="85">
        <v>0</v>
      </c>
      <c r="R9" s="87">
        <v>0</v>
      </c>
    </row>
    <row r="10" spans="1:20" ht="12.75" x14ac:dyDescent="0.25">
      <c r="A10" s="1258"/>
      <c r="B10" s="67" t="s">
        <v>115</v>
      </c>
      <c r="C10" s="699">
        <f t="shared" si="1"/>
        <v>198</v>
      </c>
      <c r="D10" s="84">
        <v>6</v>
      </c>
      <c r="E10" s="85">
        <v>15</v>
      </c>
      <c r="F10" s="86">
        <v>0</v>
      </c>
      <c r="G10" s="84">
        <v>1</v>
      </c>
      <c r="H10" s="85">
        <v>8</v>
      </c>
      <c r="I10" s="86">
        <v>0</v>
      </c>
      <c r="J10" s="84">
        <v>1</v>
      </c>
      <c r="K10" s="85">
        <v>88</v>
      </c>
      <c r="L10" s="86">
        <v>0</v>
      </c>
      <c r="M10" s="84">
        <v>16</v>
      </c>
      <c r="N10" s="85">
        <v>63</v>
      </c>
      <c r="O10" s="86">
        <v>0</v>
      </c>
      <c r="P10" s="84">
        <v>0</v>
      </c>
      <c r="Q10" s="85">
        <v>0</v>
      </c>
      <c r="R10" s="87">
        <v>0</v>
      </c>
    </row>
    <row r="11" spans="1:20" ht="12.75" x14ac:dyDescent="0.25">
      <c r="A11" s="1258"/>
      <c r="B11" s="67" t="s">
        <v>116</v>
      </c>
      <c r="C11" s="699">
        <f t="shared" si="1"/>
        <v>21</v>
      </c>
      <c r="D11" s="84">
        <v>0</v>
      </c>
      <c r="E11" s="85">
        <v>2</v>
      </c>
      <c r="F11" s="86">
        <v>0</v>
      </c>
      <c r="G11" s="84">
        <v>0</v>
      </c>
      <c r="H11" s="85">
        <v>0</v>
      </c>
      <c r="I11" s="86">
        <v>0</v>
      </c>
      <c r="J11" s="84">
        <v>0</v>
      </c>
      <c r="K11" s="85">
        <v>12</v>
      </c>
      <c r="L11" s="86">
        <v>0</v>
      </c>
      <c r="M11" s="84">
        <v>0</v>
      </c>
      <c r="N11" s="85">
        <v>7</v>
      </c>
      <c r="O11" s="86">
        <v>0</v>
      </c>
      <c r="P11" s="84">
        <v>0</v>
      </c>
      <c r="Q11" s="85">
        <v>0</v>
      </c>
      <c r="R11" s="87">
        <v>0</v>
      </c>
    </row>
    <row r="12" spans="1:20" ht="12.75" x14ac:dyDescent="0.25">
      <c r="A12" s="1259"/>
      <c r="B12" s="68" t="s">
        <v>117</v>
      </c>
      <c r="C12" s="705">
        <f t="shared" si="1"/>
        <v>68</v>
      </c>
      <c r="D12" s="88">
        <v>2</v>
      </c>
      <c r="E12" s="89">
        <v>6</v>
      </c>
      <c r="F12" s="90">
        <v>9</v>
      </c>
      <c r="G12" s="88">
        <v>3</v>
      </c>
      <c r="H12" s="89">
        <v>0</v>
      </c>
      <c r="I12" s="90">
        <v>0</v>
      </c>
      <c r="J12" s="88">
        <v>2</v>
      </c>
      <c r="K12" s="89">
        <v>23</v>
      </c>
      <c r="L12" s="90">
        <v>0</v>
      </c>
      <c r="M12" s="88">
        <v>8</v>
      </c>
      <c r="N12" s="89">
        <v>15</v>
      </c>
      <c r="O12" s="90">
        <v>0</v>
      </c>
      <c r="P12" s="88">
        <v>0</v>
      </c>
      <c r="Q12" s="89">
        <v>0</v>
      </c>
      <c r="R12" s="91">
        <v>0</v>
      </c>
    </row>
    <row r="13" spans="1:20" ht="12.75" x14ac:dyDescent="0.25">
      <c r="A13" s="1260" t="s">
        <v>864</v>
      </c>
      <c r="B13" s="65" t="s">
        <v>119</v>
      </c>
      <c r="C13" s="694">
        <f t="shared" si="1"/>
        <v>0</v>
      </c>
      <c r="D13" s="80">
        <v>0</v>
      </c>
      <c r="E13" s="81">
        <v>0</v>
      </c>
      <c r="F13" s="82">
        <v>0</v>
      </c>
      <c r="G13" s="80">
        <v>0</v>
      </c>
      <c r="H13" s="81">
        <v>0</v>
      </c>
      <c r="I13" s="82">
        <v>0</v>
      </c>
      <c r="J13" s="80">
        <v>0</v>
      </c>
      <c r="K13" s="81">
        <v>0</v>
      </c>
      <c r="L13" s="82">
        <v>0</v>
      </c>
      <c r="M13" s="80">
        <v>0</v>
      </c>
      <c r="N13" s="81">
        <v>0</v>
      </c>
      <c r="O13" s="82">
        <v>0</v>
      </c>
      <c r="P13" s="80">
        <v>0</v>
      </c>
      <c r="Q13" s="81">
        <v>0</v>
      </c>
      <c r="R13" s="83">
        <v>0</v>
      </c>
    </row>
    <row r="14" spans="1:20" ht="12.75" x14ac:dyDescent="0.25">
      <c r="A14" s="1261"/>
      <c r="B14" s="67" t="s">
        <v>120</v>
      </c>
      <c r="C14" s="699">
        <f t="shared" si="1"/>
        <v>0</v>
      </c>
      <c r="D14" s="84">
        <v>0</v>
      </c>
      <c r="E14" s="85">
        <v>0</v>
      </c>
      <c r="F14" s="86">
        <v>0</v>
      </c>
      <c r="G14" s="84">
        <v>0</v>
      </c>
      <c r="H14" s="85">
        <v>0</v>
      </c>
      <c r="I14" s="86">
        <v>0</v>
      </c>
      <c r="J14" s="84">
        <v>0</v>
      </c>
      <c r="K14" s="85">
        <v>0</v>
      </c>
      <c r="L14" s="86">
        <v>0</v>
      </c>
      <c r="M14" s="84">
        <v>0</v>
      </c>
      <c r="N14" s="85">
        <v>0</v>
      </c>
      <c r="O14" s="86">
        <v>0</v>
      </c>
      <c r="P14" s="84">
        <v>0</v>
      </c>
      <c r="Q14" s="85">
        <v>0</v>
      </c>
      <c r="R14" s="87">
        <v>0</v>
      </c>
    </row>
    <row r="15" spans="1:20" ht="12.75" x14ac:dyDescent="0.25">
      <c r="A15" s="1261"/>
      <c r="B15" s="67" t="s">
        <v>121</v>
      </c>
      <c r="C15" s="699">
        <f t="shared" si="1"/>
        <v>290</v>
      </c>
      <c r="D15" s="84">
        <v>0</v>
      </c>
      <c r="E15" s="85">
        <v>48</v>
      </c>
      <c r="F15" s="86">
        <v>0</v>
      </c>
      <c r="G15" s="84">
        <v>0</v>
      </c>
      <c r="H15" s="85">
        <v>14</v>
      </c>
      <c r="I15" s="86">
        <v>0</v>
      </c>
      <c r="J15" s="84">
        <v>0</v>
      </c>
      <c r="K15" s="85">
        <v>133</v>
      </c>
      <c r="L15" s="86">
        <v>0</v>
      </c>
      <c r="M15" s="84">
        <v>1</v>
      </c>
      <c r="N15" s="85">
        <v>94</v>
      </c>
      <c r="O15" s="86">
        <v>0</v>
      </c>
      <c r="P15" s="84">
        <v>0</v>
      </c>
      <c r="Q15" s="85">
        <v>0</v>
      </c>
      <c r="R15" s="87">
        <v>0</v>
      </c>
    </row>
    <row r="16" spans="1:20" ht="12.75" x14ac:dyDescent="0.25">
      <c r="A16" s="1261"/>
      <c r="B16" s="67" t="s">
        <v>122</v>
      </c>
      <c r="C16" s="699">
        <f t="shared" si="1"/>
        <v>28</v>
      </c>
      <c r="D16" s="84">
        <v>0</v>
      </c>
      <c r="E16" s="85">
        <v>5</v>
      </c>
      <c r="F16" s="86">
        <v>0</v>
      </c>
      <c r="G16" s="84">
        <v>0</v>
      </c>
      <c r="H16" s="85">
        <v>1</v>
      </c>
      <c r="I16" s="86">
        <v>0</v>
      </c>
      <c r="J16" s="84">
        <v>0</v>
      </c>
      <c r="K16" s="85">
        <v>13</v>
      </c>
      <c r="L16" s="86">
        <v>0</v>
      </c>
      <c r="M16" s="84">
        <v>0</v>
      </c>
      <c r="N16" s="85">
        <v>9</v>
      </c>
      <c r="O16" s="86">
        <v>0</v>
      </c>
      <c r="P16" s="84">
        <v>0</v>
      </c>
      <c r="Q16" s="85">
        <v>0</v>
      </c>
      <c r="R16" s="87">
        <v>0</v>
      </c>
    </row>
    <row r="17" spans="1:18" ht="12.75" x14ac:dyDescent="0.25">
      <c r="A17" s="1261"/>
      <c r="B17" s="67" t="s">
        <v>123</v>
      </c>
      <c r="C17" s="699">
        <f t="shared" si="1"/>
        <v>0</v>
      </c>
      <c r="D17" s="84">
        <v>0</v>
      </c>
      <c r="E17" s="85">
        <v>0</v>
      </c>
      <c r="F17" s="86">
        <v>0</v>
      </c>
      <c r="G17" s="84">
        <v>0</v>
      </c>
      <c r="H17" s="85">
        <v>0</v>
      </c>
      <c r="I17" s="86">
        <v>0</v>
      </c>
      <c r="J17" s="84">
        <v>0</v>
      </c>
      <c r="K17" s="85">
        <v>0</v>
      </c>
      <c r="L17" s="86">
        <v>0</v>
      </c>
      <c r="M17" s="84">
        <v>0</v>
      </c>
      <c r="N17" s="85">
        <v>0</v>
      </c>
      <c r="O17" s="86">
        <v>0</v>
      </c>
      <c r="P17" s="84">
        <v>0</v>
      </c>
      <c r="Q17" s="85">
        <v>0</v>
      </c>
      <c r="R17" s="87">
        <v>0</v>
      </c>
    </row>
    <row r="18" spans="1:18" ht="12.75" x14ac:dyDescent="0.25">
      <c r="A18" s="1261"/>
      <c r="B18" s="67" t="s">
        <v>124</v>
      </c>
      <c r="C18" s="699">
        <f t="shared" si="1"/>
        <v>3</v>
      </c>
      <c r="D18" s="84">
        <v>0</v>
      </c>
      <c r="E18" s="85">
        <v>0</v>
      </c>
      <c r="F18" s="86">
        <v>0</v>
      </c>
      <c r="G18" s="84">
        <v>0</v>
      </c>
      <c r="H18" s="85">
        <v>0</v>
      </c>
      <c r="I18" s="86">
        <v>0</v>
      </c>
      <c r="J18" s="84">
        <v>0</v>
      </c>
      <c r="K18" s="85">
        <v>3</v>
      </c>
      <c r="L18" s="86">
        <v>0</v>
      </c>
      <c r="M18" s="84">
        <v>0</v>
      </c>
      <c r="N18" s="85">
        <v>0</v>
      </c>
      <c r="O18" s="86">
        <v>0</v>
      </c>
      <c r="P18" s="84">
        <v>0</v>
      </c>
      <c r="Q18" s="85">
        <v>0</v>
      </c>
      <c r="R18" s="87">
        <v>0</v>
      </c>
    </row>
    <row r="19" spans="1:18" ht="12.75" x14ac:dyDescent="0.25">
      <c r="A19" s="1261"/>
      <c r="B19" s="67" t="s">
        <v>125</v>
      </c>
      <c r="C19" s="699">
        <f t="shared" si="1"/>
        <v>0</v>
      </c>
      <c r="D19" s="84">
        <v>0</v>
      </c>
      <c r="E19" s="85">
        <v>0</v>
      </c>
      <c r="F19" s="86">
        <v>0</v>
      </c>
      <c r="G19" s="84">
        <v>0</v>
      </c>
      <c r="H19" s="85">
        <v>0</v>
      </c>
      <c r="I19" s="86">
        <v>0</v>
      </c>
      <c r="J19" s="84">
        <v>0</v>
      </c>
      <c r="K19" s="85">
        <v>0</v>
      </c>
      <c r="L19" s="86">
        <v>0</v>
      </c>
      <c r="M19" s="84">
        <v>0</v>
      </c>
      <c r="N19" s="85">
        <v>0</v>
      </c>
      <c r="O19" s="86">
        <v>0</v>
      </c>
      <c r="P19" s="84">
        <v>0</v>
      </c>
      <c r="Q19" s="85">
        <v>0</v>
      </c>
      <c r="R19" s="87">
        <v>0</v>
      </c>
    </row>
    <row r="20" spans="1:18" ht="12.75" x14ac:dyDescent="0.25">
      <c r="A20" s="1261"/>
      <c r="B20" s="67" t="s">
        <v>126</v>
      </c>
      <c r="C20" s="699">
        <f t="shared" si="1"/>
        <v>0</v>
      </c>
      <c r="D20" s="84">
        <v>0</v>
      </c>
      <c r="E20" s="85">
        <v>0</v>
      </c>
      <c r="F20" s="86">
        <v>0</v>
      </c>
      <c r="G20" s="84">
        <v>0</v>
      </c>
      <c r="H20" s="85">
        <v>0</v>
      </c>
      <c r="I20" s="86">
        <v>0</v>
      </c>
      <c r="J20" s="84">
        <v>0</v>
      </c>
      <c r="K20" s="85">
        <v>0</v>
      </c>
      <c r="L20" s="86">
        <v>0</v>
      </c>
      <c r="M20" s="84">
        <v>0</v>
      </c>
      <c r="N20" s="85">
        <v>0</v>
      </c>
      <c r="O20" s="86">
        <v>0</v>
      </c>
      <c r="P20" s="84">
        <v>0</v>
      </c>
      <c r="Q20" s="85">
        <v>0</v>
      </c>
      <c r="R20" s="87">
        <v>0</v>
      </c>
    </row>
    <row r="21" spans="1:18" ht="12.75" x14ac:dyDescent="0.25">
      <c r="A21" s="1261"/>
      <c r="B21" s="67" t="s">
        <v>127</v>
      </c>
      <c r="C21" s="699">
        <f t="shared" si="1"/>
        <v>0</v>
      </c>
      <c r="D21" s="84">
        <v>0</v>
      </c>
      <c r="E21" s="85">
        <v>0</v>
      </c>
      <c r="F21" s="86">
        <v>0</v>
      </c>
      <c r="G21" s="84">
        <v>0</v>
      </c>
      <c r="H21" s="85">
        <v>0</v>
      </c>
      <c r="I21" s="86">
        <v>0</v>
      </c>
      <c r="J21" s="84">
        <v>0</v>
      </c>
      <c r="K21" s="85">
        <v>0</v>
      </c>
      <c r="L21" s="86">
        <v>0</v>
      </c>
      <c r="M21" s="84">
        <v>0</v>
      </c>
      <c r="N21" s="85">
        <v>0</v>
      </c>
      <c r="O21" s="86">
        <v>0</v>
      </c>
      <c r="P21" s="84">
        <v>0</v>
      </c>
      <c r="Q21" s="85">
        <v>0</v>
      </c>
      <c r="R21" s="87">
        <v>0</v>
      </c>
    </row>
    <row r="22" spans="1:18" ht="12.75" x14ac:dyDescent="0.25">
      <c r="A22" s="1261"/>
      <c r="B22" s="67" t="s">
        <v>128</v>
      </c>
      <c r="C22" s="699">
        <f t="shared" si="1"/>
        <v>84</v>
      </c>
      <c r="D22" s="84">
        <v>24</v>
      </c>
      <c r="E22" s="85">
        <v>0</v>
      </c>
      <c r="F22" s="86">
        <v>0</v>
      </c>
      <c r="G22" s="84">
        <v>12</v>
      </c>
      <c r="H22" s="85">
        <v>0</v>
      </c>
      <c r="I22" s="86">
        <v>0</v>
      </c>
      <c r="J22" s="84">
        <v>1</v>
      </c>
      <c r="K22" s="85">
        <v>0</v>
      </c>
      <c r="L22" s="86">
        <v>0</v>
      </c>
      <c r="M22" s="84">
        <v>47</v>
      </c>
      <c r="N22" s="85">
        <v>0</v>
      </c>
      <c r="O22" s="86">
        <v>0</v>
      </c>
      <c r="P22" s="84">
        <v>0</v>
      </c>
      <c r="Q22" s="85">
        <v>0</v>
      </c>
      <c r="R22" s="87">
        <v>0</v>
      </c>
    </row>
    <row r="23" spans="1:18" ht="12.75" x14ac:dyDescent="0.25">
      <c r="A23" s="1261"/>
      <c r="B23" s="67" t="s">
        <v>129</v>
      </c>
      <c r="C23" s="699">
        <f t="shared" si="1"/>
        <v>19</v>
      </c>
      <c r="D23" s="84">
        <v>0</v>
      </c>
      <c r="E23" s="85">
        <v>1</v>
      </c>
      <c r="F23" s="86">
        <v>0</v>
      </c>
      <c r="G23" s="84">
        <v>0</v>
      </c>
      <c r="H23" s="85">
        <v>0</v>
      </c>
      <c r="I23" s="86">
        <v>0</v>
      </c>
      <c r="J23" s="84">
        <v>0</v>
      </c>
      <c r="K23" s="85">
        <v>10</v>
      </c>
      <c r="L23" s="86">
        <v>0</v>
      </c>
      <c r="M23" s="84">
        <v>0</v>
      </c>
      <c r="N23" s="85">
        <v>8</v>
      </c>
      <c r="O23" s="86">
        <v>0</v>
      </c>
      <c r="P23" s="84">
        <v>0</v>
      </c>
      <c r="Q23" s="85">
        <v>0</v>
      </c>
      <c r="R23" s="87">
        <v>0</v>
      </c>
    </row>
    <row r="24" spans="1:18" ht="12.75" x14ac:dyDescent="0.25">
      <c r="A24" s="1261"/>
      <c r="B24" s="67" t="s">
        <v>130</v>
      </c>
      <c r="C24" s="699">
        <f t="shared" si="1"/>
        <v>0</v>
      </c>
      <c r="D24" s="84">
        <v>0</v>
      </c>
      <c r="E24" s="85">
        <v>0</v>
      </c>
      <c r="F24" s="86">
        <v>0</v>
      </c>
      <c r="G24" s="84">
        <v>0</v>
      </c>
      <c r="H24" s="85">
        <v>0</v>
      </c>
      <c r="I24" s="86">
        <v>0</v>
      </c>
      <c r="J24" s="84">
        <v>0</v>
      </c>
      <c r="K24" s="85">
        <v>0</v>
      </c>
      <c r="L24" s="86">
        <v>0</v>
      </c>
      <c r="M24" s="84">
        <v>0</v>
      </c>
      <c r="N24" s="85">
        <v>0</v>
      </c>
      <c r="O24" s="86">
        <v>0</v>
      </c>
      <c r="P24" s="84">
        <v>0</v>
      </c>
      <c r="Q24" s="85">
        <v>0</v>
      </c>
      <c r="R24" s="87">
        <v>0</v>
      </c>
    </row>
    <row r="25" spans="1:18" ht="12.75" x14ac:dyDescent="0.25">
      <c r="A25" s="1261"/>
      <c r="B25" s="67" t="s">
        <v>131</v>
      </c>
      <c r="C25" s="699">
        <f t="shared" si="1"/>
        <v>5</v>
      </c>
      <c r="D25" s="84">
        <v>0</v>
      </c>
      <c r="E25" s="85">
        <v>2</v>
      </c>
      <c r="F25" s="86">
        <v>0</v>
      </c>
      <c r="G25" s="84">
        <v>0</v>
      </c>
      <c r="H25" s="85">
        <v>0</v>
      </c>
      <c r="I25" s="86">
        <v>0</v>
      </c>
      <c r="J25" s="84">
        <v>0</v>
      </c>
      <c r="K25" s="85">
        <v>2</v>
      </c>
      <c r="L25" s="86">
        <v>0</v>
      </c>
      <c r="M25" s="84">
        <v>0</v>
      </c>
      <c r="N25" s="85">
        <v>1</v>
      </c>
      <c r="O25" s="86">
        <v>0</v>
      </c>
      <c r="P25" s="84">
        <v>0</v>
      </c>
      <c r="Q25" s="85">
        <v>0</v>
      </c>
      <c r="R25" s="87">
        <v>0</v>
      </c>
    </row>
    <row r="26" spans="1:18" ht="12.75" x14ac:dyDescent="0.25">
      <c r="A26" s="1261"/>
      <c r="B26" s="67" t="s">
        <v>132</v>
      </c>
      <c r="C26" s="699">
        <f t="shared" si="1"/>
        <v>0</v>
      </c>
      <c r="D26" s="84">
        <v>0</v>
      </c>
      <c r="E26" s="85">
        <v>0</v>
      </c>
      <c r="F26" s="86">
        <v>0</v>
      </c>
      <c r="G26" s="84">
        <v>0</v>
      </c>
      <c r="H26" s="85">
        <v>0</v>
      </c>
      <c r="I26" s="86">
        <v>0</v>
      </c>
      <c r="J26" s="84">
        <v>0</v>
      </c>
      <c r="K26" s="85">
        <v>0</v>
      </c>
      <c r="L26" s="86">
        <v>0</v>
      </c>
      <c r="M26" s="84">
        <v>0</v>
      </c>
      <c r="N26" s="85">
        <v>0</v>
      </c>
      <c r="O26" s="86">
        <v>0</v>
      </c>
      <c r="P26" s="84">
        <v>0</v>
      </c>
      <c r="Q26" s="85">
        <v>0</v>
      </c>
      <c r="R26" s="87">
        <v>0</v>
      </c>
    </row>
    <row r="27" spans="1:18" ht="12.75" x14ac:dyDescent="0.25">
      <c r="A27" s="1261"/>
      <c r="B27" s="67" t="s">
        <v>107</v>
      </c>
      <c r="C27" s="699">
        <f t="shared" si="1"/>
        <v>1</v>
      </c>
      <c r="D27" s="84">
        <v>0</v>
      </c>
      <c r="E27" s="85">
        <v>0</v>
      </c>
      <c r="F27" s="86">
        <v>0</v>
      </c>
      <c r="G27" s="84">
        <v>0</v>
      </c>
      <c r="H27" s="85">
        <v>0</v>
      </c>
      <c r="I27" s="86">
        <v>0</v>
      </c>
      <c r="J27" s="84">
        <v>0</v>
      </c>
      <c r="K27" s="85">
        <v>0</v>
      </c>
      <c r="L27" s="86">
        <v>0</v>
      </c>
      <c r="M27" s="84">
        <v>0</v>
      </c>
      <c r="N27" s="85">
        <v>1</v>
      </c>
      <c r="O27" s="86">
        <v>0</v>
      </c>
      <c r="P27" s="84">
        <v>0</v>
      </c>
      <c r="Q27" s="85">
        <v>0</v>
      </c>
      <c r="R27" s="87">
        <v>0</v>
      </c>
    </row>
    <row r="28" spans="1:18" ht="12.75" x14ac:dyDescent="0.25">
      <c r="A28" s="1261"/>
      <c r="B28" s="67" t="s">
        <v>133</v>
      </c>
      <c r="C28" s="699">
        <f t="shared" si="1"/>
        <v>10</v>
      </c>
      <c r="D28" s="84">
        <v>0</v>
      </c>
      <c r="E28" s="85">
        <v>0</v>
      </c>
      <c r="F28" s="86">
        <v>0</v>
      </c>
      <c r="G28" s="84">
        <v>0</v>
      </c>
      <c r="H28" s="85">
        <v>1</v>
      </c>
      <c r="I28" s="86">
        <v>0</v>
      </c>
      <c r="J28" s="84">
        <v>0</v>
      </c>
      <c r="K28" s="85">
        <v>8</v>
      </c>
      <c r="L28" s="86">
        <v>0</v>
      </c>
      <c r="M28" s="84">
        <v>0</v>
      </c>
      <c r="N28" s="85">
        <v>1</v>
      </c>
      <c r="O28" s="86">
        <v>0</v>
      </c>
      <c r="P28" s="84">
        <v>0</v>
      </c>
      <c r="Q28" s="85">
        <v>0</v>
      </c>
      <c r="R28" s="87">
        <v>0</v>
      </c>
    </row>
    <row r="29" spans="1:18" ht="12.75" x14ac:dyDescent="0.25">
      <c r="A29" s="1262"/>
      <c r="B29" s="69" t="s">
        <v>117</v>
      </c>
      <c r="C29" s="705">
        <f t="shared" si="1"/>
        <v>64</v>
      </c>
      <c r="D29" s="88">
        <v>0</v>
      </c>
      <c r="E29" s="89">
        <v>5</v>
      </c>
      <c r="F29" s="90">
        <v>9</v>
      </c>
      <c r="G29" s="88">
        <v>0</v>
      </c>
      <c r="H29" s="89">
        <v>0</v>
      </c>
      <c r="I29" s="90">
        <v>0</v>
      </c>
      <c r="J29" s="88">
        <v>2</v>
      </c>
      <c r="K29" s="89">
        <v>32</v>
      </c>
      <c r="L29" s="90">
        <v>0</v>
      </c>
      <c r="M29" s="88">
        <v>0</v>
      </c>
      <c r="N29" s="89">
        <v>16</v>
      </c>
      <c r="O29" s="90">
        <v>0</v>
      </c>
      <c r="P29" s="88">
        <v>0</v>
      </c>
      <c r="Q29" s="89">
        <v>0</v>
      </c>
      <c r="R29" s="91">
        <v>0</v>
      </c>
    </row>
    <row r="30" spans="1:18" ht="13.5" x14ac:dyDescent="0.25">
      <c r="A30" s="1522" t="s">
        <v>134</v>
      </c>
      <c r="B30" s="1522"/>
      <c r="C30" s="1522"/>
      <c r="D30" s="1522"/>
      <c r="E30" s="1522"/>
      <c r="F30" s="1522"/>
      <c r="G30" s="1522"/>
      <c r="H30" s="1522"/>
      <c r="I30" s="1522"/>
      <c r="J30" s="1522"/>
      <c r="K30" s="1522"/>
      <c r="L30" s="1522"/>
      <c r="M30" s="1522"/>
      <c r="N30" s="1522"/>
      <c r="O30" s="1522"/>
      <c r="P30" s="1522"/>
      <c r="Q30" s="1522"/>
      <c r="R30" s="1522"/>
    </row>
    <row r="32" spans="1:18" ht="12.75" x14ac:dyDescent="0.25">
      <c r="A32" s="542"/>
      <c r="B32" s="542"/>
      <c r="C32" s="70"/>
      <c r="D32" s="70"/>
      <c r="E32" s="70"/>
      <c r="F32" s="70"/>
      <c r="G32" s="70"/>
      <c r="H32" s="70"/>
      <c r="I32" s="70"/>
      <c r="J32" s="70"/>
      <c r="K32" s="70"/>
      <c r="L32" s="70"/>
      <c r="M32" s="70"/>
      <c r="N32" s="70"/>
      <c r="O32" s="70"/>
      <c r="P32" s="70"/>
      <c r="Q32" s="70"/>
      <c r="R32" s="70"/>
    </row>
  </sheetData>
  <mergeCells count="13">
    <mergeCell ref="A7:A12"/>
    <mergeCell ref="A13:A29"/>
    <mergeCell ref="A30:R30"/>
    <mergeCell ref="A1:R1"/>
    <mergeCell ref="A2:R2"/>
    <mergeCell ref="A3:R3"/>
    <mergeCell ref="A4:B5"/>
    <mergeCell ref="C4:C5"/>
    <mergeCell ref="D4:F4"/>
    <mergeCell ref="G4:I4"/>
    <mergeCell ref="J4:L4"/>
    <mergeCell ref="M4:O4"/>
    <mergeCell ref="P4:R4"/>
  </mergeCells>
  <hyperlinks>
    <hyperlink ref="T1" location="INDEX!A1" display="Back to Index" xr:uid="{C1FA1BE8-FE67-4AC1-B7E3-24F70B9D12F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F932-7155-4124-B233-33F3A8B233FC}">
  <dimension ref="A1:N20"/>
  <sheetViews>
    <sheetView workbookViewId="0">
      <selection activeCell="N1" sqref="N1"/>
    </sheetView>
  </sheetViews>
  <sheetFormatPr defaultColWidth="9.28515625" defaultRowHeight="15.75" customHeight="1" x14ac:dyDescent="0.25"/>
  <cols>
    <col min="1" max="1" width="29.7109375" style="5" customWidth="1"/>
    <col min="2" max="2" width="5.7109375" style="26" customWidth="1"/>
    <col min="3" max="11" width="5.5703125" style="27" customWidth="1"/>
    <col min="12" max="12" width="6" style="5" customWidth="1"/>
    <col min="13" max="13" width="9.28515625" style="5"/>
    <col min="14" max="14" width="12.7109375" style="5" bestFit="1" customWidth="1"/>
    <col min="15" max="16384" width="9.28515625" style="5"/>
  </cols>
  <sheetData>
    <row r="1" spans="1:14" s="1" customFormat="1" ht="18.75" x14ac:dyDescent="0.25">
      <c r="A1" s="1239" t="s">
        <v>137</v>
      </c>
      <c r="B1" s="1239"/>
      <c r="C1" s="1239"/>
      <c r="D1" s="1239"/>
      <c r="E1" s="1239"/>
      <c r="F1" s="1239"/>
      <c r="G1" s="1239"/>
      <c r="H1" s="1239"/>
      <c r="I1" s="1239"/>
      <c r="J1" s="1239"/>
      <c r="K1" s="1239"/>
      <c r="L1" s="1239"/>
      <c r="N1" s="1236" t="s">
        <v>863</v>
      </c>
    </row>
    <row r="2" spans="1:14" s="1" customFormat="1" ht="18.75" x14ac:dyDescent="0.25">
      <c r="A2" s="1239" t="s">
        <v>1</v>
      </c>
      <c r="B2" s="1239"/>
      <c r="C2" s="1239"/>
      <c r="D2" s="1239"/>
      <c r="E2" s="1239"/>
      <c r="F2" s="1239"/>
      <c r="G2" s="1239"/>
      <c r="H2" s="1239"/>
      <c r="I2" s="1239"/>
      <c r="J2" s="1239"/>
      <c r="K2" s="1239"/>
      <c r="L2" s="1239"/>
    </row>
    <row r="3" spans="1:14" s="2" customFormat="1" ht="18.75" x14ac:dyDescent="0.25">
      <c r="A3" s="1240" t="s">
        <v>847</v>
      </c>
      <c r="B3" s="1240"/>
      <c r="C3" s="1240"/>
      <c r="D3" s="1240"/>
      <c r="E3" s="1240"/>
      <c r="F3" s="1240"/>
      <c r="G3" s="1240"/>
      <c r="H3" s="1240"/>
      <c r="I3" s="1240"/>
      <c r="J3" s="1240"/>
      <c r="K3" s="1240"/>
      <c r="L3" s="1240"/>
    </row>
    <row r="4" spans="1:14" s="19" customFormat="1" ht="12.75" x14ac:dyDescent="0.25">
      <c r="A4" s="103" t="s">
        <v>138</v>
      </c>
      <c r="B4" s="768" t="s">
        <v>4</v>
      </c>
      <c r="C4" s="104" t="s">
        <v>5</v>
      </c>
      <c r="D4" s="104" t="s">
        <v>6</v>
      </c>
      <c r="E4" s="104" t="s">
        <v>7</v>
      </c>
      <c r="F4" s="104" t="s">
        <v>8</v>
      </c>
      <c r="G4" s="104" t="s">
        <v>9</v>
      </c>
      <c r="H4" s="105" t="s">
        <v>10</v>
      </c>
      <c r="I4" s="105" t="s">
        <v>11</v>
      </c>
      <c r="J4" s="105" t="s">
        <v>12</v>
      </c>
      <c r="K4" s="106" t="s">
        <v>13</v>
      </c>
      <c r="L4" s="106" t="s">
        <v>14</v>
      </c>
    </row>
    <row r="5" spans="1:14" s="4" customFormat="1" ht="12.75" x14ac:dyDescent="0.25">
      <c r="A5" s="103" t="s">
        <v>15</v>
      </c>
      <c r="B5" s="262">
        <f>SUM(C5:L5)</f>
        <v>504</v>
      </c>
      <c r="C5" s="263">
        <f t="shared" ref="C5:I5" si="0">SUM(C6,C13,C20)</f>
        <v>49</v>
      </c>
      <c r="D5" s="263">
        <f t="shared" si="0"/>
        <v>27</v>
      </c>
      <c r="E5" s="263">
        <f t="shared" si="0"/>
        <v>51</v>
      </c>
      <c r="F5" s="263">
        <f t="shared" si="0"/>
        <v>41</v>
      </c>
      <c r="G5" s="263">
        <f t="shared" si="0"/>
        <v>66</v>
      </c>
      <c r="H5" s="263">
        <f t="shared" si="0"/>
        <v>46</v>
      </c>
      <c r="I5" s="264">
        <f t="shared" si="0"/>
        <v>57</v>
      </c>
      <c r="J5" s="264">
        <f>SUM(J6,J13,J20)</f>
        <v>48</v>
      </c>
      <c r="K5" s="265">
        <f>SUM(K6,K13,K20)</f>
        <v>46</v>
      </c>
      <c r="L5" s="265">
        <f>SUM(L6,L13,L20)</f>
        <v>73</v>
      </c>
    </row>
    <row r="6" spans="1:14" s="4" customFormat="1" ht="12.75" x14ac:dyDescent="0.25">
      <c r="A6" s="252" t="s">
        <v>139</v>
      </c>
      <c r="B6" s="583">
        <f>SUM(B7:B12)</f>
        <v>184</v>
      </c>
      <c r="C6" s="584">
        <f t="shared" ref="C6:H6" si="1">SUM(C7:C12)</f>
        <v>24</v>
      </c>
      <c r="D6" s="584">
        <f t="shared" si="1"/>
        <v>13</v>
      </c>
      <c r="E6" s="584">
        <f t="shared" si="1"/>
        <v>20</v>
      </c>
      <c r="F6" s="584">
        <f t="shared" si="1"/>
        <v>22</v>
      </c>
      <c r="G6" s="584">
        <f t="shared" si="1"/>
        <v>28</v>
      </c>
      <c r="H6" s="585">
        <f t="shared" si="1"/>
        <v>17</v>
      </c>
      <c r="I6" s="585">
        <f>SUM(I7:I12)</f>
        <v>20</v>
      </c>
      <c r="J6" s="585">
        <f>SUM(J7:J12)</f>
        <v>13</v>
      </c>
      <c r="K6" s="585">
        <f>SUM(K7:K12)</f>
        <v>16</v>
      </c>
      <c r="L6" s="794">
        <v>11</v>
      </c>
    </row>
    <row r="7" spans="1:14" ht="12.75" x14ac:dyDescent="0.25">
      <c r="A7" s="766" t="s">
        <v>140</v>
      </c>
      <c r="B7" s="587">
        <f t="shared" ref="B7:B12" si="2">SUM(C7:L7)</f>
        <v>42</v>
      </c>
      <c r="C7" s="588">
        <v>5</v>
      </c>
      <c r="D7" s="588">
        <v>3</v>
      </c>
      <c r="E7" s="588">
        <v>4</v>
      </c>
      <c r="F7" s="588">
        <v>4</v>
      </c>
      <c r="G7" s="589">
        <v>7</v>
      </c>
      <c r="H7" s="589">
        <v>4</v>
      </c>
      <c r="I7" s="589">
        <v>5</v>
      </c>
      <c r="J7" s="589">
        <v>6</v>
      </c>
      <c r="K7" s="796">
        <v>2</v>
      </c>
      <c r="L7" s="779">
        <v>2</v>
      </c>
    </row>
    <row r="8" spans="1:14" ht="12.75" x14ac:dyDescent="0.25">
      <c r="A8" s="766" t="s">
        <v>141</v>
      </c>
      <c r="B8" s="587">
        <f t="shared" si="2"/>
        <v>31</v>
      </c>
      <c r="C8" s="588">
        <v>3</v>
      </c>
      <c r="D8" s="588">
        <v>3</v>
      </c>
      <c r="E8" s="588">
        <v>6</v>
      </c>
      <c r="F8" s="588">
        <v>6</v>
      </c>
      <c r="G8" s="589">
        <v>3</v>
      </c>
      <c r="H8" s="589">
        <v>2</v>
      </c>
      <c r="I8" s="589">
        <v>1</v>
      </c>
      <c r="J8" s="589">
        <v>1</v>
      </c>
      <c r="K8" s="589">
        <v>5</v>
      </c>
      <c r="L8" s="199">
        <v>1</v>
      </c>
    </row>
    <row r="9" spans="1:14" ht="12.75" x14ac:dyDescent="0.25">
      <c r="A9" s="766" t="s">
        <v>142</v>
      </c>
      <c r="B9" s="587">
        <f t="shared" si="2"/>
        <v>21</v>
      </c>
      <c r="C9" s="588">
        <v>3</v>
      </c>
      <c r="D9" s="588">
        <v>3</v>
      </c>
      <c r="E9" s="588">
        <v>3</v>
      </c>
      <c r="F9" s="588">
        <v>1</v>
      </c>
      <c r="G9" s="589">
        <v>1</v>
      </c>
      <c r="H9" s="589">
        <v>1</v>
      </c>
      <c r="I9" s="589">
        <v>3</v>
      </c>
      <c r="J9" s="589">
        <v>1</v>
      </c>
      <c r="K9" s="796">
        <v>2</v>
      </c>
      <c r="L9" s="779">
        <v>3</v>
      </c>
    </row>
    <row r="10" spans="1:14" ht="12.75" x14ac:dyDescent="0.25">
      <c r="A10" s="766" t="s">
        <v>143</v>
      </c>
      <c r="B10" s="587">
        <f t="shared" si="2"/>
        <v>19</v>
      </c>
      <c r="C10" s="588">
        <v>3</v>
      </c>
      <c r="D10" s="588">
        <v>0</v>
      </c>
      <c r="E10" s="588">
        <v>1</v>
      </c>
      <c r="F10" s="588">
        <v>1</v>
      </c>
      <c r="G10" s="589">
        <v>1</v>
      </c>
      <c r="H10" s="589">
        <v>5</v>
      </c>
      <c r="I10" s="589">
        <v>3</v>
      </c>
      <c r="J10" s="589">
        <v>1</v>
      </c>
      <c r="K10" s="589">
        <v>1</v>
      </c>
      <c r="L10" s="199">
        <v>3</v>
      </c>
    </row>
    <row r="11" spans="1:14" ht="12.75" x14ac:dyDescent="0.25">
      <c r="A11" s="766" t="s">
        <v>144</v>
      </c>
      <c r="B11" s="587">
        <f t="shared" si="2"/>
        <v>35</v>
      </c>
      <c r="C11" s="588">
        <v>4</v>
      </c>
      <c r="D11" s="588">
        <v>1</v>
      </c>
      <c r="E11" s="588">
        <v>0</v>
      </c>
      <c r="F11" s="588">
        <v>8</v>
      </c>
      <c r="G11" s="589">
        <v>10</v>
      </c>
      <c r="H11" s="589">
        <v>2</v>
      </c>
      <c r="I11" s="589">
        <v>2</v>
      </c>
      <c r="J11" s="589">
        <v>3</v>
      </c>
      <c r="K11" s="589">
        <v>4</v>
      </c>
      <c r="L11" s="199">
        <v>1</v>
      </c>
    </row>
    <row r="12" spans="1:14" ht="12.75" x14ac:dyDescent="0.25">
      <c r="A12" s="767" t="s">
        <v>145</v>
      </c>
      <c r="B12" s="596">
        <f t="shared" si="2"/>
        <v>36</v>
      </c>
      <c r="C12" s="597">
        <v>6</v>
      </c>
      <c r="D12" s="597">
        <v>3</v>
      </c>
      <c r="E12" s="597">
        <v>6</v>
      </c>
      <c r="F12" s="597">
        <v>2</v>
      </c>
      <c r="G12" s="598">
        <v>6</v>
      </c>
      <c r="H12" s="598">
        <v>3</v>
      </c>
      <c r="I12" s="598">
        <v>6</v>
      </c>
      <c r="J12" s="598">
        <v>1</v>
      </c>
      <c r="K12" s="598">
        <v>2</v>
      </c>
      <c r="L12" s="200">
        <v>1</v>
      </c>
    </row>
    <row r="13" spans="1:14" ht="12.75" x14ac:dyDescent="0.25">
      <c r="A13" s="252" t="s">
        <v>146</v>
      </c>
      <c r="B13" s="583">
        <f t="shared" ref="B13:L13" si="3">SUM(B14:B19)</f>
        <v>272</v>
      </c>
      <c r="C13" s="584">
        <f t="shared" si="3"/>
        <v>23</v>
      </c>
      <c r="D13" s="584">
        <f t="shared" si="3"/>
        <v>14</v>
      </c>
      <c r="E13" s="584">
        <f t="shared" si="3"/>
        <v>31</v>
      </c>
      <c r="F13" s="584">
        <f t="shared" si="3"/>
        <v>18</v>
      </c>
      <c r="G13" s="584">
        <f t="shared" si="3"/>
        <v>37</v>
      </c>
      <c r="H13" s="585">
        <f t="shared" si="3"/>
        <v>29</v>
      </c>
      <c r="I13" s="585">
        <f t="shared" si="3"/>
        <v>37</v>
      </c>
      <c r="J13" s="585">
        <f t="shared" si="3"/>
        <v>34</v>
      </c>
      <c r="K13" s="585">
        <f t="shared" si="3"/>
        <v>25</v>
      </c>
      <c r="L13" s="794">
        <f t="shared" si="3"/>
        <v>24</v>
      </c>
    </row>
    <row r="14" spans="1:14" ht="12.75" x14ac:dyDescent="0.25">
      <c r="A14" s="766" t="s">
        <v>147</v>
      </c>
      <c r="B14" s="587">
        <f t="shared" ref="B14:B20" si="4">SUM(C14:L14)</f>
        <v>43</v>
      </c>
      <c r="C14" s="588">
        <v>2</v>
      </c>
      <c r="D14" s="588">
        <v>3</v>
      </c>
      <c r="E14" s="588">
        <v>7</v>
      </c>
      <c r="F14" s="588">
        <v>1</v>
      </c>
      <c r="G14" s="589">
        <v>10</v>
      </c>
      <c r="H14" s="589">
        <v>2</v>
      </c>
      <c r="I14" s="589">
        <v>5</v>
      </c>
      <c r="J14" s="589">
        <v>3</v>
      </c>
      <c r="K14" s="796">
        <v>2</v>
      </c>
      <c r="L14" s="779">
        <v>8</v>
      </c>
    </row>
    <row r="15" spans="1:14" ht="12.75" x14ac:dyDescent="0.25">
      <c r="A15" s="766" t="s">
        <v>148</v>
      </c>
      <c r="B15" s="587">
        <f t="shared" si="4"/>
        <v>51</v>
      </c>
      <c r="C15" s="588">
        <v>3</v>
      </c>
      <c r="D15" s="588">
        <v>3</v>
      </c>
      <c r="E15" s="588">
        <v>9</v>
      </c>
      <c r="F15" s="588">
        <v>2</v>
      </c>
      <c r="G15" s="589">
        <v>8</v>
      </c>
      <c r="H15" s="589">
        <v>5</v>
      </c>
      <c r="I15" s="589">
        <v>8</v>
      </c>
      <c r="J15" s="589">
        <v>2</v>
      </c>
      <c r="K15" s="589">
        <v>6</v>
      </c>
      <c r="L15" s="199">
        <v>5</v>
      </c>
    </row>
    <row r="16" spans="1:14" ht="12.75" x14ac:dyDescent="0.25">
      <c r="A16" s="766" t="s">
        <v>149</v>
      </c>
      <c r="B16" s="587">
        <f t="shared" si="4"/>
        <v>37</v>
      </c>
      <c r="C16" s="588">
        <v>3</v>
      </c>
      <c r="D16" s="588">
        <v>1</v>
      </c>
      <c r="E16" s="588">
        <v>6</v>
      </c>
      <c r="F16" s="588">
        <v>2</v>
      </c>
      <c r="G16" s="589">
        <v>3</v>
      </c>
      <c r="H16" s="589">
        <v>5</v>
      </c>
      <c r="I16" s="589">
        <v>8</v>
      </c>
      <c r="J16" s="589">
        <v>4</v>
      </c>
      <c r="K16" s="589">
        <v>4</v>
      </c>
      <c r="L16" s="199">
        <v>1</v>
      </c>
    </row>
    <row r="17" spans="1:12" ht="12.75" x14ac:dyDescent="0.25">
      <c r="A17" s="766" t="s">
        <v>150</v>
      </c>
      <c r="B17" s="587">
        <f t="shared" si="4"/>
        <v>38</v>
      </c>
      <c r="C17" s="588">
        <v>6</v>
      </c>
      <c r="D17" s="588">
        <v>2</v>
      </c>
      <c r="E17" s="588">
        <v>1</v>
      </c>
      <c r="F17" s="588">
        <v>5</v>
      </c>
      <c r="G17" s="589">
        <v>2</v>
      </c>
      <c r="H17" s="589">
        <v>3</v>
      </c>
      <c r="I17" s="589">
        <v>7</v>
      </c>
      <c r="J17" s="589">
        <v>7</v>
      </c>
      <c r="K17" s="589">
        <v>4</v>
      </c>
      <c r="L17" s="199">
        <v>1</v>
      </c>
    </row>
    <row r="18" spans="1:12" ht="12.75" x14ac:dyDescent="0.25">
      <c r="A18" s="766" t="s">
        <v>151</v>
      </c>
      <c r="B18" s="587">
        <f t="shared" si="4"/>
        <v>58</v>
      </c>
      <c r="C18" s="588">
        <v>6</v>
      </c>
      <c r="D18" s="588">
        <v>2</v>
      </c>
      <c r="E18" s="588">
        <v>4</v>
      </c>
      <c r="F18" s="588">
        <v>7</v>
      </c>
      <c r="G18" s="589">
        <v>9</v>
      </c>
      <c r="H18" s="589">
        <v>5</v>
      </c>
      <c r="I18" s="589">
        <v>2</v>
      </c>
      <c r="J18" s="589">
        <v>13</v>
      </c>
      <c r="K18" s="589">
        <v>4</v>
      </c>
      <c r="L18" s="199">
        <v>6</v>
      </c>
    </row>
    <row r="19" spans="1:12" ht="12.75" x14ac:dyDescent="0.25">
      <c r="A19" s="767" t="s">
        <v>152</v>
      </c>
      <c r="B19" s="596">
        <f t="shared" si="4"/>
        <v>45</v>
      </c>
      <c r="C19" s="597">
        <v>3</v>
      </c>
      <c r="D19" s="597">
        <v>3</v>
      </c>
      <c r="E19" s="597">
        <v>4</v>
      </c>
      <c r="F19" s="597">
        <v>1</v>
      </c>
      <c r="G19" s="598">
        <v>5</v>
      </c>
      <c r="H19" s="598">
        <v>9</v>
      </c>
      <c r="I19" s="598">
        <v>7</v>
      </c>
      <c r="J19" s="598">
        <v>5</v>
      </c>
      <c r="K19" s="598">
        <v>5</v>
      </c>
      <c r="L19" s="200">
        <v>3</v>
      </c>
    </row>
    <row r="20" spans="1:12" ht="12.75" x14ac:dyDescent="0.25">
      <c r="A20" s="109" t="s">
        <v>117</v>
      </c>
      <c r="B20" s="239">
        <f t="shared" si="4"/>
        <v>48</v>
      </c>
      <c r="C20" s="240">
        <v>2</v>
      </c>
      <c r="D20" s="240">
        <v>0</v>
      </c>
      <c r="E20" s="240">
        <v>0</v>
      </c>
      <c r="F20" s="240">
        <v>1</v>
      </c>
      <c r="G20" s="241">
        <v>1</v>
      </c>
      <c r="H20" s="241">
        <v>0</v>
      </c>
      <c r="I20" s="241">
        <v>0</v>
      </c>
      <c r="J20" s="241">
        <v>1</v>
      </c>
      <c r="K20" s="241">
        <v>5</v>
      </c>
      <c r="L20" s="808">
        <v>38</v>
      </c>
    </row>
  </sheetData>
  <mergeCells count="3">
    <mergeCell ref="A1:L1"/>
    <mergeCell ref="A2:L2"/>
    <mergeCell ref="A3:L3"/>
  </mergeCells>
  <hyperlinks>
    <hyperlink ref="N1" location="INDEX!A1" display="Back to Index" xr:uid="{5E82266E-BCBC-4456-AD72-CE9FA00F676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62C1-C96A-4A17-B977-6E2EC581D1B3}">
  <dimension ref="A1:N12"/>
  <sheetViews>
    <sheetView workbookViewId="0">
      <selection activeCell="N1" sqref="N1"/>
    </sheetView>
  </sheetViews>
  <sheetFormatPr defaultColWidth="9.28515625" defaultRowHeight="15.75" customHeight="1" x14ac:dyDescent="0.25"/>
  <cols>
    <col min="1" max="1" width="29.7109375" style="5" customWidth="1"/>
    <col min="2" max="2" width="5.7109375" style="26" customWidth="1"/>
    <col min="3" max="11" width="5.5703125" style="27" customWidth="1"/>
    <col min="12" max="12" width="6.140625" style="5" customWidth="1"/>
    <col min="13" max="13" width="9.28515625" style="5"/>
    <col min="14" max="14" width="12.7109375" style="5" bestFit="1" customWidth="1"/>
    <col min="15" max="16384" width="9.28515625" style="5"/>
  </cols>
  <sheetData>
    <row r="1" spans="1:14" s="1" customFormat="1" ht="18.75" x14ac:dyDescent="0.25">
      <c r="A1" s="1239" t="s">
        <v>153</v>
      </c>
      <c r="B1" s="1239"/>
      <c r="C1" s="1239"/>
      <c r="D1" s="1239"/>
      <c r="E1" s="1239"/>
      <c r="F1" s="1239"/>
      <c r="G1" s="1239"/>
      <c r="H1" s="1239"/>
      <c r="I1" s="1239"/>
      <c r="J1" s="1239"/>
      <c r="K1" s="1239"/>
      <c r="L1" s="1239"/>
      <c r="N1" s="1236" t="s">
        <v>863</v>
      </c>
    </row>
    <row r="2" spans="1:14" s="1" customFormat="1" ht="18.75" x14ac:dyDescent="0.25">
      <c r="A2" s="1239" t="s">
        <v>1</v>
      </c>
      <c r="B2" s="1239"/>
      <c r="C2" s="1239"/>
      <c r="D2" s="1239"/>
      <c r="E2" s="1239"/>
      <c r="F2" s="1239"/>
      <c r="G2" s="1239"/>
      <c r="H2" s="1239"/>
      <c r="I2" s="1239"/>
      <c r="J2" s="1239"/>
      <c r="K2" s="1239"/>
      <c r="L2" s="1239"/>
    </row>
    <row r="3" spans="1:14" s="2" customFormat="1" ht="18.75" x14ac:dyDescent="0.25">
      <c r="A3" s="1240" t="s">
        <v>154</v>
      </c>
      <c r="B3" s="1240"/>
      <c r="C3" s="1240"/>
      <c r="D3" s="1240"/>
      <c r="E3" s="1240"/>
      <c r="F3" s="1240"/>
      <c r="G3" s="1240"/>
      <c r="H3" s="1240"/>
      <c r="I3" s="1240"/>
      <c r="J3" s="1240"/>
      <c r="K3" s="1240"/>
      <c r="L3" s="1240"/>
    </row>
    <row r="4" spans="1:14" s="19" customFormat="1" ht="12.75" x14ac:dyDescent="0.25">
      <c r="A4" s="103" t="s">
        <v>155</v>
      </c>
      <c r="B4" s="768" t="s">
        <v>4</v>
      </c>
      <c r="C4" s="104" t="s">
        <v>5</v>
      </c>
      <c r="D4" s="104" t="s">
        <v>6</v>
      </c>
      <c r="E4" s="104" t="s">
        <v>7</v>
      </c>
      <c r="F4" s="104" t="s">
        <v>8</v>
      </c>
      <c r="G4" s="104" t="s">
        <v>9</v>
      </c>
      <c r="H4" s="105" t="s">
        <v>10</v>
      </c>
      <c r="I4" s="105" t="s">
        <v>11</v>
      </c>
      <c r="J4" s="105" t="s">
        <v>12</v>
      </c>
      <c r="K4" s="106" t="s">
        <v>13</v>
      </c>
      <c r="L4" s="106" t="s">
        <v>14</v>
      </c>
    </row>
    <row r="5" spans="1:14" s="4" customFormat="1" ht="12.75" x14ac:dyDescent="0.25">
      <c r="A5" s="103" t="s">
        <v>15</v>
      </c>
      <c r="B5" s="262">
        <f t="shared" ref="B5:B12" si="0">SUM(C5:L5)</f>
        <v>504</v>
      </c>
      <c r="C5" s="263">
        <f t="shared" ref="C5:I5" si="1">SUM(C6:C12)</f>
        <v>49</v>
      </c>
      <c r="D5" s="263">
        <f t="shared" si="1"/>
        <v>27</v>
      </c>
      <c r="E5" s="263">
        <f t="shared" si="1"/>
        <v>51</v>
      </c>
      <c r="F5" s="263">
        <f t="shared" si="1"/>
        <v>41</v>
      </c>
      <c r="G5" s="263">
        <f t="shared" si="1"/>
        <v>66</v>
      </c>
      <c r="H5" s="263">
        <f t="shared" si="1"/>
        <v>46</v>
      </c>
      <c r="I5" s="264">
        <f t="shared" si="1"/>
        <v>57</v>
      </c>
      <c r="J5" s="264">
        <f>SUM(J6:J12)</f>
        <v>48</v>
      </c>
      <c r="K5" s="265">
        <f>SUM(K6:K12)</f>
        <v>46</v>
      </c>
      <c r="L5" s="265">
        <f>SUM(L6:L12)</f>
        <v>73</v>
      </c>
    </row>
    <row r="6" spans="1:14" ht="12.75" x14ac:dyDescent="0.25">
      <c r="A6" s="765" t="s">
        <v>156</v>
      </c>
      <c r="B6" s="583">
        <f t="shared" si="0"/>
        <v>67</v>
      </c>
      <c r="C6" s="584">
        <v>7</v>
      </c>
      <c r="D6" s="584">
        <v>2</v>
      </c>
      <c r="E6" s="584">
        <v>9</v>
      </c>
      <c r="F6" s="584">
        <v>5</v>
      </c>
      <c r="G6" s="585">
        <v>13</v>
      </c>
      <c r="H6" s="585">
        <v>8</v>
      </c>
      <c r="I6" s="585">
        <v>5</v>
      </c>
      <c r="J6" s="585">
        <v>6</v>
      </c>
      <c r="K6" s="585">
        <v>9</v>
      </c>
      <c r="L6" s="794">
        <v>3</v>
      </c>
    </row>
    <row r="7" spans="1:14" ht="12.75" x14ac:dyDescent="0.25">
      <c r="A7" s="766" t="s">
        <v>157</v>
      </c>
      <c r="B7" s="587">
        <f t="shared" si="0"/>
        <v>65</v>
      </c>
      <c r="C7" s="588">
        <v>5</v>
      </c>
      <c r="D7" s="588">
        <v>3</v>
      </c>
      <c r="E7" s="588">
        <v>7</v>
      </c>
      <c r="F7" s="588">
        <v>6</v>
      </c>
      <c r="G7" s="589">
        <v>4</v>
      </c>
      <c r="H7" s="589">
        <v>8</v>
      </c>
      <c r="I7" s="589">
        <v>7</v>
      </c>
      <c r="J7" s="589">
        <v>5</v>
      </c>
      <c r="K7" s="589">
        <v>3</v>
      </c>
      <c r="L7" s="199">
        <v>17</v>
      </c>
    </row>
    <row r="8" spans="1:14" ht="12.75" x14ac:dyDescent="0.25">
      <c r="A8" s="766" t="s">
        <v>158</v>
      </c>
      <c r="B8" s="587">
        <f t="shared" si="0"/>
        <v>68</v>
      </c>
      <c r="C8" s="588">
        <v>10</v>
      </c>
      <c r="D8" s="588">
        <v>5</v>
      </c>
      <c r="E8" s="588">
        <v>5</v>
      </c>
      <c r="F8" s="588">
        <v>6</v>
      </c>
      <c r="G8" s="589">
        <v>6</v>
      </c>
      <c r="H8" s="589">
        <v>3</v>
      </c>
      <c r="I8" s="589">
        <v>7</v>
      </c>
      <c r="J8" s="589">
        <v>6</v>
      </c>
      <c r="K8" s="589">
        <v>7</v>
      </c>
      <c r="L8" s="199">
        <v>13</v>
      </c>
    </row>
    <row r="9" spans="1:14" ht="12.75" x14ac:dyDescent="0.25">
      <c r="A9" s="766" t="s">
        <v>159</v>
      </c>
      <c r="B9" s="587">
        <f t="shared" si="0"/>
        <v>78</v>
      </c>
      <c r="C9" s="588">
        <v>5</v>
      </c>
      <c r="D9" s="588">
        <v>3</v>
      </c>
      <c r="E9" s="588">
        <v>4</v>
      </c>
      <c r="F9" s="588">
        <v>9</v>
      </c>
      <c r="G9" s="589">
        <v>15</v>
      </c>
      <c r="H9" s="589">
        <v>7</v>
      </c>
      <c r="I9" s="589">
        <v>14</v>
      </c>
      <c r="J9" s="589">
        <v>5</v>
      </c>
      <c r="K9" s="589">
        <v>6</v>
      </c>
      <c r="L9" s="199">
        <v>10</v>
      </c>
    </row>
    <row r="10" spans="1:14" ht="12.75" x14ac:dyDescent="0.25">
      <c r="A10" s="766" t="s">
        <v>160</v>
      </c>
      <c r="B10" s="587">
        <f t="shared" si="0"/>
        <v>71</v>
      </c>
      <c r="C10" s="588">
        <v>9</v>
      </c>
      <c r="D10" s="588">
        <v>6</v>
      </c>
      <c r="E10" s="588">
        <v>7</v>
      </c>
      <c r="F10" s="588">
        <v>3</v>
      </c>
      <c r="G10" s="589">
        <v>12</v>
      </c>
      <c r="H10" s="589">
        <v>6</v>
      </c>
      <c r="I10" s="589">
        <v>7</v>
      </c>
      <c r="J10" s="589">
        <v>5</v>
      </c>
      <c r="K10" s="589">
        <v>7</v>
      </c>
      <c r="L10" s="199">
        <v>9</v>
      </c>
    </row>
    <row r="11" spans="1:14" ht="12.75" x14ac:dyDescent="0.25">
      <c r="A11" s="766" t="s">
        <v>161</v>
      </c>
      <c r="B11" s="587">
        <f t="shared" si="0"/>
        <v>68</v>
      </c>
      <c r="C11" s="588">
        <v>5</v>
      </c>
      <c r="D11" s="588">
        <v>5</v>
      </c>
      <c r="E11" s="588">
        <v>8</v>
      </c>
      <c r="F11" s="588">
        <v>4</v>
      </c>
      <c r="G11" s="589">
        <v>7</v>
      </c>
      <c r="H11" s="589">
        <v>9</v>
      </c>
      <c r="I11" s="589">
        <v>8</v>
      </c>
      <c r="J11" s="589">
        <v>6</v>
      </c>
      <c r="K11" s="589">
        <v>5</v>
      </c>
      <c r="L11" s="199">
        <v>11</v>
      </c>
    </row>
    <row r="12" spans="1:14" ht="12.75" x14ac:dyDescent="0.25">
      <c r="A12" s="767" t="s">
        <v>162</v>
      </c>
      <c r="B12" s="596">
        <f t="shared" si="0"/>
        <v>87</v>
      </c>
      <c r="C12" s="597">
        <v>8</v>
      </c>
      <c r="D12" s="597">
        <v>3</v>
      </c>
      <c r="E12" s="597">
        <v>11</v>
      </c>
      <c r="F12" s="597">
        <v>8</v>
      </c>
      <c r="G12" s="598">
        <v>9</v>
      </c>
      <c r="H12" s="598">
        <v>5</v>
      </c>
      <c r="I12" s="598">
        <v>9</v>
      </c>
      <c r="J12" s="598">
        <v>15</v>
      </c>
      <c r="K12" s="598">
        <v>9</v>
      </c>
      <c r="L12" s="200">
        <v>10</v>
      </c>
    </row>
  </sheetData>
  <mergeCells count="3">
    <mergeCell ref="A1:L1"/>
    <mergeCell ref="A2:L2"/>
    <mergeCell ref="A3:L3"/>
  </mergeCells>
  <hyperlinks>
    <hyperlink ref="N1" location="INDEX!A1" display="Back to Index" xr:uid="{ADBEBC08-45A1-4ECA-A760-E0CEABC88BE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D7B35-AA71-44B7-A2E5-D1DBC6721FA4}">
  <dimension ref="A1:L20"/>
  <sheetViews>
    <sheetView workbookViewId="0">
      <selection activeCell="K1" sqref="K1"/>
    </sheetView>
  </sheetViews>
  <sheetFormatPr defaultRowHeight="15" x14ac:dyDescent="0.25"/>
  <cols>
    <col min="1" max="1" width="21" bestFit="1" customWidth="1"/>
    <col min="11" max="11" width="12.7109375" bestFit="1" customWidth="1"/>
  </cols>
  <sheetData>
    <row r="1" spans="1:11" ht="18.75" x14ac:dyDescent="0.25">
      <c r="A1" s="1239" t="s">
        <v>163</v>
      </c>
      <c r="B1" s="1241"/>
      <c r="C1" s="1241"/>
      <c r="D1" s="1241"/>
      <c r="E1" s="1241"/>
      <c r="F1" s="1241"/>
      <c r="G1" s="1241"/>
      <c r="H1" s="1241"/>
      <c r="I1" s="1241"/>
      <c r="K1" s="1236" t="s">
        <v>863</v>
      </c>
    </row>
    <row r="2" spans="1:11" ht="18.75" x14ac:dyDescent="0.25">
      <c r="A2" s="1276" t="s">
        <v>1</v>
      </c>
      <c r="B2" s="1277"/>
      <c r="C2" s="1277"/>
      <c r="D2" s="1277"/>
      <c r="E2" s="1277"/>
      <c r="F2" s="1277"/>
      <c r="G2" s="1277"/>
      <c r="H2" s="1277"/>
      <c r="I2" s="1277"/>
    </row>
    <row r="3" spans="1:11" ht="18.75" x14ac:dyDescent="0.25">
      <c r="A3" s="1240" t="s">
        <v>164</v>
      </c>
      <c r="B3" s="1240"/>
      <c r="C3" s="1240"/>
      <c r="D3" s="1240"/>
      <c r="E3" s="1240"/>
      <c r="F3" s="1240"/>
      <c r="G3" s="1240"/>
      <c r="H3" s="1240"/>
      <c r="I3" s="1240"/>
    </row>
    <row r="4" spans="1:11" x14ac:dyDescent="0.25">
      <c r="A4" s="942" t="s">
        <v>138</v>
      </c>
      <c r="B4" s="768" t="s">
        <v>4</v>
      </c>
      <c r="C4" s="94" t="s">
        <v>156</v>
      </c>
      <c r="D4" s="258" t="s">
        <v>157</v>
      </c>
      <c r="E4" s="258" t="s">
        <v>158</v>
      </c>
      <c r="F4" s="258" t="s">
        <v>159</v>
      </c>
      <c r="G4" s="258" t="s">
        <v>160</v>
      </c>
      <c r="H4" s="258" t="s">
        <v>161</v>
      </c>
      <c r="I4" s="260" t="s">
        <v>162</v>
      </c>
    </row>
    <row r="5" spans="1:11" x14ac:dyDescent="0.25">
      <c r="A5" s="942" t="s">
        <v>15</v>
      </c>
      <c r="B5" s="262">
        <v>73</v>
      </c>
      <c r="C5" s="119">
        <v>3</v>
      </c>
      <c r="D5" s="263">
        <v>17</v>
      </c>
      <c r="E5" s="263">
        <v>13</v>
      </c>
      <c r="F5" s="263">
        <v>10</v>
      </c>
      <c r="G5" s="263">
        <v>9</v>
      </c>
      <c r="H5" s="263">
        <v>11</v>
      </c>
      <c r="I5" s="265">
        <v>10</v>
      </c>
    </row>
    <row r="6" spans="1:11" x14ac:dyDescent="0.25">
      <c r="A6" s="252" t="s">
        <v>139</v>
      </c>
      <c r="B6" s="583">
        <v>11</v>
      </c>
      <c r="C6" s="121">
        <v>1</v>
      </c>
      <c r="D6" s="584">
        <v>1</v>
      </c>
      <c r="E6" s="584">
        <v>8</v>
      </c>
      <c r="F6" s="584">
        <v>1</v>
      </c>
      <c r="G6" s="584">
        <v>0</v>
      </c>
      <c r="H6" s="584">
        <v>0</v>
      </c>
      <c r="I6" s="586">
        <v>0</v>
      </c>
    </row>
    <row r="7" spans="1:11" x14ac:dyDescent="0.25">
      <c r="A7" s="766" t="s">
        <v>140</v>
      </c>
      <c r="B7" s="587">
        <v>2</v>
      </c>
      <c r="C7" s="123">
        <v>0</v>
      </c>
      <c r="D7" s="588">
        <v>0</v>
      </c>
      <c r="E7" s="588">
        <v>2</v>
      </c>
      <c r="F7" s="588">
        <v>0</v>
      </c>
      <c r="G7" s="588">
        <v>0</v>
      </c>
      <c r="H7" s="588">
        <v>0</v>
      </c>
      <c r="I7" s="590">
        <v>0</v>
      </c>
    </row>
    <row r="8" spans="1:11" x14ac:dyDescent="0.25">
      <c r="A8" s="766" t="s">
        <v>141</v>
      </c>
      <c r="B8" s="587">
        <v>1</v>
      </c>
      <c r="C8" s="123">
        <v>0</v>
      </c>
      <c r="D8" s="588">
        <v>0</v>
      </c>
      <c r="E8" s="588">
        <v>1</v>
      </c>
      <c r="F8" s="588">
        <v>0</v>
      </c>
      <c r="G8" s="588">
        <v>0</v>
      </c>
      <c r="H8" s="588">
        <v>0</v>
      </c>
      <c r="I8" s="590">
        <v>0</v>
      </c>
    </row>
    <row r="9" spans="1:11" x14ac:dyDescent="0.25">
      <c r="A9" s="766" t="s">
        <v>142</v>
      </c>
      <c r="B9" s="587">
        <v>3</v>
      </c>
      <c r="C9" s="123">
        <v>1</v>
      </c>
      <c r="D9" s="588">
        <v>0</v>
      </c>
      <c r="E9" s="588">
        <v>2</v>
      </c>
      <c r="F9" s="588">
        <v>0</v>
      </c>
      <c r="G9" s="588">
        <v>0</v>
      </c>
      <c r="H9" s="588">
        <v>0</v>
      </c>
      <c r="I9" s="590">
        <v>0</v>
      </c>
    </row>
    <row r="10" spans="1:11" x14ac:dyDescent="0.25">
      <c r="A10" s="766" t="s">
        <v>143</v>
      </c>
      <c r="B10" s="587">
        <v>3</v>
      </c>
      <c r="C10" s="123">
        <v>0</v>
      </c>
      <c r="D10" s="588">
        <v>1</v>
      </c>
      <c r="E10" s="588">
        <v>2</v>
      </c>
      <c r="F10" s="588">
        <v>0</v>
      </c>
      <c r="G10" s="588">
        <v>0</v>
      </c>
      <c r="H10" s="588">
        <v>0</v>
      </c>
      <c r="I10" s="590">
        <v>0</v>
      </c>
    </row>
    <row r="11" spans="1:11" x14ac:dyDescent="0.25">
      <c r="A11" s="766" t="s">
        <v>144</v>
      </c>
      <c r="B11" s="587">
        <v>1</v>
      </c>
      <c r="C11" s="123">
        <v>0</v>
      </c>
      <c r="D11" s="588">
        <v>0</v>
      </c>
      <c r="E11" s="588">
        <v>1</v>
      </c>
      <c r="F11" s="588">
        <v>0</v>
      </c>
      <c r="G11" s="588">
        <v>0</v>
      </c>
      <c r="H11" s="588">
        <v>0</v>
      </c>
      <c r="I11" s="590">
        <v>0</v>
      </c>
    </row>
    <row r="12" spans="1:11" x14ac:dyDescent="0.25">
      <c r="A12" s="767" t="s">
        <v>145</v>
      </c>
      <c r="B12" s="596">
        <v>1</v>
      </c>
      <c r="C12" s="234">
        <v>0</v>
      </c>
      <c r="D12" s="597">
        <v>0</v>
      </c>
      <c r="E12" s="597">
        <v>0</v>
      </c>
      <c r="F12" s="597">
        <v>1</v>
      </c>
      <c r="G12" s="597">
        <v>0</v>
      </c>
      <c r="H12" s="597">
        <v>0</v>
      </c>
      <c r="I12" s="599">
        <v>0</v>
      </c>
    </row>
    <row r="13" spans="1:11" x14ac:dyDescent="0.25">
      <c r="A13" s="252" t="s">
        <v>146</v>
      </c>
      <c r="B13" s="583">
        <v>24</v>
      </c>
      <c r="C13" s="121">
        <v>1</v>
      </c>
      <c r="D13" s="584">
        <v>6</v>
      </c>
      <c r="E13" s="584">
        <v>2</v>
      </c>
      <c r="F13" s="584">
        <v>2</v>
      </c>
      <c r="G13" s="584">
        <v>5</v>
      </c>
      <c r="H13" s="584">
        <v>5</v>
      </c>
      <c r="I13" s="586">
        <v>3</v>
      </c>
    </row>
    <row r="14" spans="1:11" x14ac:dyDescent="0.25">
      <c r="A14" s="766" t="s">
        <v>147</v>
      </c>
      <c r="B14" s="587">
        <v>8</v>
      </c>
      <c r="C14" s="123">
        <v>0</v>
      </c>
      <c r="D14" s="588">
        <v>2</v>
      </c>
      <c r="E14" s="588">
        <v>1</v>
      </c>
      <c r="F14" s="588">
        <v>0</v>
      </c>
      <c r="G14" s="588">
        <v>2</v>
      </c>
      <c r="H14" s="588">
        <v>2</v>
      </c>
      <c r="I14" s="590">
        <v>1</v>
      </c>
    </row>
    <row r="15" spans="1:11" x14ac:dyDescent="0.25">
      <c r="A15" s="766" t="s">
        <v>148</v>
      </c>
      <c r="B15" s="587">
        <v>5</v>
      </c>
      <c r="C15" s="123">
        <v>0</v>
      </c>
      <c r="D15" s="588">
        <v>2</v>
      </c>
      <c r="E15" s="588">
        <v>0</v>
      </c>
      <c r="F15" s="588">
        <v>1</v>
      </c>
      <c r="G15" s="588">
        <v>1</v>
      </c>
      <c r="H15" s="588">
        <v>1</v>
      </c>
      <c r="I15" s="590">
        <v>0</v>
      </c>
    </row>
    <row r="16" spans="1:11" x14ac:dyDescent="0.25">
      <c r="A16" s="766" t="s">
        <v>149</v>
      </c>
      <c r="B16" s="587">
        <v>1</v>
      </c>
      <c r="C16" s="123">
        <v>0</v>
      </c>
      <c r="D16" s="588">
        <v>1</v>
      </c>
      <c r="E16" s="588">
        <v>0</v>
      </c>
      <c r="F16" s="588">
        <v>0</v>
      </c>
      <c r="G16" s="588">
        <v>0</v>
      </c>
      <c r="H16" s="588">
        <v>0</v>
      </c>
      <c r="I16" s="590">
        <v>0</v>
      </c>
    </row>
    <row r="17" spans="1:12" x14ac:dyDescent="0.25">
      <c r="A17" s="766" t="s">
        <v>150</v>
      </c>
      <c r="B17" s="587">
        <v>1</v>
      </c>
      <c r="C17" s="123">
        <v>0</v>
      </c>
      <c r="D17" s="588">
        <v>0</v>
      </c>
      <c r="E17" s="588">
        <v>0</v>
      </c>
      <c r="F17" s="588">
        <v>0</v>
      </c>
      <c r="G17" s="588">
        <v>0</v>
      </c>
      <c r="H17" s="588">
        <v>1</v>
      </c>
      <c r="I17" s="590">
        <v>0</v>
      </c>
      <c r="J17" s="683"/>
      <c r="K17" s="683"/>
      <c r="L17" s="683"/>
    </row>
    <row r="18" spans="1:12" x14ac:dyDescent="0.25">
      <c r="A18" s="766" t="s">
        <v>151</v>
      </c>
      <c r="B18" s="587">
        <v>6</v>
      </c>
      <c r="C18" s="123">
        <v>0</v>
      </c>
      <c r="D18" s="588">
        <v>0</v>
      </c>
      <c r="E18" s="588">
        <v>1</v>
      </c>
      <c r="F18" s="588">
        <v>1</v>
      </c>
      <c r="G18" s="588">
        <v>1</v>
      </c>
      <c r="H18" s="588">
        <v>1</v>
      </c>
      <c r="I18" s="590">
        <v>2</v>
      </c>
      <c r="J18" s="683"/>
      <c r="K18" s="683"/>
      <c r="L18" s="683"/>
    </row>
    <row r="19" spans="1:12" x14ac:dyDescent="0.25">
      <c r="A19" s="767" t="s">
        <v>152</v>
      </c>
      <c r="B19" s="596">
        <v>3</v>
      </c>
      <c r="C19" s="234">
        <v>1</v>
      </c>
      <c r="D19" s="597">
        <v>1</v>
      </c>
      <c r="E19" s="597">
        <v>0</v>
      </c>
      <c r="F19" s="597">
        <v>0</v>
      </c>
      <c r="G19" s="597">
        <v>1</v>
      </c>
      <c r="H19" s="597">
        <v>0</v>
      </c>
      <c r="I19" s="599">
        <v>0</v>
      </c>
      <c r="J19" s="683"/>
      <c r="K19" s="683"/>
      <c r="L19" s="683"/>
    </row>
    <row r="20" spans="1:12" x14ac:dyDescent="0.25">
      <c r="A20" s="109" t="s">
        <v>117</v>
      </c>
      <c r="B20" s="239">
        <v>38</v>
      </c>
      <c r="C20" s="240">
        <v>1</v>
      </c>
      <c r="D20" s="240">
        <v>10</v>
      </c>
      <c r="E20" s="240">
        <v>3</v>
      </c>
      <c r="F20" s="240">
        <v>7</v>
      </c>
      <c r="G20" s="240">
        <v>4</v>
      </c>
      <c r="H20" s="240">
        <v>6</v>
      </c>
      <c r="I20" s="257">
        <v>7</v>
      </c>
      <c r="J20" s="92"/>
      <c r="K20" s="92"/>
      <c r="L20" s="92"/>
    </row>
  </sheetData>
  <mergeCells count="3">
    <mergeCell ref="A1:I1"/>
    <mergeCell ref="A2:I2"/>
    <mergeCell ref="A3:I3"/>
  </mergeCells>
  <hyperlinks>
    <hyperlink ref="K1" location="INDEX!A1" display="Back to Index" xr:uid="{E9FC1E3D-8B70-4B94-B4E0-F67C7F6E96D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F8D9-6D1C-4A22-BD3D-41C1AF93F92F}">
  <dimension ref="A1:K20"/>
  <sheetViews>
    <sheetView workbookViewId="0">
      <selection activeCell="K1" sqref="K1"/>
    </sheetView>
  </sheetViews>
  <sheetFormatPr defaultRowHeight="15" x14ac:dyDescent="0.25"/>
  <cols>
    <col min="1" max="1" width="21" bestFit="1" customWidth="1"/>
    <col min="11" max="11" width="12.7109375" bestFit="1" customWidth="1"/>
  </cols>
  <sheetData>
    <row r="1" spans="1:11" ht="18.75" x14ac:dyDescent="0.25">
      <c r="A1" s="1239" t="s">
        <v>165</v>
      </c>
      <c r="B1" s="1241"/>
      <c r="C1" s="1241"/>
      <c r="D1" s="1241"/>
      <c r="E1" s="1241"/>
      <c r="F1" s="1241"/>
      <c r="G1" s="1241"/>
      <c r="H1" s="1241"/>
      <c r="I1" s="1241"/>
      <c r="K1" s="1236" t="s">
        <v>863</v>
      </c>
    </row>
    <row r="2" spans="1:11" ht="18.75" x14ac:dyDescent="0.25">
      <c r="A2" s="1276" t="s">
        <v>1</v>
      </c>
      <c r="B2" s="1277"/>
      <c r="C2" s="1277"/>
      <c r="D2" s="1277"/>
      <c r="E2" s="1277"/>
      <c r="F2" s="1277"/>
      <c r="G2" s="1277"/>
      <c r="H2" s="1277"/>
      <c r="I2" s="1277"/>
    </row>
    <row r="3" spans="1:11" ht="18.75" x14ac:dyDescent="0.25">
      <c r="A3" s="1240" t="s">
        <v>166</v>
      </c>
      <c r="B3" s="1240"/>
      <c r="C3" s="1240"/>
      <c r="D3" s="1240"/>
      <c r="E3" s="1240"/>
      <c r="F3" s="1240"/>
      <c r="G3" s="1240"/>
      <c r="H3" s="1240"/>
      <c r="I3" s="1240"/>
    </row>
    <row r="4" spans="1:11" x14ac:dyDescent="0.25">
      <c r="A4" s="942" t="s">
        <v>138</v>
      </c>
      <c r="B4" s="768" t="s">
        <v>4</v>
      </c>
      <c r="C4" s="94" t="s">
        <v>156</v>
      </c>
      <c r="D4" s="258" t="s">
        <v>157</v>
      </c>
      <c r="E4" s="258" t="s">
        <v>158</v>
      </c>
      <c r="F4" s="258" t="s">
        <v>159</v>
      </c>
      <c r="G4" s="258" t="s">
        <v>160</v>
      </c>
      <c r="H4" s="258" t="s">
        <v>161</v>
      </c>
      <c r="I4" s="260" t="s">
        <v>162</v>
      </c>
    </row>
    <row r="5" spans="1:11" x14ac:dyDescent="0.25">
      <c r="A5" s="942" t="s">
        <v>15</v>
      </c>
      <c r="B5" s="262">
        <f>SUM(B6,B13,B20)</f>
        <v>504</v>
      </c>
      <c r="C5" s="119">
        <v>67</v>
      </c>
      <c r="D5" s="263">
        <v>65</v>
      </c>
      <c r="E5" s="263">
        <v>68</v>
      </c>
      <c r="F5" s="263">
        <v>78</v>
      </c>
      <c r="G5" s="263">
        <v>71</v>
      </c>
      <c r="H5" s="263">
        <v>68</v>
      </c>
      <c r="I5" s="265">
        <v>87</v>
      </c>
    </row>
    <row r="6" spans="1:11" x14ac:dyDescent="0.25">
      <c r="A6" s="252" t="s">
        <v>139</v>
      </c>
      <c r="B6" s="583">
        <f>SUM(B7:B12)</f>
        <v>184</v>
      </c>
      <c r="C6" s="121">
        <v>36</v>
      </c>
      <c r="D6" s="584">
        <v>19</v>
      </c>
      <c r="E6" s="584">
        <v>27</v>
      </c>
      <c r="F6" s="584">
        <v>28</v>
      </c>
      <c r="G6" s="584">
        <v>17</v>
      </c>
      <c r="H6" s="584">
        <v>27</v>
      </c>
      <c r="I6" s="586">
        <v>30</v>
      </c>
    </row>
    <row r="7" spans="1:11" x14ac:dyDescent="0.25">
      <c r="A7" s="766" t="s">
        <v>140</v>
      </c>
      <c r="B7" s="587">
        <f t="shared" ref="B7:B12" si="0">SUM(C7:I7)</f>
        <v>42</v>
      </c>
      <c r="C7" s="123">
        <v>9</v>
      </c>
      <c r="D7" s="588">
        <v>1</v>
      </c>
      <c r="E7" s="588">
        <v>5</v>
      </c>
      <c r="F7" s="588">
        <v>10</v>
      </c>
      <c r="G7" s="588">
        <v>5</v>
      </c>
      <c r="H7" s="588">
        <v>5</v>
      </c>
      <c r="I7" s="590">
        <v>7</v>
      </c>
    </row>
    <row r="8" spans="1:11" x14ac:dyDescent="0.25">
      <c r="A8" s="766" t="s">
        <v>141</v>
      </c>
      <c r="B8" s="587">
        <f t="shared" si="0"/>
        <v>31</v>
      </c>
      <c r="C8" s="123">
        <v>6</v>
      </c>
      <c r="D8" s="588">
        <v>4</v>
      </c>
      <c r="E8" s="588">
        <v>4</v>
      </c>
      <c r="F8" s="588">
        <v>1</v>
      </c>
      <c r="G8" s="588">
        <v>2</v>
      </c>
      <c r="H8" s="588">
        <v>5</v>
      </c>
      <c r="I8" s="590">
        <v>9</v>
      </c>
    </row>
    <row r="9" spans="1:11" x14ac:dyDescent="0.25">
      <c r="A9" s="766" t="s">
        <v>142</v>
      </c>
      <c r="B9" s="587">
        <f t="shared" si="0"/>
        <v>21</v>
      </c>
      <c r="C9" s="123">
        <v>8</v>
      </c>
      <c r="D9" s="588">
        <v>2</v>
      </c>
      <c r="E9" s="588">
        <v>2</v>
      </c>
      <c r="F9" s="588">
        <v>1</v>
      </c>
      <c r="G9" s="588">
        <v>2</v>
      </c>
      <c r="H9" s="588">
        <v>3</v>
      </c>
      <c r="I9" s="590">
        <v>3</v>
      </c>
    </row>
    <row r="10" spans="1:11" x14ac:dyDescent="0.25">
      <c r="A10" s="766" t="s">
        <v>143</v>
      </c>
      <c r="B10" s="587">
        <f t="shared" si="0"/>
        <v>19</v>
      </c>
      <c r="C10" s="123">
        <v>1</v>
      </c>
      <c r="D10" s="588">
        <v>5</v>
      </c>
      <c r="E10" s="588">
        <v>2</v>
      </c>
      <c r="F10" s="588">
        <v>2</v>
      </c>
      <c r="G10" s="588">
        <v>1</v>
      </c>
      <c r="H10" s="588">
        <v>4</v>
      </c>
      <c r="I10" s="590">
        <v>4</v>
      </c>
    </row>
    <row r="11" spans="1:11" x14ac:dyDescent="0.25">
      <c r="A11" s="766" t="s">
        <v>144</v>
      </c>
      <c r="B11" s="587">
        <f t="shared" si="0"/>
        <v>35</v>
      </c>
      <c r="C11" s="123">
        <v>8</v>
      </c>
      <c r="D11" s="588">
        <v>5</v>
      </c>
      <c r="E11" s="588">
        <v>6</v>
      </c>
      <c r="F11" s="588">
        <v>6</v>
      </c>
      <c r="G11" s="588">
        <v>5</v>
      </c>
      <c r="H11" s="588">
        <v>3</v>
      </c>
      <c r="I11" s="590">
        <v>2</v>
      </c>
    </row>
    <row r="12" spans="1:11" x14ac:dyDescent="0.25">
      <c r="A12" s="767" t="s">
        <v>145</v>
      </c>
      <c r="B12" s="596">
        <f t="shared" si="0"/>
        <v>36</v>
      </c>
      <c r="C12" s="234">
        <v>4</v>
      </c>
      <c r="D12" s="597">
        <v>2</v>
      </c>
      <c r="E12" s="597">
        <v>8</v>
      </c>
      <c r="F12" s="597">
        <v>8</v>
      </c>
      <c r="G12" s="597">
        <v>2</v>
      </c>
      <c r="H12" s="597">
        <v>7</v>
      </c>
      <c r="I12" s="599">
        <v>5</v>
      </c>
    </row>
    <row r="13" spans="1:11" x14ac:dyDescent="0.25">
      <c r="A13" s="252" t="s">
        <v>146</v>
      </c>
      <c r="B13" s="583">
        <f>SUM(B14:B19)</f>
        <v>272</v>
      </c>
      <c r="C13" s="121">
        <v>30</v>
      </c>
      <c r="D13" s="584">
        <v>35</v>
      </c>
      <c r="E13" s="584">
        <v>36</v>
      </c>
      <c r="F13" s="584">
        <v>40</v>
      </c>
      <c r="G13" s="584">
        <v>48</v>
      </c>
      <c r="H13" s="584">
        <v>34</v>
      </c>
      <c r="I13" s="586">
        <v>49</v>
      </c>
    </row>
    <row r="14" spans="1:11" x14ac:dyDescent="0.25">
      <c r="A14" s="766" t="s">
        <v>147</v>
      </c>
      <c r="B14" s="587">
        <f t="shared" ref="B14:B20" si="1">SUM(C14:I14)</f>
        <v>43</v>
      </c>
      <c r="C14" s="123">
        <v>2</v>
      </c>
      <c r="D14" s="588">
        <v>7</v>
      </c>
      <c r="E14" s="588">
        <v>7</v>
      </c>
      <c r="F14" s="588">
        <v>9</v>
      </c>
      <c r="G14" s="588">
        <v>7</v>
      </c>
      <c r="H14" s="588">
        <v>7</v>
      </c>
      <c r="I14" s="590">
        <v>4</v>
      </c>
    </row>
    <row r="15" spans="1:11" x14ac:dyDescent="0.25">
      <c r="A15" s="766" t="s">
        <v>148</v>
      </c>
      <c r="B15" s="587">
        <f t="shared" si="1"/>
        <v>51</v>
      </c>
      <c r="C15" s="123">
        <v>2</v>
      </c>
      <c r="D15" s="588">
        <v>9</v>
      </c>
      <c r="E15" s="588">
        <v>6</v>
      </c>
      <c r="F15" s="588">
        <v>7</v>
      </c>
      <c r="G15" s="588">
        <v>15</v>
      </c>
      <c r="H15" s="588">
        <v>6</v>
      </c>
      <c r="I15" s="590">
        <v>6</v>
      </c>
    </row>
    <row r="16" spans="1:11" x14ac:dyDescent="0.25">
      <c r="A16" s="766" t="s">
        <v>149</v>
      </c>
      <c r="B16" s="587">
        <f t="shared" si="1"/>
        <v>37</v>
      </c>
      <c r="C16" s="123">
        <v>5</v>
      </c>
      <c r="D16" s="588">
        <v>5</v>
      </c>
      <c r="E16" s="588">
        <v>5</v>
      </c>
      <c r="F16" s="588">
        <v>4</v>
      </c>
      <c r="G16" s="588">
        <v>9</v>
      </c>
      <c r="H16" s="588">
        <v>3</v>
      </c>
      <c r="I16" s="590">
        <v>6</v>
      </c>
    </row>
    <row r="17" spans="1:9" x14ac:dyDescent="0.25">
      <c r="A17" s="766" t="s">
        <v>150</v>
      </c>
      <c r="B17" s="587">
        <f t="shared" si="1"/>
        <v>38</v>
      </c>
      <c r="C17" s="123">
        <v>4</v>
      </c>
      <c r="D17" s="588">
        <v>6</v>
      </c>
      <c r="E17" s="588">
        <v>4</v>
      </c>
      <c r="F17" s="588">
        <v>8</v>
      </c>
      <c r="G17" s="588">
        <v>4</v>
      </c>
      <c r="H17" s="588">
        <v>5</v>
      </c>
      <c r="I17" s="590">
        <v>7</v>
      </c>
    </row>
    <row r="18" spans="1:9" x14ac:dyDescent="0.25">
      <c r="A18" s="766" t="s">
        <v>151</v>
      </c>
      <c r="B18" s="587">
        <f t="shared" si="1"/>
        <v>58</v>
      </c>
      <c r="C18" s="123">
        <v>3</v>
      </c>
      <c r="D18" s="588">
        <v>5</v>
      </c>
      <c r="E18" s="588">
        <v>10</v>
      </c>
      <c r="F18" s="588">
        <v>5</v>
      </c>
      <c r="G18" s="588">
        <v>9</v>
      </c>
      <c r="H18" s="588">
        <v>9</v>
      </c>
      <c r="I18" s="590">
        <v>17</v>
      </c>
    </row>
    <row r="19" spans="1:9" x14ac:dyDescent="0.25">
      <c r="A19" s="767" t="s">
        <v>152</v>
      </c>
      <c r="B19" s="596">
        <f t="shared" si="1"/>
        <v>45</v>
      </c>
      <c r="C19" s="234">
        <v>14</v>
      </c>
      <c r="D19" s="597">
        <v>3</v>
      </c>
      <c r="E19" s="597">
        <v>4</v>
      </c>
      <c r="F19" s="597">
        <v>7</v>
      </c>
      <c r="G19" s="597">
        <v>4</v>
      </c>
      <c r="H19" s="597">
        <v>4</v>
      </c>
      <c r="I19" s="599">
        <v>9</v>
      </c>
    </row>
    <row r="20" spans="1:9" x14ac:dyDescent="0.25">
      <c r="A20" s="255" t="s">
        <v>117</v>
      </c>
      <c r="B20" s="239">
        <f t="shared" si="1"/>
        <v>48</v>
      </c>
      <c r="C20" s="124">
        <v>1</v>
      </c>
      <c r="D20" s="240">
        <v>11</v>
      </c>
      <c r="E20" s="240">
        <v>5</v>
      </c>
      <c r="F20" s="240">
        <v>10</v>
      </c>
      <c r="G20" s="240">
        <v>6</v>
      </c>
      <c r="H20" s="240">
        <v>7</v>
      </c>
      <c r="I20" s="257">
        <v>8</v>
      </c>
    </row>
  </sheetData>
  <mergeCells count="3">
    <mergeCell ref="A1:I1"/>
    <mergeCell ref="A2:I2"/>
    <mergeCell ref="A3:I3"/>
  </mergeCells>
  <hyperlinks>
    <hyperlink ref="K1" location="INDEX!A1" display="Back to Index" xr:uid="{A0E05EEF-E23B-4AB3-B4BB-CD1E129DF2C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A1662A53C712F4B94A71B8C74E4E043" ma:contentTypeVersion="10" ma:contentTypeDescription="Create a new document." ma:contentTypeScope="" ma:versionID="a2ac5b9d9067106bd4b04d61b1d7f719">
  <xsd:schema xmlns:xsd="http://www.w3.org/2001/XMLSchema" xmlns:xs="http://www.w3.org/2001/XMLSchema" xmlns:p="http://schemas.microsoft.com/office/2006/metadata/properties" xmlns:ns2="6734ba00-7b24-40e8-a022-03327a49b8d9" xmlns:ns3="183e5f64-3519-4a88-b621-7c6749c532cb" targetNamespace="http://schemas.microsoft.com/office/2006/metadata/properties" ma:root="true" ma:fieldsID="b2fc0f4a985b995cfd20711a5dd33e1d" ns2:_="" ns3:_="">
    <xsd:import namespace="6734ba00-7b24-40e8-a022-03327a49b8d9"/>
    <xsd:import namespace="183e5f64-3519-4a88-b621-7c6749c532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ba00-7b24-40e8-a022-03327a49b8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83e5f64-3519-4a88-b621-7c6749c532c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863BC4-A8A6-4888-832C-EFF733096FCB}">
  <ds:schemaRefs>
    <ds:schemaRef ds:uri="http://schemas.microsoft.com/sharepoint/v3/contenttype/forms"/>
  </ds:schemaRefs>
</ds:datastoreItem>
</file>

<file path=customXml/itemProps2.xml><?xml version="1.0" encoding="utf-8"?>
<ds:datastoreItem xmlns:ds="http://schemas.openxmlformats.org/officeDocument/2006/customXml" ds:itemID="{FC99E053-D6DB-464A-98FA-A9B8B314C176}">
  <ds:schemaRefs>
    <ds:schemaRef ds:uri="http://schemas.microsoft.com/office/2006/documentManagement/types"/>
    <ds:schemaRef ds:uri="http://www.w3.org/XML/1998/namespace"/>
    <ds:schemaRef ds:uri="http://purl.org/dc/elements/1.1/"/>
    <ds:schemaRef ds:uri="http://purl.org/dc/terms/"/>
    <ds:schemaRef ds:uri="http://purl.org/dc/dcmitype/"/>
    <ds:schemaRef ds:uri="http://schemas.openxmlformats.org/package/2006/metadata/core-properties"/>
    <ds:schemaRef ds:uri="183e5f64-3519-4a88-b621-7c6749c532cb"/>
    <ds:schemaRef ds:uri="http://schemas.microsoft.com/office/infopath/2007/PartnerControls"/>
    <ds:schemaRef ds:uri="6734ba00-7b24-40e8-a022-03327a49b8d9"/>
    <ds:schemaRef ds:uri="http://schemas.microsoft.com/office/2006/metadata/properties"/>
  </ds:schemaRefs>
</ds:datastoreItem>
</file>

<file path=customXml/itemProps3.xml><?xml version="1.0" encoding="utf-8"?>
<ds:datastoreItem xmlns:ds="http://schemas.openxmlformats.org/officeDocument/2006/customXml" ds:itemID="{E39B6958-FBD3-47CF-8BAE-D32F2760B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ba00-7b24-40e8-a022-03327a49b8d9"/>
    <ds:schemaRef ds:uri="183e5f64-3519-4a88-b621-7c6749c53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 </vt:lpstr>
      <vt:lpstr>Table 43</vt:lpstr>
      <vt:lpstr>Table 44</vt:lpstr>
      <vt:lpstr>Table 45</vt:lpstr>
      <vt:lpstr>Table 46</vt:lpstr>
      <vt:lpstr>Table 47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Mullins, Erin E. (CJISD) (FBI)</dc:creator>
  <cp:keywords/>
  <dc:description/>
  <cp:lastModifiedBy>Whiteman, Aaron W (CJISD) (CON)</cp:lastModifiedBy>
  <cp:revision/>
  <dcterms:created xsi:type="dcterms:W3CDTF">2022-03-01T15:50:04Z</dcterms:created>
  <dcterms:modified xsi:type="dcterms:W3CDTF">2022-04-27T19:22:12Z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0x010100DA1662A53C712F4B94A71B8C74E4E043</vt:lpwstr>
  </property>
</Properties>
</file>