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A\LMTSM\Classroom\Sem 1\EMPB\Project\"/>
    </mc:Choice>
  </mc:AlternateContent>
  <xr:revisionPtr revIDLastSave="0" documentId="13_ncr:1_{D954EE84-4F0F-45EF-9E64-9C2A71C410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 data" sheetId="4" r:id="rId1"/>
    <sheet name="(Final) Covid Cases" sheetId="1" r:id="rId2"/>
    <sheet name="Gender and Age Analysis" sheetId="2" r:id="rId3"/>
    <sheet name="Region Analysis" sheetId="8" r:id="rId4"/>
    <sheet name="Time Analysis" sheetId="10" r:id="rId5"/>
    <sheet name="Pivot" sheetId="9" r:id="rId6"/>
  </sheets>
  <externalReferences>
    <externalReference r:id="rId7"/>
  </externalReferences>
  <definedNames>
    <definedName name="_xlnm._FilterDatabase" localSheetId="1" hidden="1">'(Final) Covid Cases'!$A$1:$Q$87</definedName>
  </definedNames>
  <calcPr calcId="181029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calcChain.xml><?xml version="1.0" encoding="utf-8"?>
<calcChain xmlns="http://schemas.openxmlformats.org/spreadsheetml/2006/main">
  <c r="O56" i="1" l="1"/>
  <c r="I2" i="1"/>
  <c r="H3" i="1"/>
  <c r="H9" i="1"/>
  <c r="I3" i="1" l="1"/>
  <c r="I4" i="1"/>
  <c r="K4" i="10" s="1"/>
  <c r="I5" i="1"/>
  <c r="I6" i="1"/>
  <c r="I7" i="1"/>
  <c r="I43" i="1"/>
  <c r="I78" i="1"/>
  <c r="I79" i="1"/>
  <c r="I80" i="1"/>
  <c r="I44" i="1"/>
  <c r="I45" i="1"/>
  <c r="I8" i="1"/>
  <c r="I9" i="1"/>
  <c r="I10" i="1"/>
  <c r="I11" i="1"/>
  <c r="I51" i="1"/>
  <c r="I39" i="1"/>
  <c r="I70" i="1"/>
  <c r="I71" i="1"/>
  <c r="I64" i="1"/>
  <c r="I65" i="1"/>
  <c r="I58" i="1"/>
  <c r="I61" i="1"/>
  <c r="I12" i="1"/>
  <c r="I13" i="1"/>
  <c r="I62" i="1"/>
  <c r="I63" i="1"/>
  <c r="I14" i="1"/>
  <c r="I40" i="1"/>
  <c r="I81" i="1"/>
  <c r="I50" i="1"/>
  <c r="I72" i="1"/>
  <c r="I73" i="1"/>
  <c r="I15" i="1"/>
  <c r="I16" i="1"/>
  <c r="I17" i="1"/>
  <c r="I82" i="1"/>
  <c r="I60" i="1"/>
  <c r="I83" i="1"/>
  <c r="I18" i="1"/>
  <c r="I74" i="1"/>
  <c r="I84" i="1"/>
  <c r="I85" i="1"/>
  <c r="I86" i="1"/>
  <c r="I19" i="1"/>
  <c r="I69" i="1"/>
  <c r="I52" i="1"/>
  <c r="I53" i="1"/>
  <c r="I56" i="1"/>
  <c r="I57" i="1"/>
  <c r="I20" i="1"/>
  <c r="I46" i="1"/>
  <c r="I75" i="1"/>
  <c r="I76" i="1"/>
  <c r="I38" i="1"/>
  <c r="I49" i="1"/>
  <c r="I21" i="1"/>
  <c r="I22" i="1"/>
  <c r="I23" i="1"/>
  <c r="I24" i="1"/>
  <c r="I66" i="1"/>
  <c r="I67" i="1"/>
  <c r="I41" i="1"/>
  <c r="I59" i="1"/>
  <c r="I25" i="1"/>
  <c r="I26" i="1"/>
  <c r="I47" i="1"/>
  <c r="I48" i="1"/>
  <c r="I27" i="1"/>
  <c r="I28" i="1"/>
  <c r="I42" i="1"/>
  <c r="I29" i="1"/>
  <c r="I30" i="1"/>
  <c r="I77" i="1"/>
  <c r="I31" i="1"/>
  <c r="I32" i="1"/>
  <c r="I54" i="1"/>
  <c r="I68" i="1"/>
  <c r="I55" i="1"/>
  <c r="I33" i="1"/>
  <c r="I34" i="1"/>
  <c r="I35" i="1"/>
  <c r="I36" i="1"/>
  <c r="I37" i="1"/>
  <c r="K2" i="10" l="1"/>
  <c r="K3" i="10"/>
  <c r="C3" i="1" l="1"/>
  <c r="C4" i="1"/>
  <c r="C5" i="1"/>
  <c r="C6" i="1"/>
  <c r="C7" i="1"/>
  <c r="C43" i="1"/>
  <c r="C78" i="1"/>
  <c r="C79" i="1"/>
  <c r="C80" i="1"/>
  <c r="C44" i="1"/>
  <c r="C45" i="1"/>
  <c r="C8" i="1"/>
  <c r="C9" i="1"/>
  <c r="C10" i="1"/>
  <c r="C11" i="1"/>
  <c r="C51" i="1"/>
  <c r="C39" i="1"/>
  <c r="C70" i="1"/>
  <c r="C71" i="1"/>
  <c r="C64" i="1"/>
  <c r="C65" i="1"/>
  <c r="C58" i="1"/>
  <c r="C61" i="1"/>
  <c r="C12" i="1"/>
  <c r="C13" i="1"/>
  <c r="C62" i="1"/>
  <c r="C63" i="1"/>
  <c r="C14" i="1"/>
  <c r="C40" i="1"/>
  <c r="C81" i="1"/>
  <c r="C50" i="1"/>
  <c r="C72" i="1"/>
  <c r="C73" i="1"/>
  <c r="C15" i="1"/>
  <c r="C16" i="1"/>
  <c r="C17" i="1"/>
  <c r="C82" i="1"/>
  <c r="C60" i="1"/>
  <c r="C83" i="1"/>
  <c r="C18" i="1"/>
  <c r="C74" i="1"/>
  <c r="C84" i="1"/>
  <c r="C85" i="1"/>
  <c r="C86" i="1"/>
  <c r="C19" i="1"/>
  <c r="C69" i="1"/>
  <c r="C52" i="1"/>
  <c r="C53" i="1"/>
  <c r="C56" i="1"/>
  <c r="C57" i="1"/>
  <c r="C20" i="1"/>
  <c r="C46" i="1"/>
  <c r="C75" i="1"/>
  <c r="C76" i="1"/>
  <c r="C38" i="1"/>
  <c r="C49" i="1"/>
  <c r="C21" i="1"/>
  <c r="C22" i="1"/>
  <c r="C23" i="1"/>
  <c r="C24" i="1"/>
  <c r="C66" i="1"/>
  <c r="C67" i="1"/>
  <c r="C41" i="1"/>
  <c r="C59" i="1"/>
  <c r="C25" i="1"/>
  <c r="C26" i="1"/>
  <c r="C47" i="1"/>
  <c r="C48" i="1"/>
  <c r="C27" i="1"/>
  <c r="C28" i="1"/>
  <c r="C42" i="1"/>
  <c r="C29" i="1"/>
  <c r="C30" i="1"/>
  <c r="C77" i="1"/>
  <c r="C31" i="1"/>
  <c r="C32" i="1"/>
  <c r="C54" i="1"/>
  <c r="C68" i="1"/>
  <c r="C55" i="1"/>
  <c r="C33" i="1"/>
  <c r="C34" i="1"/>
  <c r="C35" i="1"/>
  <c r="C36" i="1"/>
  <c r="C37" i="1"/>
  <c r="C2" i="1"/>
  <c r="J11" i="2" l="1"/>
  <c r="J15" i="2"/>
  <c r="J12" i="2"/>
  <c r="J9" i="2"/>
  <c r="J13" i="2"/>
  <c r="J10" i="2"/>
  <c r="J14" i="2"/>
  <c r="H9" i="2"/>
  <c r="H10" i="2"/>
  <c r="H11" i="2"/>
  <c r="K11" i="2" s="1"/>
  <c r="H12" i="2"/>
  <c r="H13" i="2"/>
  <c r="H14" i="2"/>
  <c r="H15" i="2"/>
  <c r="I11" i="2"/>
  <c r="I15" i="2"/>
  <c r="I12" i="2"/>
  <c r="I9" i="2"/>
  <c r="I16" i="2" s="1"/>
  <c r="I13" i="2"/>
  <c r="I10" i="2"/>
  <c r="I14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2" i="1"/>
  <c r="O3" i="1"/>
  <c r="O4" i="1"/>
  <c r="O5" i="1"/>
  <c r="O6" i="1"/>
  <c r="O7" i="1"/>
  <c r="O43" i="1"/>
  <c r="O78" i="1"/>
  <c r="O79" i="1"/>
  <c r="O80" i="1"/>
  <c r="O44" i="1"/>
  <c r="O45" i="1"/>
  <c r="O8" i="1"/>
  <c r="O9" i="1"/>
  <c r="O10" i="1"/>
  <c r="O11" i="1"/>
  <c r="O51" i="1"/>
  <c r="O39" i="1"/>
  <c r="O70" i="1"/>
  <c r="O71" i="1"/>
  <c r="O64" i="1"/>
  <c r="O65" i="1"/>
  <c r="O58" i="1"/>
  <c r="O61" i="1"/>
  <c r="O12" i="1"/>
  <c r="O13" i="1"/>
  <c r="O62" i="1"/>
  <c r="O63" i="1"/>
  <c r="O14" i="1"/>
  <c r="O40" i="1"/>
  <c r="O81" i="1"/>
  <c r="O50" i="1"/>
  <c r="O72" i="1"/>
  <c r="O73" i="1"/>
  <c r="O15" i="1"/>
  <c r="O16" i="1"/>
  <c r="O17" i="1"/>
  <c r="O82" i="1"/>
  <c r="O60" i="1"/>
  <c r="O83" i="1"/>
  <c r="O18" i="1"/>
  <c r="O74" i="1"/>
  <c r="O84" i="1"/>
  <c r="O85" i="1"/>
  <c r="O86" i="1"/>
  <c r="O19" i="1"/>
  <c r="O69" i="1"/>
  <c r="O52" i="1"/>
  <c r="O53" i="1"/>
  <c r="O57" i="1"/>
  <c r="O20" i="1"/>
  <c r="O46" i="1"/>
  <c r="O75" i="1"/>
  <c r="O76" i="1"/>
  <c r="O38" i="1"/>
  <c r="O49" i="1"/>
  <c r="O21" i="1"/>
  <c r="O22" i="1"/>
  <c r="O23" i="1"/>
  <c r="O24" i="1"/>
  <c r="O66" i="1"/>
  <c r="O67" i="1"/>
  <c r="O41" i="1"/>
  <c r="O59" i="1"/>
  <c r="O25" i="1"/>
  <c r="O26" i="1"/>
  <c r="O47" i="1"/>
  <c r="O48" i="1"/>
  <c r="O27" i="1"/>
  <c r="O28" i="1"/>
  <c r="O42" i="1"/>
  <c r="O29" i="1"/>
  <c r="O30" i="1"/>
  <c r="O77" i="1"/>
  <c r="O31" i="1"/>
  <c r="O32" i="1"/>
  <c r="O54" i="1"/>
  <c r="O68" i="1"/>
  <c r="O55" i="1"/>
  <c r="O33" i="1"/>
  <c r="O34" i="1"/>
  <c r="O35" i="1"/>
  <c r="O36" i="1"/>
  <c r="O37" i="1"/>
  <c r="O2" i="1"/>
  <c r="H4" i="1"/>
  <c r="H5" i="1"/>
  <c r="H6" i="1"/>
  <c r="H7" i="1"/>
  <c r="H43" i="1"/>
  <c r="H78" i="1"/>
  <c r="H79" i="1"/>
  <c r="H80" i="1"/>
  <c r="H44" i="1"/>
  <c r="H45" i="1"/>
  <c r="H8" i="1"/>
  <c r="H10" i="1"/>
  <c r="H11" i="1"/>
  <c r="H51" i="1"/>
  <c r="H39" i="1"/>
  <c r="H70" i="1"/>
  <c r="H71" i="1"/>
  <c r="H64" i="1"/>
  <c r="H65" i="1"/>
  <c r="H58" i="1"/>
  <c r="H61" i="1"/>
  <c r="H12" i="1"/>
  <c r="H13" i="1"/>
  <c r="H62" i="1"/>
  <c r="H63" i="1"/>
  <c r="H14" i="1"/>
  <c r="H40" i="1"/>
  <c r="H81" i="1"/>
  <c r="H50" i="1"/>
  <c r="H72" i="1"/>
  <c r="H73" i="1"/>
  <c r="H15" i="1"/>
  <c r="H16" i="1"/>
  <c r="H17" i="1"/>
  <c r="H82" i="1"/>
  <c r="H60" i="1"/>
  <c r="H83" i="1"/>
  <c r="H18" i="1"/>
  <c r="H74" i="1"/>
  <c r="H84" i="1"/>
  <c r="H85" i="1"/>
  <c r="H86" i="1"/>
  <c r="H19" i="1"/>
  <c r="H69" i="1"/>
  <c r="H52" i="1"/>
  <c r="H53" i="1"/>
  <c r="H56" i="1"/>
  <c r="H57" i="1"/>
  <c r="H20" i="1"/>
  <c r="H46" i="1"/>
  <c r="H75" i="1"/>
  <c r="H76" i="1"/>
  <c r="H38" i="1"/>
  <c r="H49" i="1"/>
  <c r="H21" i="1"/>
  <c r="H22" i="1"/>
  <c r="H23" i="1"/>
  <c r="H24" i="1"/>
  <c r="H66" i="1"/>
  <c r="H67" i="1"/>
  <c r="H41" i="1"/>
  <c r="H59" i="1"/>
  <c r="H25" i="1"/>
  <c r="H26" i="1"/>
  <c r="H47" i="1"/>
  <c r="H48" i="1"/>
  <c r="H27" i="1"/>
  <c r="H28" i="1"/>
  <c r="H42" i="1"/>
  <c r="H29" i="1"/>
  <c r="H30" i="1"/>
  <c r="H77" i="1"/>
  <c r="H31" i="1"/>
  <c r="H32" i="1"/>
  <c r="H54" i="1"/>
  <c r="H68" i="1"/>
  <c r="H55" i="1"/>
  <c r="H33" i="1"/>
  <c r="H34" i="1"/>
  <c r="H35" i="1"/>
  <c r="H36" i="1"/>
  <c r="H37" i="1"/>
  <c r="H2" i="1"/>
  <c r="C3" i="2"/>
  <c r="B3" i="2"/>
  <c r="B2" i="2"/>
  <c r="C2" i="2"/>
  <c r="K12" i="2" l="1"/>
  <c r="K9" i="2"/>
  <c r="H16" i="2"/>
  <c r="K15" i="2"/>
  <c r="K14" i="2"/>
  <c r="K13" i="2"/>
  <c r="J16" i="2"/>
  <c r="K10" i="2"/>
  <c r="O87" i="1"/>
  <c r="Q87" i="1"/>
  <c r="D3" i="2"/>
  <c r="D2" i="2"/>
  <c r="K16" i="2" l="1"/>
  <c r="C23" i="2"/>
  <c r="B23" i="2"/>
  <c r="B24" i="2"/>
  <c r="C24" i="2"/>
</calcChain>
</file>

<file path=xl/sharedStrings.xml><?xml version="1.0" encoding="utf-8"?>
<sst xmlns="http://schemas.openxmlformats.org/spreadsheetml/2006/main" count="1359" uniqueCount="179">
  <si>
    <t>MOH Case Number</t>
  </si>
  <si>
    <t>Location</t>
  </si>
  <si>
    <t>Age Band</t>
  </si>
  <si>
    <t>Gender</t>
  </si>
  <si>
    <t>Contraction in NZ</t>
  </si>
  <si>
    <t>Outside of Infection Period</t>
  </si>
  <si>
    <t>Arrival Date</t>
  </si>
  <si>
    <t>Origin of Travel (Country)</t>
  </si>
  <si>
    <t>Origin of Travel (City)</t>
  </si>
  <si>
    <t>Travel Destination in NZ</t>
  </si>
  <si>
    <t>Cities visited in Transit</t>
  </si>
  <si>
    <t>Flight Numbers</t>
  </si>
  <si>
    <t>Auckland</t>
  </si>
  <si>
    <t>Iran</t>
  </si>
  <si>
    <t>Bali</t>
  </si>
  <si>
    <t>['EK450']</t>
  </si>
  <si>
    <t>Female</t>
  </si>
  <si>
    <t>Singapore</t>
  </si>
  <si>
    <t>['NZ283']</t>
  </si>
  <si>
    <t>Male</t>
  </si>
  <si>
    <t>Qatar</t>
  </si>
  <si>
    <t>Doha</t>
  </si>
  <si>
    <t>['QR0920']</t>
  </si>
  <si>
    <t>USA</t>
  </si>
  <si>
    <t>Houston</t>
  </si>
  <si>
    <t>['NZ029']</t>
  </si>
  <si>
    <t>Dunedin</t>
  </si>
  <si>
    <t>Denmark</t>
  </si>
  <si>
    <t>Christchurch</t>
  </si>
  <si>
    <t>Doha, Auckland</t>
  </si>
  <si>
    <t>['JQ225']</t>
  </si>
  <si>
    <t>Wellington</t>
  </si>
  <si>
    <t>Australia</t>
  </si>
  <si>
    <t>Brisbane</t>
  </si>
  <si>
    <t>['NZ828']</t>
  </si>
  <si>
    <t>Los Angeles</t>
  </si>
  <si>
    <t>['AA83', 'NZ419']</t>
  </si>
  <si>
    <t>['AA83', ' NZ828']</t>
  </si>
  <si>
    <t>['NZ283', ' NZ675']</t>
  </si>
  <si>
    <t>UAE</t>
  </si>
  <si>
    <t>Dubai</t>
  </si>
  <si>
    <t>['EK448']</t>
  </si>
  <si>
    <t>San Francisco</t>
  </si>
  <si>
    <t>['NZ007']</t>
  </si>
  <si>
    <t>Canada</t>
  </si>
  <si>
    <t>Invercargill</t>
  </si>
  <si>
    <t>Gold Coast</t>
  </si>
  <si>
    <t>Canterbury</t>
  </si>
  <si>
    <t>['SQ297']</t>
  </si>
  <si>
    <t>Waikato</t>
  </si>
  <si>
    <t>Sydney</t>
  </si>
  <si>
    <t>['NZ112']</t>
  </si>
  <si>
    <t>['SQ285']</t>
  </si>
  <si>
    <t>Taranaki</t>
  </si>
  <si>
    <t>New Plymouth</t>
  </si>
  <si>
    <t>['EK448', 'NZ8041']</t>
  </si>
  <si>
    <t>Eygpt</t>
  </si>
  <si>
    <t>Cairo</t>
  </si>
  <si>
    <t>Frankfurt, Vancouver, Auckland</t>
  </si>
  <si>
    <t>['LH581', 'NZ23', 'NZ8035']</t>
  </si>
  <si>
    <t>Northland</t>
  </si>
  <si>
    <t>['VA0141']</t>
  </si>
  <si>
    <t>Rotorua</t>
  </si>
  <si>
    <t>['NZ05']</t>
  </si>
  <si>
    <t>Melbourne</t>
  </si>
  <si>
    <t>['QF153']</t>
  </si>
  <si>
    <t>Southern DHB</t>
  </si>
  <si>
    <t>United Kingdom</t>
  </si>
  <si>
    <t>London</t>
  </si>
  <si>
    <t>Auckland, Christchurch</t>
  </si>
  <si>
    <t>['NZ1', 'NZ525', 'NZ5747']</t>
  </si>
  <si>
    <t>['EK402']</t>
  </si>
  <si>
    <t>['AA83', ' NZ535']</t>
  </si>
  <si>
    <t>['SQ247']</t>
  </si>
  <si>
    <t>Hawkes Bay</t>
  </si>
  <si>
    <t>Napier</t>
  </si>
  <si>
    <t>['QR920', ' NZ5021']</t>
  </si>
  <si>
    <t>Otago</t>
  </si>
  <si>
    <t>Queenstown</t>
  </si>
  <si>
    <t>['NZ554', 'NZ615']</t>
  </si>
  <si>
    <t>Welllington</t>
  </si>
  <si>
    <t>['EK0412']</t>
  </si>
  <si>
    <t>['NZ670']</t>
  </si>
  <si>
    <t>['SQ0285']</t>
  </si>
  <si>
    <t>['QF161']</t>
  </si>
  <si>
    <t>['NZ449', 'NZ5810', 'NZ5823']</t>
  </si>
  <si>
    <t>['EK44', 'NZ433']</t>
  </si>
  <si>
    <t>['NZ674']</t>
  </si>
  <si>
    <t>Taupo</t>
  </si>
  <si>
    <t>['EK0448']</t>
  </si>
  <si>
    <t>Manawatu</t>
  </si>
  <si>
    <t>['NZ642', 'NZ5181']</t>
  </si>
  <si>
    <t>Palmerston North</t>
  </si>
  <si>
    <t>['QR0920', 'NZ5107']</t>
  </si>
  <si>
    <t>Nelson</t>
  </si>
  <si>
    <t>['NZ1','NZ615']</t>
  </si>
  <si>
    <t>Honolulu</t>
  </si>
  <si>
    <t>['HA445']</t>
  </si>
  <si>
    <t>Bay of Plenty</t>
  </si>
  <si>
    <t>Details to come</t>
  </si>
  <si>
    <t>Hamilton</t>
  </si>
  <si>
    <t>Ireland, Dubai, Australia</t>
  </si>
  <si>
    <t>Africa</t>
  </si>
  <si>
    <t>Bangkok</t>
  </si>
  <si>
    <t>['TG0491','NZ8041']</t>
  </si>
  <si>
    <t>['EK448','NZ8041']</t>
  </si>
  <si>
    <t>['NZ7','NZ523']</t>
  </si>
  <si>
    <t>['JQ217']</t>
  </si>
  <si>
    <t>['JQ256']</t>
  </si>
  <si>
    <t>['NZ07', 'JQ285']</t>
  </si>
  <si>
    <t>China</t>
  </si>
  <si>
    <t>Hong Kong</t>
  </si>
  <si>
    <t>['CX2191']</t>
  </si>
  <si>
    <t>Malaysia</t>
  </si>
  <si>
    <t>Kuala Lumpur</t>
  </si>
  <si>
    <t>['MH0133']</t>
  </si>
  <si>
    <t>['NZ842']</t>
  </si>
  <si>
    <t>Tasman</t>
  </si>
  <si>
    <t>Marlborough</t>
  </si>
  <si>
    <t>['NZ8205']</t>
  </si>
  <si>
    <t>['QR920']</t>
  </si>
  <si>
    <t>Can't say</t>
  </si>
  <si>
    <t>N/A</t>
  </si>
  <si>
    <t>Total</t>
  </si>
  <si>
    <t>People with High Risk (i.e., above 35)</t>
  </si>
  <si>
    <t>People with Low Risk  (i.e., below 35)</t>
  </si>
  <si>
    <t>Symptoms</t>
  </si>
  <si>
    <t>Covid Risk</t>
  </si>
  <si>
    <t>Row Labels</t>
  </si>
  <si>
    <t>Grand Total</t>
  </si>
  <si>
    <t>Column Labels</t>
  </si>
  <si>
    <t>FALSE</t>
  </si>
  <si>
    <t>Average of Age Band</t>
  </si>
  <si>
    <t>Number of city visited</t>
  </si>
  <si>
    <t>Number of Flights in travel</t>
  </si>
  <si>
    <t>Age Group</t>
  </si>
  <si>
    <t>Symptoms not Present</t>
  </si>
  <si>
    <t>Symptoms Present</t>
  </si>
  <si>
    <t>Locations of visits</t>
  </si>
  <si>
    <t>Cities Visited</t>
  </si>
  <si>
    <t>Symptoms after Visit</t>
  </si>
  <si>
    <t>Percentage of all cases</t>
  </si>
  <si>
    <t>Total cases</t>
  </si>
  <si>
    <t>Age group</t>
  </si>
  <si>
    <t>60 and Above</t>
  </si>
  <si>
    <t>30 to 39</t>
  </si>
  <si>
    <t>40 to 49</t>
  </si>
  <si>
    <t>10 to 19</t>
  </si>
  <si>
    <t>50 to 59</t>
  </si>
  <si>
    <t>20 to 29</t>
  </si>
  <si>
    <t>0 to 9</t>
  </si>
  <si>
    <t>Count of Flight Numbers</t>
  </si>
  <si>
    <t>Total Flights</t>
  </si>
  <si>
    <t>Date of Arrival</t>
  </si>
  <si>
    <t>Sex</t>
  </si>
  <si>
    <t>Age and Gender symptoms</t>
  </si>
  <si>
    <t>Count</t>
  </si>
  <si>
    <t xml:space="preserve"> </t>
  </si>
  <si>
    <t>Month of Arrival</t>
  </si>
  <si>
    <t>Month</t>
  </si>
  <si>
    <t>February</t>
  </si>
  <si>
    <t>March</t>
  </si>
  <si>
    <t>Percentage</t>
  </si>
  <si>
    <t>MOH Case</t>
  </si>
  <si>
    <t>(All)</t>
  </si>
  <si>
    <t>Contaction</t>
  </si>
  <si>
    <t>No. of cases</t>
  </si>
  <si>
    <t>Date</t>
  </si>
  <si>
    <t>Detection Date</t>
  </si>
  <si>
    <t>2/26/2020</t>
  </si>
  <si>
    <t>2/25/2020</t>
  </si>
  <si>
    <t>2/23/2020</t>
  </si>
  <si>
    <t>3/14/2020</t>
  </si>
  <si>
    <t>3/13/2020</t>
  </si>
  <si>
    <t>3/16/2020</t>
  </si>
  <si>
    <t>3/15/2020</t>
  </si>
  <si>
    <t>3/17/2020</t>
  </si>
  <si>
    <t>3/18/2020</t>
  </si>
  <si>
    <t>3/19/2020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</si>
</sst>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F9FA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33" borderId="12" xfId="0" applyFont="1" applyFill="1" applyBorder="1"/>
    <xf numFmtId="0" fontId="0" fillId="33" borderId="13" xfId="0" applyFill="1" applyBorder="1"/>
    <xf numFmtId="0" fontId="16" fillId="0" borderId="14" xfId="0" applyFont="1" applyBorder="1"/>
    <xf numFmtId="0" fontId="16" fillId="0" borderId="15" xfId="0" applyFont="1" applyBorder="1"/>
    <xf numFmtId="0" fontId="0" fillId="33" borderId="16" xfId="0" applyFill="1" applyBorder="1"/>
    <xf numFmtId="0" fontId="0" fillId="33" borderId="17" xfId="0" applyFill="1" applyBorder="1"/>
    <xf numFmtId="0" fontId="16" fillId="34" borderId="10" xfId="0" applyFont="1" applyFill="1" applyBorder="1" applyAlignment="1">
      <alignment horizontal="center"/>
    </xf>
    <xf numFmtId="0" fontId="16" fillId="35" borderId="12" xfId="0" applyFont="1" applyFill="1" applyBorder="1"/>
    <xf numFmtId="0" fontId="0" fillId="35" borderId="11" xfId="0" applyFill="1" applyBorder="1"/>
    <xf numFmtId="0" fontId="0" fillId="35" borderId="18" xfId="0" applyFill="1" applyBorder="1"/>
    <xf numFmtId="0" fontId="0" fillId="35" borderId="13" xfId="0" applyFill="1" applyBorder="1"/>
    <xf numFmtId="0" fontId="0" fillId="0" borderId="13" xfId="0" applyFont="1" applyBorder="1"/>
    <xf numFmtId="0" fontId="18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Fill="1" applyBorder="1"/>
    <xf numFmtId="0" fontId="16" fillId="0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8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28" xfId="0" applyBorder="1" applyAlignment="1"/>
    <xf numFmtId="0" fontId="0" fillId="0" borderId="0" xfId="0" applyAlignment="1"/>
    <xf numFmtId="0" fontId="0" fillId="39" borderId="28" xfId="0" applyFill="1" applyBorder="1" applyAlignment="1"/>
    <xf numFmtId="0" fontId="0" fillId="0" borderId="29" xfId="0" applyBorder="1" applyAlignment="1"/>
    <xf numFmtId="0" fontId="0" fillId="0" borderId="30" xfId="0" applyBorder="1" applyAlignment="1"/>
    <xf numFmtId="0" fontId="16" fillId="0" borderId="10" xfId="0" applyFont="1" applyBorder="1" applyAlignment="1"/>
    <xf numFmtId="0" fontId="0" fillId="0" borderId="10" xfId="0" applyBorder="1" applyAlignment="1">
      <alignment horizontal="right"/>
    </xf>
    <xf numFmtId="0" fontId="0" fillId="0" borderId="10" xfId="0" applyBorder="1" applyAlignment="1"/>
    <xf numFmtId="1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Risk</a:t>
            </a:r>
            <a:r>
              <a:rPr lang="en-IN" baseline="0"/>
              <a:t> of Covid in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and Age Analysis'!$A$2</c:f>
              <c:strCache>
                <c:ptCount val="1"/>
                <c:pt idx="0">
                  <c:v>People with High Risk (i.e., above 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Analysis'!$B$1:$C$1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and Age Analysis'!$B$2:$C$2</c:f>
              <c:numCache>
                <c:formatCode>General</c:formatCode>
                <c:ptCount val="2"/>
                <c:pt idx="0">
                  <c:v>36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4-4EAB-8E20-D8A87063FB05}"/>
            </c:ext>
          </c:extLst>
        </c:ser>
        <c:ser>
          <c:idx val="1"/>
          <c:order val="1"/>
          <c:tx>
            <c:strRef>
              <c:f>'Gender and Age Analysis'!$A$3</c:f>
              <c:strCache>
                <c:ptCount val="1"/>
                <c:pt idx="0">
                  <c:v>People with Low Risk  (i.e., below 35)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Analysis'!$B$1:$C$1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and Age Analysis'!$B$3:$C$3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4-4EAB-8E20-D8A87063F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7370400"/>
        <c:axId val="597369152"/>
      </c:barChart>
      <c:catAx>
        <c:axId val="597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69152"/>
        <c:crosses val="autoZero"/>
        <c:auto val="1"/>
        <c:lblAlgn val="ctr"/>
        <c:lblOffset val="100"/>
        <c:noMultiLvlLbl val="0"/>
      </c:catAx>
      <c:valAx>
        <c:axId val="59736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3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4.xlsx]Time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'Time Analysis'!$G$1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 Analysis'!$F$2:$F$19</c:f>
              <c:strCache>
                <c:ptCount val="17"/>
                <c:pt idx="0">
                  <c:v>Details to come</c:v>
                </c:pt>
                <c:pt idx="1">
                  <c:v>23-02-20</c:v>
                </c:pt>
                <c:pt idx="2">
                  <c:v>25-02-20</c:v>
                </c:pt>
                <c:pt idx="3">
                  <c:v>26-02-20</c:v>
                </c:pt>
                <c:pt idx="4">
                  <c:v>06-03-20</c:v>
                </c:pt>
                <c:pt idx="5">
                  <c:v>08-03-20</c:v>
                </c:pt>
                <c:pt idx="6">
                  <c:v>09-03-20</c:v>
                </c:pt>
                <c:pt idx="7">
                  <c:v>10-03-20</c:v>
                </c:pt>
                <c:pt idx="8">
                  <c:v>11-03-20</c:v>
                </c:pt>
                <c:pt idx="9">
                  <c:v>12-03-20</c:v>
                </c:pt>
                <c:pt idx="10">
                  <c:v>13-03-20</c:v>
                </c:pt>
                <c:pt idx="11">
                  <c:v>14-03-20</c:v>
                </c:pt>
                <c:pt idx="12">
                  <c:v>15-03-20</c:v>
                </c:pt>
                <c:pt idx="13">
                  <c:v>16-03-20</c:v>
                </c:pt>
                <c:pt idx="14">
                  <c:v>17-03-20</c:v>
                </c:pt>
                <c:pt idx="15">
                  <c:v>18-03-20</c:v>
                </c:pt>
                <c:pt idx="16">
                  <c:v>19-03-20</c:v>
                </c:pt>
              </c:strCache>
            </c:strRef>
          </c:cat>
          <c:val>
            <c:numRef>
              <c:f>'Time Analysis'!$G$2:$G$19</c:f>
              <c:numCache>
                <c:formatCode>General</c:formatCode>
                <c:ptCount val="17"/>
                <c:pt idx="0">
                  <c:v>24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4ACA-97A4-4E2BF8C1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599231"/>
        <c:axId val="1052603391"/>
      </c:lineChart>
      <c:catAx>
        <c:axId val="10525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3391"/>
        <c:crosses val="autoZero"/>
        <c:auto val="1"/>
        <c:lblAlgn val="ctr"/>
        <c:lblOffset val="100"/>
        <c:noMultiLvlLbl val="0"/>
      </c:catAx>
      <c:valAx>
        <c:axId val="10526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4.xlsx]Gender and Age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692730269181471E-2"/>
              <c:y val="3.19570202394223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1660213984879795E-2"/>
              <c:y val="-2.22229442964192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417226916402893E-2"/>
              <c:y val="3.57887347379501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3078452402752E-3"/>
              <c:y val="6.452962856900049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574715951203672E-2"/>
              <c:y val="1.08481332755354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341416625247424E-2"/>
              <c:y val="-4.1891412260485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442898126106354E-2"/>
              <c:y val="2.32059570645160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and Age Analysis'!$O$1</c:f>
              <c:strCache>
                <c:ptCount val="1"/>
                <c:pt idx="0">
                  <c:v>Total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400-4A27-A8E8-E0E8C56FC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00-4A27-A8E8-E0E8C56FC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00-4A27-A8E8-E0E8C56FCA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400-4A27-A8E8-E0E8C56FCA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00-4A27-A8E8-E0E8C56FCA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00-4A27-A8E8-E0E8C56FCA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00-4A27-A8E8-E0E8C56FCAB4}"/>
              </c:ext>
            </c:extLst>
          </c:dPt>
          <c:dLbls>
            <c:dLbl>
              <c:idx val="0"/>
              <c:layout>
                <c:manualLayout>
                  <c:x val="-3.1660213984879795E-2"/>
                  <c:y val="-2.22229442964192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00-4A27-A8E8-E0E8C56FCAB4}"/>
                </c:ext>
              </c:extLst>
            </c:dLbl>
            <c:dLbl>
              <c:idx val="1"/>
              <c:layout>
                <c:manualLayout>
                  <c:x val="4.7692730269181471E-2"/>
                  <c:y val="3.19570202394223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00-4A27-A8E8-E0E8C56FCAB4}"/>
                </c:ext>
              </c:extLst>
            </c:dLbl>
            <c:dLbl>
              <c:idx val="2"/>
              <c:layout>
                <c:manualLayout>
                  <c:x val="4.2417226916402893E-2"/>
                  <c:y val="3.57887347379501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00-4A27-A8E8-E0E8C56FCAB4}"/>
                </c:ext>
              </c:extLst>
            </c:dLbl>
            <c:dLbl>
              <c:idx val="3"/>
              <c:layout>
                <c:manualLayout>
                  <c:x val="6.63078452402752E-3"/>
                  <c:y val="6.452962856900049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00-4A27-A8E8-E0E8C56FCAB4}"/>
                </c:ext>
              </c:extLst>
            </c:dLbl>
            <c:dLbl>
              <c:idx val="4"/>
              <c:layout>
                <c:manualLayout>
                  <c:x val="1.1574715951203672E-2"/>
                  <c:y val="1.08481332755354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00-4A27-A8E8-E0E8C56FCAB4}"/>
                </c:ext>
              </c:extLst>
            </c:dLbl>
            <c:dLbl>
              <c:idx val="5"/>
              <c:layout>
                <c:manualLayout>
                  <c:x val="-1.6341416625247424E-2"/>
                  <c:y val="-4.1891412260485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00-4A27-A8E8-E0E8C56FCAB4}"/>
                </c:ext>
              </c:extLst>
            </c:dLbl>
            <c:dLbl>
              <c:idx val="6"/>
              <c:layout>
                <c:manualLayout>
                  <c:x val="-1.8442898126106354E-2"/>
                  <c:y val="2.320595706451605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00-4A27-A8E8-E0E8C56FC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and Age Analysis'!$N$2:$N$9</c:f>
              <c:strCache>
                <c:ptCount val="7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and Above</c:v>
                </c:pt>
              </c:strCache>
            </c:strRef>
          </c:cat>
          <c:val>
            <c:numRef>
              <c:f>'Gender and Age Analysis'!$O$2:$O$9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10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0-4A27-A8E8-E0E8C56FCAB4}"/>
            </c:ext>
          </c:extLst>
        </c:ser>
        <c:ser>
          <c:idx val="1"/>
          <c:order val="1"/>
          <c:tx>
            <c:strRef>
              <c:f>'Gender and Age Analysis'!$P$1</c:f>
              <c:strCache>
                <c:ptCount val="1"/>
                <c:pt idx="0">
                  <c:v>Percentage of all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2D-4CB3-BB91-4F6E9C7B41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2D-4CB3-BB91-4F6E9C7B41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2D-4CB3-BB91-4F6E9C7B41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2D-4CB3-BB91-4F6E9C7B41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52D-4CB3-BB91-4F6E9C7B41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52D-4CB3-BB91-4F6E9C7B41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52D-4CB3-BB91-4F6E9C7B41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and Age Analysis'!$N$2:$N$9</c:f>
              <c:strCache>
                <c:ptCount val="7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and Above</c:v>
                </c:pt>
              </c:strCache>
            </c:strRef>
          </c:cat>
          <c:val>
            <c:numRef>
              <c:f>'Gender and Age Analysis'!$P$2:$P$9</c:f>
              <c:numCache>
                <c:formatCode>0%</c:formatCode>
                <c:ptCount val="7"/>
                <c:pt idx="0">
                  <c:v>1.1764705882352941E-2</c:v>
                </c:pt>
                <c:pt idx="1">
                  <c:v>2.3529411764705882E-2</c:v>
                </c:pt>
                <c:pt idx="2">
                  <c:v>0.15294117647058825</c:v>
                </c:pt>
                <c:pt idx="3">
                  <c:v>0.11764705882352941</c:v>
                </c:pt>
                <c:pt idx="4">
                  <c:v>0.24705882352941178</c:v>
                </c:pt>
                <c:pt idx="5">
                  <c:v>0.17647058823529413</c:v>
                </c:pt>
                <c:pt idx="6">
                  <c:v>0.27058823529411763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0-4A27-A8E8-E0E8C56FCA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No. of cases identified</a:t>
            </a:r>
            <a:r>
              <a:rPr lang="en-IN" sz="1100" baseline="0"/>
              <a:t> grouped by age groups, faceted by gender</a:t>
            </a:r>
            <a:endParaRPr lang="en-IN" sz="1100"/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[1]Sheet7!$F$2</c:f>
              <c:strCache>
                <c:ptCount val="1"/>
                <c:pt idx="0">
                  <c:v>A (10 to 30)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[1]Sheet7!$G$1:$J$1</c:f>
              <c:strCache>
                <c:ptCount val="4"/>
                <c:pt idx="0">
                  <c:v>Count</c:v>
                </c:pt>
                <c:pt idx="1">
                  <c:v>Male</c:v>
                </c:pt>
                <c:pt idx="2">
                  <c:v>Female</c:v>
                </c:pt>
                <c:pt idx="3">
                  <c:v>Unkown</c:v>
                </c:pt>
              </c:strCache>
            </c:strRef>
          </c:cat>
          <c:val>
            <c:numRef>
              <c:f>[1]Sheet7!$G$2:$J$2</c:f>
              <c:numCache>
                <c:formatCode>General</c:formatCode>
                <c:ptCount val="4"/>
                <c:pt idx="0">
                  <c:v>26</c:v>
                </c:pt>
                <c:pt idx="1">
                  <c:v>14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4D09-A45A-DEA3E9F65F46}"/>
            </c:ext>
          </c:extLst>
        </c:ser>
        <c:ser>
          <c:idx val="1"/>
          <c:order val="1"/>
          <c:tx>
            <c:strRef>
              <c:f>[1]Sheet7!$F$3</c:f>
              <c:strCache>
                <c:ptCount val="1"/>
                <c:pt idx="0">
                  <c:v>B (30 to 50)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[1]Sheet7!$G$1:$J$1</c:f>
              <c:strCache>
                <c:ptCount val="4"/>
                <c:pt idx="0">
                  <c:v>Count</c:v>
                </c:pt>
                <c:pt idx="1">
                  <c:v>Male</c:v>
                </c:pt>
                <c:pt idx="2">
                  <c:v>Female</c:v>
                </c:pt>
                <c:pt idx="3">
                  <c:v>Unkown</c:v>
                </c:pt>
              </c:strCache>
            </c:strRef>
          </c:cat>
          <c:val>
            <c:numRef>
              <c:f>[1]Sheet7!$G$3:$J$3</c:f>
              <c:numCache>
                <c:formatCode>General</c:formatCode>
                <c:ptCount val="4"/>
                <c:pt idx="0">
                  <c:v>36</c:v>
                </c:pt>
                <c:pt idx="1">
                  <c:v>21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E-4D09-A45A-DEA3E9F65F46}"/>
            </c:ext>
          </c:extLst>
        </c:ser>
        <c:ser>
          <c:idx val="2"/>
          <c:order val="2"/>
          <c:tx>
            <c:strRef>
              <c:f>[1]Sheet7!$F$4</c:f>
              <c:strCache>
                <c:ptCount val="1"/>
                <c:pt idx="0">
                  <c:v>C (50 to 70)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[1]Sheet7!$G$1:$J$1</c:f>
              <c:strCache>
                <c:ptCount val="4"/>
                <c:pt idx="0">
                  <c:v>Count</c:v>
                </c:pt>
                <c:pt idx="1">
                  <c:v>Male</c:v>
                </c:pt>
                <c:pt idx="2">
                  <c:v>Female</c:v>
                </c:pt>
                <c:pt idx="3">
                  <c:v>Unkown</c:v>
                </c:pt>
              </c:strCache>
            </c:strRef>
          </c:cat>
          <c:val>
            <c:numRef>
              <c:f>[1]Sheet7!$G$4:$J$4</c:f>
              <c:numCache>
                <c:formatCode>General</c:formatCode>
                <c:ptCount val="4"/>
                <c:pt idx="0">
                  <c:v>23</c:v>
                </c:pt>
                <c:pt idx="1">
                  <c:v>15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E-4D09-A45A-DEA3E9F65F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57471648"/>
        <c:axId val="1157473728"/>
      </c:barChart>
      <c:catAx>
        <c:axId val="115747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73728"/>
        <c:crosses val="autoZero"/>
        <c:auto val="1"/>
        <c:lblAlgn val="ctr"/>
        <c:lblOffset val="100"/>
        <c:noMultiLvlLbl val="0"/>
      </c:catAx>
      <c:valAx>
        <c:axId val="115747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No. of people carrying symptoms faceted by gender</a:t>
            </a:r>
            <a:endParaRPr lang="en-IN" sz="1200">
              <a:effectLst/>
            </a:endParaRP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'Gender and Age Analysis'!$A$23</c:f>
              <c:strCache>
                <c:ptCount val="1"/>
                <c:pt idx="0">
                  <c:v>Symptoms not Present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Analysis'!$B$22:$C$22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and Age Analysis'!$B$23:$C$23</c:f>
              <c:numCache>
                <c:formatCode>General</c:formatCode>
                <c:ptCount val="2"/>
                <c:pt idx="0">
                  <c:v>49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E-42A8-BFDE-73CCA918ECB6}"/>
            </c:ext>
          </c:extLst>
        </c:ser>
        <c:ser>
          <c:idx val="1"/>
          <c:order val="1"/>
          <c:tx>
            <c:strRef>
              <c:f>'Gender and Age Analysis'!$A$24</c:f>
              <c:strCache>
                <c:ptCount val="1"/>
                <c:pt idx="0">
                  <c:v>Symptoms Present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Analysis'!$B$22:$C$22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and Age Analysis'!$B$24:$C$24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E-42A8-BFDE-73CCA918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31871"/>
        <c:axId val="2122734783"/>
      </c:barChart>
      <c:catAx>
        <c:axId val="21227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34783"/>
        <c:crosses val="autoZero"/>
        <c:auto val="1"/>
        <c:lblAlgn val="ctr"/>
        <c:lblOffset val="100"/>
        <c:noMultiLvlLbl val="0"/>
      </c:catAx>
      <c:valAx>
        <c:axId val="21227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4.xlsx]Region Analysis!PivotTable28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Analysis'!$G$1:$G$2</c:f>
              <c:strCache>
                <c:ptCount val="1"/>
                <c:pt idx="0">
                  <c:v>Can't say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Analysis'!$F$3:$F$12</c:f>
              <c:strCache>
                <c:ptCount val="9"/>
                <c:pt idx="0">
                  <c:v>Auckland</c:v>
                </c:pt>
                <c:pt idx="1">
                  <c:v>Auckland, Christchurch</c:v>
                </c:pt>
                <c:pt idx="2">
                  <c:v>Bali</c:v>
                </c:pt>
                <c:pt idx="3">
                  <c:v>Details to come</c:v>
                </c:pt>
                <c:pt idx="4">
                  <c:v>Doha</c:v>
                </c:pt>
                <c:pt idx="5">
                  <c:v>Doha, Auckland</c:v>
                </c:pt>
                <c:pt idx="6">
                  <c:v>Dubai</c:v>
                </c:pt>
                <c:pt idx="7">
                  <c:v>Frankfurt, Vancouver, Auckland</c:v>
                </c:pt>
                <c:pt idx="8">
                  <c:v>N/A</c:v>
                </c:pt>
              </c:strCache>
            </c:strRef>
          </c:cat>
          <c:val>
            <c:numRef>
              <c:f>'Region Analysis'!$G$3:$G$12</c:f>
              <c:numCache>
                <c:formatCode>General</c:formatCode>
                <c:ptCount val="9"/>
                <c:pt idx="0">
                  <c:v>5</c:v>
                </c:pt>
                <c:pt idx="3">
                  <c:v>22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43B8-B866-5AFE0834663E}"/>
            </c:ext>
          </c:extLst>
        </c:ser>
        <c:ser>
          <c:idx val="1"/>
          <c:order val="1"/>
          <c:tx>
            <c:strRef>
              <c:f>'Region Analysis'!$H$1:$H$2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Analysis'!$F$3:$F$12</c:f>
              <c:strCache>
                <c:ptCount val="9"/>
                <c:pt idx="0">
                  <c:v>Auckland</c:v>
                </c:pt>
                <c:pt idx="1">
                  <c:v>Auckland, Christchurch</c:v>
                </c:pt>
                <c:pt idx="2">
                  <c:v>Bali</c:v>
                </c:pt>
                <c:pt idx="3">
                  <c:v>Details to come</c:v>
                </c:pt>
                <c:pt idx="4">
                  <c:v>Doha</c:v>
                </c:pt>
                <c:pt idx="5">
                  <c:v>Doha, Auckland</c:v>
                </c:pt>
                <c:pt idx="6">
                  <c:v>Dubai</c:v>
                </c:pt>
                <c:pt idx="7">
                  <c:v>Frankfurt, Vancouver, Auckland</c:v>
                </c:pt>
                <c:pt idx="8">
                  <c:v>N/A</c:v>
                </c:pt>
              </c:strCache>
            </c:strRef>
          </c:cat>
          <c:val>
            <c:numRef>
              <c:f>'Region Analysis'!$H$3:$H$12</c:f>
              <c:numCache>
                <c:formatCode>General</c:formatCode>
                <c:ptCount val="9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4-4C97-B784-2E8A14D5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36607"/>
        <c:axId val="1302794447"/>
      </c:barChart>
      <c:catAx>
        <c:axId val="12938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94447"/>
        <c:crosses val="autoZero"/>
        <c:auto val="1"/>
        <c:lblAlgn val="ctr"/>
        <c:lblOffset val="100"/>
        <c:noMultiLvlLbl val="0"/>
      </c:catAx>
      <c:valAx>
        <c:axId val="13027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4.xlsx]Region Analysis!PivotTable26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Analysis'!$B$1:$B$2</c:f>
              <c:strCache>
                <c:ptCount val="1"/>
                <c:pt idx="0">
                  <c:v>Can't say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Analysis'!$A$3:$A$22</c:f>
              <c:strCache>
                <c:ptCount val="19"/>
                <c:pt idx="0">
                  <c:v>Auckland</c:v>
                </c:pt>
                <c:pt idx="1">
                  <c:v>Bay of Plenty</c:v>
                </c:pt>
                <c:pt idx="2">
                  <c:v>Canterbury</c:v>
                </c:pt>
                <c:pt idx="3">
                  <c:v>Dunedin</c:v>
                </c:pt>
                <c:pt idx="4">
                  <c:v>Hamilton</c:v>
                </c:pt>
                <c:pt idx="5">
                  <c:v>Hawkes Bay</c:v>
                </c:pt>
                <c:pt idx="6">
                  <c:v>Invercargill</c:v>
                </c:pt>
                <c:pt idx="7">
                  <c:v>Manawatu</c:v>
                </c:pt>
                <c:pt idx="8">
                  <c:v>Marlborough</c:v>
                </c:pt>
                <c:pt idx="9">
                  <c:v>Nelson</c:v>
                </c:pt>
                <c:pt idx="10">
                  <c:v>Northland</c:v>
                </c:pt>
                <c:pt idx="11">
                  <c:v>Otago</c:v>
                </c:pt>
                <c:pt idx="12">
                  <c:v>Rotorua</c:v>
                </c:pt>
                <c:pt idx="13">
                  <c:v>Southern DHB</c:v>
                </c:pt>
                <c:pt idx="14">
                  <c:v>Taranaki</c:v>
                </c:pt>
                <c:pt idx="15">
                  <c:v>Tasman</c:v>
                </c:pt>
                <c:pt idx="16">
                  <c:v>Taupo</c:v>
                </c:pt>
                <c:pt idx="17">
                  <c:v>Waikato</c:v>
                </c:pt>
                <c:pt idx="18">
                  <c:v>Wellington</c:v>
                </c:pt>
              </c:strCache>
            </c:strRef>
          </c:cat>
          <c:val>
            <c:numRef>
              <c:f>'Region Analysis'!$B$3:$B$22</c:f>
              <c:numCache>
                <c:formatCode>General</c:formatCode>
                <c:ptCount val="19"/>
                <c:pt idx="0">
                  <c:v>19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4">
                  <c:v>2</c:v>
                </c:pt>
                <c:pt idx="15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22E-BA1B-8FB93B53522E}"/>
            </c:ext>
          </c:extLst>
        </c:ser>
        <c:ser>
          <c:idx val="1"/>
          <c:order val="1"/>
          <c:tx>
            <c:strRef>
              <c:f>'Region Analysis'!$C$1:$C$2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Analysis'!$A$3:$A$22</c:f>
              <c:strCache>
                <c:ptCount val="19"/>
                <c:pt idx="0">
                  <c:v>Auckland</c:v>
                </c:pt>
                <c:pt idx="1">
                  <c:v>Bay of Plenty</c:v>
                </c:pt>
                <c:pt idx="2">
                  <c:v>Canterbury</c:v>
                </c:pt>
                <c:pt idx="3">
                  <c:v>Dunedin</c:v>
                </c:pt>
                <c:pt idx="4">
                  <c:v>Hamilton</c:v>
                </c:pt>
                <c:pt idx="5">
                  <c:v>Hawkes Bay</c:v>
                </c:pt>
                <c:pt idx="6">
                  <c:v>Invercargill</c:v>
                </c:pt>
                <c:pt idx="7">
                  <c:v>Manawatu</c:v>
                </c:pt>
                <c:pt idx="8">
                  <c:v>Marlborough</c:v>
                </c:pt>
                <c:pt idx="9">
                  <c:v>Nelson</c:v>
                </c:pt>
                <c:pt idx="10">
                  <c:v>Northland</c:v>
                </c:pt>
                <c:pt idx="11">
                  <c:v>Otago</c:v>
                </c:pt>
                <c:pt idx="12">
                  <c:v>Rotorua</c:v>
                </c:pt>
                <c:pt idx="13">
                  <c:v>Southern DHB</c:v>
                </c:pt>
                <c:pt idx="14">
                  <c:v>Taranaki</c:v>
                </c:pt>
                <c:pt idx="15">
                  <c:v>Tasman</c:v>
                </c:pt>
                <c:pt idx="16">
                  <c:v>Taupo</c:v>
                </c:pt>
                <c:pt idx="17">
                  <c:v>Waikato</c:v>
                </c:pt>
                <c:pt idx="18">
                  <c:v>Wellington</c:v>
                </c:pt>
              </c:strCache>
            </c:strRef>
          </c:cat>
          <c:val>
            <c:numRef>
              <c:f>'Region Analysis'!$C$3:$C$22</c:f>
              <c:numCache>
                <c:formatCode>General</c:formatCode>
                <c:ptCount val="19"/>
                <c:pt idx="0">
                  <c:v>17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B-422E-BA1B-8FB93B535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89903"/>
        <c:axId val="1299290319"/>
      </c:barChart>
      <c:catAx>
        <c:axId val="12992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0319"/>
        <c:crosses val="autoZero"/>
        <c:auto val="1"/>
        <c:lblAlgn val="ctr"/>
        <c:lblOffset val="100"/>
        <c:noMultiLvlLbl val="0"/>
      </c:catAx>
      <c:valAx>
        <c:axId val="12992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4.xlsx]Region 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'Region Analysis'!$L$1:$L$2</c:f>
              <c:strCache>
                <c:ptCount val="1"/>
                <c:pt idx="0">
                  <c:v>Symptoms not Present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'Region Analysis'!$K$3:$K$22</c:f>
              <c:strCache>
                <c:ptCount val="19"/>
                <c:pt idx="0">
                  <c:v>Auckland</c:v>
                </c:pt>
                <c:pt idx="1">
                  <c:v>Bay of Plenty</c:v>
                </c:pt>
                <c:pt idx="2">
                  <c:v>Canterbury</c:v>
                </c:pt>
                <c:pt idx="3">
                  <c:v>Dunedin</c:v>
                </c:pt>
                <c:pt idx="4">
                  <c:v>Hamilton</c:v>
                </c:pt>
                <c:pt idx="5">
                  <c:v>Hawkes Bay</c:v>
                </c:pt>
                <c:pt idx="6">
                  <c:v>Invercargill</c:v>
                </c:pt>
                <c:pt idx="7">
                  <c:v>Manawatu</c:v>
                </c:pt>
                <c:pt idx="8">
                  <c:v>Marlborough</c:v>
                </c:pt>
                <c:pt idx="9">
                  <c:v>Nelson</c:v>
                </c:pt>
                <c:pt idx="10">
                  <c:v>Northland</c:v>
                </c:pt>
                <c:pt idx="11">
                  <c:v>Otago</c:v>
                </c:pt>
                <c:pt idx="12">
                  <c:v>Rotorua</c:v>
                </c:pt>
                <c:pt idx="13">
                  <c:v>Southern DHB</c:v>
                </c:pt>
                <c:pt idx="14">
                  <c:v>Taranaki</c:v>
                </c:pt>
                <c:pt idx="15">
                  <c:v>Tasman</c:v>
                </c:pt>
                <c:pt idx="16">
                  <c:v>Taupo</c:v>
                </c:pt>
                <c:pt idx="17">
                  <c:v>Waikato</c:v>
                </c:pt>
                <c:pt idx="18">
                  <c:v>Wellington</c:v>
                </c:pt>
              </c:strCache>
            </c:strRef>
          </c:cat>
          <c:val>
            <c:numRef>
              <c:f>'Region Analysis'!$L$3:$L$22</c:f>
              <c:numCache>
                <c:formatCode>General</c:formatCode>
                <c:ptCount val="19"/>
                <c:pt idx="0">
                  <c:v>36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2-4B48-88C1-46A29FDAAF1A}"/>
            </c:ext>
          </c:extLst>
        </c:ser>
        <c:ser>
          <c:idx val="1"/>
          <c:order val="1"/>
          <c:tx>
            <c:strRef>
              <c:f>'Region Analysis'!$M$1:$M$2</c:f>
              <c:strCache>
                <c:ptCount val="1"/>
                <c:pt idx="0">
                  <c:v>Symptoms Present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'Region Analysis'!$K$3:$K$22</c:f>
              <c:strCache>
                <c:ptCount val="19"/>
                <c:pt idx="0">
                  <c:v>Auckland</c:v>
                </c:pt>
                <c:pt idx="1">
                  <c:v>Bay of Plenty</c:v>
                </c:pt>
                <c:pt idx="2">
                  <c:v>Canterbury</c:v>
                </c:pt>
                <c:pt idx="3">
                  <c:v>Dunedin</c:v>
                </c:pt>
                <c:pt idx="4">
                  <c:v>Hamilton</c:v>
                </c:pt>
                <c:pt idx="5">
                  <c:v>Hawkes Bay</c:v>
                </c:pt>
                <c:pt idx="6">
                  <c:v>Invercargill</c:v>
                </c:pt>
                <c:pt idx="7">
                  <c:v>Manawatu</c:v>
                </c:pt>
                <c:pt idx="8">
                  <c:v>Marlborough</c:v>
                </c:pt>
                <c:pt idx="9">
                  <c:v>Nelson</c:v>
                </c:pt>
                <c:pt idx="10">
                  <c:v>Northland</c:v>
                </c:pt>
                <c:pt idx="11">
                  <c:v>Otago</c:v>
                </c:pt>
                <c:pt idx="12">
                  <c:v>Rotorua</c:v>
                </c:pt>
                <c:pt idx="13">
                  <c:v>Southern DHB</c:v>
                </c:pt>
                <c:pt idx="14">
                  <c:v>Taranaki</c:v>
                </c:pt>
                <c:pt idx="15">
                  <c:v>Tasman</c:v>
                </c:pt>
                <c:pt idx="16">
                  <c:v>Taupo</c:v>
                </c:pt>
                <c:pt idx="17">
                  <c:v>Waikato</c:v>
                </c:pt>
                <c:pt idx="18">
                  <c:v>Wellington</c:v>
                </c:pt>
              </c:strCache>
            </c:strRef>
          </c:cat>
          <c:val>
            <c:numRef>
              <c:f>'Region Analysis'!$M$3:$M$22</c:f>
              <c:numCache>
                <c:formatCode>General</c:formatCode>
                <c:ptCount val="19"/>
                <c:pt idx="9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2-4B48-88C1-46A29FDA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312335"/>
        <c:axId val="1410311087"/>
        <c:axId val="0"/>
      </c:bar3DChart>
      <c:catAx>
        <c:axId val="14103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11087"/>
        <c:crosses val="autoZero"/>
        <c:auto val="1"/>
        <c:lblAlgn val="ctr"/>
        <c:lblOffset val="100"/>
        <c:noMultiLvlLbl val="0"/>
      </c:catAx>
      <c:valAx>
        <c:axId val="1410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4.xlsx]Time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Analysis'!$A$2:$A$19</c:f>
              <c:strCache>
                <c:ptCount val="17"/>
                <c:pt idx="0">
                  <c:v>Details to come</c:v>
                </c:pt>
                <c:pt idx="1">
                  <c:v>23-02-20</c:v>
                </c:pt>
                <c:pt idx="2">
                  <c:v>25-02-20</c:v>
                </c:pt>
                <c:pt idx="3">
                  <c:v>26-02-20</c:v>
                </c:pt>
                <c:pt idx="4">
                  <c:v>06-03-20</c:v>
                </c:pt>
                <c:pt idx="5">
                  <c:v>08-03-20</c:v>
                </c:pt>
                <c:pt idx="6">
                  <c:v>09-03-20</c:v>
                </c:pt>
                <c:pt idx="7">
                  <c:v>10-03-20</c:v>
                </c:pt>
                <c:pt idx="8">
                  <c:v>11-03-20</c:v>
                </c:pt>
                <c:pt idx="9">
                  <c:v>12-03-20</c:v>
                </c:pt>
                <c:pt idx="10">
                  <c:v>13-03-20</c:v>
                </c:pt>
                <c:pt idx="11">
                  <c:v>14-03-20</c:v>
                </c:pt>
                <c:pt idx="12">
                  <c:v>15-03-20</c:v>
                </c:pt>
                <c:pt idx="13">
                  <c:v>16-03-20</c:v>
                </c:pt>
                <c:pt idx="14">
                  <c:v>17-03-20</c:v>
                </c:pt>
                <c:pt idx="15">
                  <c:v>18-03-20</c:v>
                </c:pt>
                <c:pt idx="16">
                  <c:v>19-03-20</c:v>
                </c:pt>
              </c:strCache>
            </c:strRef>
          </c:cat>
          <c:val>
            <c:numRef>
              <c:f>'Time Analysis'!$B$2:$B$19</c:f>
              <c:numCache>
                <c:formatCode>General</c:formatCode>
                <c:ptCount val="1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16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DBC-8178-4B5A8067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243536"/>
        <c:axId val="1053236048"/>
      </c:barChart>
      <c:catAx>
        <c:axId val="10532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36048"/>
        <c:crosses val="autoZero"/>
        <c:auto val="1"/>
        <c:lblAlgn val="ctr"/>
        <c:lblOffset val="100"/>
        <c:noMultiLvlLbl val="0"/>
      </c:catAx>
      <c:valAx>
        <c:axId val="10532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identified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Analysis'!$K$1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2B-4CF7-B490-FAF603967D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2B-4CF7-B490-FAF603967D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2B-4CF7-B490-FAF603967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 Analysis'!$J$2:$J$4</c:f>
              <c:strCache>
                <c:ptCount val="3"/>
                <c:pt idx="0">
                  <c:v>February</c:v>
                </c:pt>
                <c:pt idx="1">
                  <c:v>March</c:v>
                </c:pt>
                <c:pt idx="2">
                  <c:v>Details to come</c:v>
                </c:pt>
              </c:strCache>
            </c:strRef>
          </c:cat>
          <c:val>
            <c:numRef>
              <c:f>'Time Analysis'!$K$2:$K$4</c:f>
              <c:numCache>
                <c:formatCode>General</c:formatCode>
                <c:ptCount val="3"/>
                <c:pt idx="0">
                  <c:v>5</c:v>
                </c:pt>
                <c:pt idx="1">
                  <c:v>56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B-4E52-B062-6A98CD7EDC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4035</xdr:colOff>
      <xdr:row>3</xdr:row>
      <xdr:rowOff>134470</xdr:rowOff>
    </xdr:from>
    <xdr:to>
      <xdr:col>3</xdr:col>
      <xdr:colOff>347384</xdr:colOff>
      <xdr:row>18</xdr:row>
      <xdr:rowOff>139850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D371A-A5E5-4377-84AF-7109F07EB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569260</xdr:colOff>
      <xdr:row>9</xdr:row>
      <xdr:rowOff>168088</xdr:rowOff>
    </xdr:from>
    <xdr:to>
      <xdr:col>15</xdr:col>
      <xdr:colOff>1445559</xdr:colOff>
      <xdr:row>25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B32C7-6165-4DC4-8F87-A46763AB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92704</xdr:colOff>
      <xdr:row>19</xdr:row>
      <xdr:rowOff>10884</xdr:rowOff>
    </xdr:from>
    <xdr:to>
      <xdr:col>11</xdr:col>
      <xdr:colOff>181547</xdr:colOff>
      <xdr:row>36</xdr:row>
      <xdr:rowOff>119742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60C043-2844-4D5D-A9FB-58B708094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32657</xdr:rowOff>
    </xdr:from>
    <xdr:to>
      <xdr:col>3</xdr:col>
      <xdr:colOff>381000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5A206-1260-4D42-A861-1EA6CBBDB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12</xdr:row>
      <xdr:rowOff>129540</xdr:rowOff>
    </xdr:from>
    <xdr:to>
      <xdr:col>8</xdr:col>
      <xdr:colOff>457200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40D76-65D7-44A9-9827-074638C10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99060</xdr:rowOff>
    </xdr:from>
    <xdr:to>
      <xdr:col>3</xdr:col>
      <xdr:colOff>655320</xdr:colOff>
      <xdr:row>37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A9A99-308C-434E-B083-EAEEC17BB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22</xdr:row>
      <xdr:rowOff>102870</xdr:rowOff>
    </xdr:from>
    <xdr:to>
      <xdr:col>14</xdr:col>
      <xdr:colOff>76200</xdr:colOff>
      <xdr:row>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FFBA3-BDB1-452A-84B8-746448A00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3</xdr:col>
      <xdr:colOff>548640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C3108-E554-4781-9651-D7A2BC0D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167640</xdr:rowOff>
    </xdr:from>
    <xdr:to>
      <xdr:col>14</xdr:col>
      <xdr:colOff>99060</xdr:colOff>
      <xdr:row>16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A6C3A-7F5A-4CC7-A44C-A1CDDD745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883920</xdr:colOff>
      <xdr:row>21</xdr:row>
      <xdr:rowOff>0</xdr:rowOff>
    </xdr:from>
    <xdr:to>
      <xdr:col>8</xdr:col>
      <xdr:colOff>327660</xdr:colOff>
      <xdr:row>34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4681C-5CE7-4523-88C9-0D400D26D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Data%204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9"/>
      <sheetName val="Sheet10"/>
      <sheetName val="Covid Cases"/>
      <sheetName val="Sheet7"/>
      <sheetName val="Sheet8"/>
    </sheetNames>
    <sheetDataSet>
      <sheetData sheetId="0"/>
      <sheetData sheetId="1"/>
      <sheetData sheetId="2"/>
      <sheetData sheetId="3">
        <row r="2">
          <cell r="E2" t="str">
            <v>NA</v>
          </cell>
          <cell r="H2" t="str">
            <v>Symptoms not present</v>
          </cell>
        </row>
        <row r="3">
          <cell r="E3" t="str">
            <v>Female</v>
          </cell>
          <cell r="H3" t="str">
            <v>Symptoms not present</v>
          </cell>
        </row>
        <row r="4">
          <cell r="E4" t="str">
            <v>Male</v>
          </cell>
          <cell r="H4" t="str">
            <v>Symptoms not present</v>
          </cell>
        </row>
        <row r="5">
          <cell r="E5" t="str">
            <v>Male</v>
          </cell>
          <cell r="H5" t="str">
            <v>Symptoms not present</v>
          </cell>
        </row>
        <row r="6">
          <cell r="E6" t="str">
            <v>Female</v>
          </cell>
          <cell r="H6" t="str">
            <v>Symptoms not present</v>
          </cell>
        </row>
        <row r="7">
          <cell r="E7" t="str">
            <v>Male</v>
          </cell>
          <cell r="H7" t="str">
            <v>Symptoms not present</v>
          </cell>
        </row>
        <row r="8">
          <cell r="E8" t="str">
            <v>Female</v>
          </cell>
          <cell r="H8" t="str">
            <v>Symptoms not present</v>
          </cell>
        </row>
        <row r="9">
          <cell r="E9" t="str">
            <v>Male</v>
          </cell>
          <cell r="H9" t="str">
            <v>Symptoms not present</v>
          </cell>
        </row>
        <row r="10">
          <cell r="E10" t="str">
            <v>Male</v>
          </cell>
          <cell r="H10" t="str">
            <v>Symptoms not present</v>
          </cell>
        </row>
        <row r="11">
          <cell r="E11" t="str">
            <v>Male</v>
          </cell>
          <cell r="H11" t="str">
            <v>Symptoms not present</v>
          </cell>
        </row>
        <row r="12">
          <cell r="E12" t="str">
            <v>Male</v>
          </cell>
          <cell r="H12" t="str">
            <v>Symptoms not present</v>
          </cell>
        </row>
        <row r="13">
          <cell r="E13" t="str">
            <v>Male</v>
          </cell>
          <cell r="H13" t="str">
            <v>Symptoms not present</v>
          </cell>
        </row>
        <row r="14">
          <cell r="E14" t="str">
            <v>Male</v>
          </cell>
          <cell r="H14" t="str">
            <v>Symptoms not present</v>
          </cell>
        </row>
        <row r="15">
          <cell r="E15" t="str">
            <v>Female</v>
          </cell>
          <cell r="H15" t="str">
            <v>Symptoms not present</v>
          </cell>
        </row>
        <row r="16">
          <cell r="E16" t="str">
            <v>Male</v>
          </cell>
          <cell r="H16" t="str">
            <v>Symptoms not present</v>
          </cell>
        </row>
        <row r="17">
          <cell r="E17" t="str">
            <v>Male</v>
          </cell>
          <cell r="H17" t="str">
            <v>Symptoms not present</v>
          </cell>
        </row>
        <row r="18">
          <cell r="E18" t="str">
            <v>Male</v>
          </cell>
          <cell r="H18" t="str">
            <v>Symptoms not present</v>
          </cell>
        </row>
        <row r="19">
          <cell r="E19" t="str">
            <v>Female</v>
          </cell>
          <cell r="H19" t="str">
            <v>Symptoms not present</v>
          </cell>
        </row>
        <row r="20">
          <cell r="E20" t="str">
            <v>Female</v>
          </cell>
          <cell r="H20" t="str">
            <v>Symptoms not present</v>
          </cell>
        </row>
        <row r="21">
          <cell r="E21" t="str">
            <v>Male</v>
          </cell>
          <cell r="H21" t="str">
            <v>Symptoms not present</v>
          </cell>
        </row>
        <row r="22">
          <cell r="E22" t="str">
            <v>Female</v>
          </cell>
          <cell r="H22" t="str">
            <v>Symptoms not present</v>
          </cell>
        </row>
        <row r="23">
          <cell r="E23" t="str">
            <v>Male</v>
          </cell>
          <cell r="H23" t="str">
            <v>Symptoms not present</v>
          </cell>
        </row>
        <row r="24">
          <cell r="E24" t="str">
            <v>Male</v>
          </cell>
          <cell r="H24" t="str">
            <v>Symptoms not present</v>
          </cell>
        </row>
        <row r="25">
          <cell r="E25" t="str">
            <v>Male</v>
          </cell>
          <cell r="H25" t="str">
            <v>Symptoms not present</v>
          </cell>
        </row>
        <row r="26">
          <cell r="E26" t="str">
            <v>Male</v>
          </cell>
          <cell r="H26" t="str">
            <v>Symptoms not present</v>
          </cell>
        </row>
        <row r="27">
          <cell r="E27" t="str">
            <v>Male</v>
          </cell>
          <cell r="H27" t="str">
            <v>Symptoms not present</v>
          </cell>
        </row>
        <row r="28">
          <cell r="E28" t="str">
            <v>Female</v>
          </cell>
          <cell r="H28" t="str">
            <v>Symptoms not present</v>
          </cell>
        </row>
        <row r="29">
          <cell r="E29" t="str">
            <v>Male</v>
          </cell>
          <cell r="H29" t="str">
            <v>Symptoms not present</v>
          </cell>
        </row>
        <row r="30">
          <cell r="E30" t="str">
            <v>Male</v>
          </cell>
          <cell r="H30" t="str">
            <v>Symptoms not present</v>
          </cell>
        </row>
        <row r="31">
          <cell r="E31" t="str">
            <v>Male</v>
          </cell>
          <cell r="H31" t="str">
            <v>Symptoms not present</v>
          </cell>
        </row>
        <row r="32">
          <cell r="E32" t="str">
            <v>Male</v>
          </cell>
          <cell r="H32" t="str">
            <v>Symptoms not present</v>
          </cell>
        </row>
        <row r="33">
          <cell r="E33" t="str">
            <v>Male</v>
          </cell>
          <cell r="H33" t="str">
            <v>Symptoms not present</v>
          </cell>
        </row>
        <row r="34">
          <cell r="E34" t="str">
            <v>Female</v>
          </cell>
          <cell r="H34" t="str">
            <v>Symptoms not present</v>
          </cell>
        </row>
        <row r="35">
          <cell r="E35" t="str">
            <v>Female</v>
          </cell>
          <cell r="H35" t="str">
            <v>Symptoms not present</v>
          </cell>
        </row>
        <row r="36">
          <cell r="E36" t="str">
            <v>Female</v>
          </cell>
          <cell r="H36" t="str">
            <v>Symptoms not present</v>
          </cell>
        </row>
        <row r="37">
          <cell r="E37" t="str">
            <v>Male</v>
          </cell>
          <cell r="H37" t="str">
            <v>Symptoms not present</v>
          </cell>
        </row>
        <row r="38">
          <cell r="E38" t="str">
            <v>Female</v>
          </cell>
          <cell r="H38" t="str">
            <v>Symptoms not present</v>
          </cell>
        </row>
        <row r="39">
          <cell r="E39" t="str">
            <v>Male</v>
          </cell>
          <cell r="H39" t="str">
            <v>Symptoms not present</v>
          </cell>
        </row>
        <row r="40">
          <cell r="E40" t="str">
            <v>Male</v>
          </cell>
          <cell r="H40" t="str">
            <v>Symptoms not present</v>
          </cell>
        </row>
        <row r="41">
          <cell r="E41" t="str">
            <v>Male</v>
          </cell>
          <cell r="H41" t="str">
            <v>Symptoms not present</v>
          </cell>
        </row>
        <row r="42">
          <cell r="E42" t="str">
            <v>Male</v>
          </cell>
          <cell r="H42" t="str">
            <v>Symptoms not present</v>
          </cell>
        </row>
        <row r="43">
          <cell r="E43" t="str">
            <v>Female</v>
          </cell>
          <cell r="H43" t="str">
            <v>Symptoms not present</v>
          </cell>
        </row>
        <row r="44">
          <cell r="E44" t="str">
            <v>Male</v>
          </cell>
          <cell r="H44" t="str">
            <v>Symptoms not present</v>
          </cell>
        </row>
        <row r="45">
          <cell r="E45" t="str">
            <v>Male</v>
          </cell>
          <cell r="H45" t="str">
            <v>Symptoms arrived</v>
          </cell>
        </row>
        <row r="46">
          <cell r="E46" t="str">
            <v>Female</v>
          </cell>
          <cell r="H46" t="str">
            <v>Symptoms not present</v>
          </cell>
        </row>
        <row r="47">
          <cell r="E47" t="str">
            <v>Male</v>
          </cell>
          <cell r="H47" t="str">
            <v>Symptoms not present</v>
          </cell>
        </row>
        <row r="48">
          <cell r="E48" t="str">
            <v>Male</v>
          </cell>
          <cell r="H48" t="str">
            <v>Symptoms not present</v>
          </cell>
        </row>
        <row r="49">
          <cell r="E49" t="str">
            <v>Male</v>
          </cell>
          <cell r="H49" t="str">
            <v>Symptoms not present</v>
          </cell>
        </row>
        <row r="50">
          <cell r="E50" t="str">
            <v>Female</v>
          </cell>
          <cell r="H50" t="str">
            <v>Symptoms not present</v>
          </cell>
        </row>
        <row r="51">
          <cell r="E51" t="str">
            <v>Female</v>
          </cell>
          <cell r="H51" t="str">
            <v>Symptoms not present</v>
          </cell>
        </row>
        <row r="52">
          <cell r="E52" t="str">
            <v>Female</v>
          </cell>
          <cell r="H52" t="str">
            <v>Symptoms arrived</v>
          </cell>
        </row>
        <row r="53">
          <cell r="E53" t="str">
            <v>Female</v>
          </cell>
          <cell r="H53" t="str">
            <v>Symptoms not present</v>
          </cell>
        </row>
        <row r="54">
          <cell r="E54" t="str">
            <v>Male</v>
          </cell>
          <cell r="H54" t="str">
            <v>Symptoms not present</v>
          </cell>
        </row>
        <row r="55">
          <cell r="E55" t="str">
            <v>Female</v>
          </cell>
          <cell r="H55" t="str">
            <v>Symptoms not present</v>
          </cell>
        </row>
        <row r="56">
          <cell r="E56" t="str">
            <v>Male</v>
          </cell>
          <cell r="H56" t="str">
            <v>Symptoms not present</v>
          </cell>
        </row>
        <row r="57">
          <cell r="E57" t="str">
            <v>Male</v>
          </cell>
          <cell r="H57" t="str">
            <v>Symptoms not present</v>
          </cell>
        </row>
        <row r="58">
          <cell r="E58" t="str">
            <v>Female</v>
          </cell>
          <cell r="H58" t="str">
            <v>Symptoms not present</v>
          </cell>
        </row>
        <row r="59">
          <cell r="E59" t="str">
            <v>Male</v>
          </cell>
          <cell r="H59" t="str">
            <v>Symptoms not present</v>
          </cell>
        </row>
        <row r="60">
          <cell r="E60" t="str">
            <v>Female</v>
          </cell>
          <cell r="H60" t="str">
            <v>Symptoms not present</v>
          </cell>
        </row>
        <row r="61">
          <cell r="E61" t="str">
            <v>Male</v>
          </cell>
          <cell r="H61" t="str">
            <v>Symptoms not present</v>
          </cell>
        </row>
        <row r="62">
          <cell r="E62" t="str">
            <v>Female</v>
          </cell>
          <cell r="H62" t="str">
            <v>Symptoms not present</v>
          </cell>
        </row>
        <row r="63">
          <cell r="E63" t="str">
            <v>Male</v>
          </cell>
          <cell r="H63" t="str">
            <v>Symptoms not present</v>
          </cell>
        </row>
        <row r="64">
          <cell r="E64" t="str">
            <v>Male</v>
          </cell>
          <cell r="H64" t="str">
            <v>Symptoms not present</v>
          </cell>
        </row>
        <row r="65">
          <cell r="E65" t="str">
            <v>Female</v>
          </cell>
          <cell r="H65" t="str">
            <v>Symptoms not present</v>
          </cell>
        </row>
        <row r="66">
          <cell r="E66" t="str">
            <v>Female</v>
          </cell>
          <cell r="H66" t="str">
            <v>Symptoms not present</v>
          </cell>
        </row>
        <row r="67">
          <cell r="E67" t="str">
            <v>Female</v>
          </cell>
          <cell r="H67" t="str">
            <v>Symptoms not present</v>
          </cell>
        </row>
        <row r="68">
          <cell r="E68" t="str">
            <v>Female</v>
          </cell>
          <cell r="H68" t="str">
            <v>Symptoms not present</v>
          </cell>
        </row>
        <row r="69">
          <cell r="E69" t="str">
            <v>Female</v>
          </cell>
          <cell r="H69" t="str">
            <v>Symptoms not present</v>
          </cell>
        </row>
        <row r="70">
          <cell r="E70" t="str">
            <v>Male</v>
          </cell>
          <cell r="H70" t="str">
            <v>Symptoms not present</v>
          </cell>
        </row>
        <row r="71">
          <cell r="E71" t="str">
            <v>Female</v>
          </cell>
          <cell r="H71" t="str">
            <v>Symptoms not present</v>
          </cell>
        </row>
        <row r="72">
          <cell r="E72" t="str">
            <v>Male</v>
          </cell>
          <cell r="H72" t="str">
            <v>Symptoms not present</v>
          </cell>
        </row>
        <row r="73">
          <cell r="E73" t="str">
            <v>Female</v>
          </cell>
          <cell r="H73" t="str">
            <v>Symptoms not present</v>
          </cell>
        </row>
        <row r="74">
          <cell r="E74" t="str">
            <v>Male</v>
          </cell>
          <cell r="H74" t="str">
            <v>Symptoms not present</v>
          </cell>
        </row>
        <row r="75">
          <cell r="E75" t="str">
            <v>Male</v>
          </cell>
          <cell r="H75" t="str">
            <v>Symptoms not present</v>
          </cell>
        </row>
        <row r="76">
          <cell r="E76" t="str">
            <v>Male</v>
          </cell>
          <cell r="H76" t="str">
            <v>Symptoms not present</v>
          </cell>
        </row>
        <row r="77">
          <cell r="E77" t="str">
            <v>Male</v>
          </cell>
          <cell r="H77" t="str">
            <v>Symptoms not present</v>
          </cell>
        </row>
        <row r="78">
          <cell r="E78" t="str">
            <v>Female</v>
          </cell>
          <cell r="H78" t="str">
            <v>Symptoms not present</v>
          </cell>
        </row>
        <row r="79">
          <cell r="E79" t="str">
            <v>Female</v>
          </cell>
          <cell r="H79" t="str">
            <v>Symptoms not present</v>
          </cell>
        </row>
        <row r="80">
          <cell r="E80" t="str">
            <v>Male</v>
          </cell>
          <cell r="H80" t="str">
            <v>Symptoms not present</v>
          </cell>
        </row>
        <row r="81">
          <cell r="E81" t="str">
            <v>Male</v>
          </cell>
          <cell r="H81" t="str">
            <v>Symptoms not present</v>
          </cell>
        </row>
        <row r="82">
          <cell r="E82" t="str">
            <v>Male</v>
          </cell>
          <cell r="H82" t="str">
            <v>Symptoms not present</v>
          </cell>
        </row>
        <row r="83">
          <cell r="E83" t="str">
            <v>Female</v>
          </cell>
          <cell r="H83" t="str">
            <v>Symptoms not present</v>
          </cell>
        </row>
        <row r="84">
          <cell r="E84" t="str">
            <v>Female</v>
          </cell>
          <cell r="H84" t="str">
            <v>Symptoms not present</v>
          </cell>
        </row>
        <row r="85">
          <cell r="E85" t="str">
            <v>Female</v>
          </cell>
          <cell r="H85" t="str">
            <v>Symptoms not present</v>
          </cell>
        </row>
        <row r="86">
          <cell r="E86" t="str">
            <v>Male</v>
          </cell>
          <cell r="H86" t="str">
            <v>Symptoms not present</v>
          </cell>
        </row>
      </sheetData>
      <sheetData sheetId="4">
        <row r="1">
          <cell r="G1" t="str">
            <v>Count</v>
          </cell>
          <cell r="H1" t="str">
            <v>Male</v>
          </cell>
          <cell r="I1" t="str">
            <v>Female</v>
          </cell>
          <cell r="J1" t="str">
            <v>Unkown</v>
          </cell>
        </row>
        <row r="2">
          <cell r="F2" t="str">
            <v>A (10 to 30)</v>
          </cell>
          <cell r="G2">
            <v>26</v>
          </cell>
          <cell r="H2">
            <v>14</v>
          </cell>
          <cell r="I2">
            <v>12</v>
          </cell>
          <cell r="J2">
            <v>0</v>
          </cell>
        </row>
        <row r="3">
          <cell r="F3" t="str">
            <v>B (30 to 50)</v>
          </cell>
          <cell r="G3">
            <v>36</v>
          </cell>
          <cell r="H3">
            <v>21</v>
          </cell>
          <cell r="I3">
            <v>15</v>
          </cell>
          <cell r="J3">
            <v>0</v>
          </cell>
        </row>
        <row r="4">
          <cell r="F4" t="str">
            <v>C (50 to 70)</v>
          </cell>
          <cell r="G4">
            <v>23</v>
          </cell>
          <cell r="H4">
            <v>15</v>
          </cell>
          <cell r="I4">
            <v>7</v>
          </cell>
          <cell r="J4">
            <v>1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i" refreshedDate="44542.346740277775" createdVersion="7" refreshedVersion="7" minRefreshableVersion="3" recordCount="85" xr:uid="{4F207FFF-87E8-49B9-BB07-75BB5E715C12}">
  <cacheSource type="worksheet">
    <worksheetSource ref="A1:P86" sheet="(Final) Covid Cases"/>
  </cacheSource>
  <cacheFields count="13">
    <cacheField name="MOH Case Number" numFmtId="0">
      <sharedItems containsSemiMixedTypes="0" containsString="0" containsNumber="1" containsInteger="1" minValue="1" maxValue="85"/>
    </cacheField>
    <cacheField name="Location" numFmtId="0">
      <sharedItems/>
    </cacheField>
    <cacheField name="Age Band" numFmtId="0">
      <sharedItems containsSemiMixedTypes="0" containsString="0" containsNumber="1" containsInteger="1" minValue="0" maxValue="70"/>
    </cacheField>
    <cacheField name="Gender" numFmtId="0">
      <sharedItems count="3">
        <s v="Details to come"/>
        <s v="Female"/>
        <s v="Male"/>
      </sharedItems>
    </cacheField>
    <cacheField name="Contraction in NZ" numFmtId="0">
      <sharedItems/>
    </cacheField>
    <cacheField name="Outside of Infection Period" numFmtId="0">
      <sharedItems/>
    </cacheField>
    <cacheField name="Symptoms" numFmtId="0">
      <sharedItems/>
    </cacheField>
    <cacheField name="Arrival Date" numFmtId="0">
      <sharedItems containsDate="1" containsMixedTypes="1" minDate="2020-02-23T00:00:00" maxDate="2020-03-20T00:00:00"/>
    </cacheField>
    <cacheField name="Origin of Travel (Country)" numFmtId="0">
      <sharedItems/>
    </cacheField>
    <cacheField name="Origin of Travel (City)" numFmtId="0">
      <sharedItems/>
    </cacheField>
    <cacheField name="Travel Destination in NZ" numFmtId="0">
      <sharedItems/>
    </cacheField>
    <cacheField name="Cities visited in Transit" numFmtId="0">
      <sharedItems/>
    </cacheField>
    <cacheField name="Flight Numb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i" refreshedDate="44542.347503240744" createdVersion="7" refreshedVersion="7" minRefreshableVersion="3" recordCount="85" xr:uid="{69F62C21-963D-47EE-8AA7-9D919D3C9E5B}">
  <cacheSource type="worksheet">
    <worksheetSource ref="A1:P86" sheet="(Final) Covid Cases"/>
  </cacheSource>
  <cacheFields count="13">
    <cacheField name="MOH Case Number" numFmtId="0">
      <sharedItems containsSemiMixedTypes="0" containsString="0" containsNumber="1" containsInteger="1" minValue="1" maxValue="85"/>
    </cacheField>
    <cacheField name="Location" numFmtId="0">
      <sharedItems count="19">
        <s v="Auckland"/>
        <s v="Dunedin"/>
        <s v="Wellington"/>
        <s v="Invercargill"/>
        <s v="Canterbury"/>
        <s v="Waikato"/>
        <s v="Taranaki"/>
        <s v="Northland"/>
        <s v="Rotorua"/>
        <s v="Southern DHB"/>
        <s v="Hawkes Bay"/>
        <s v="Otago"/>
        <s v="Taupo"/>
        <s v="Manawatu"/>
        <s v="Nelson"/>
        <s v="Bay of Plenty"/>
        <s v="Hamilton"/>
        <s v="Tasman"/>
        <s v="Marlborough"/>
      </sharedItems>
    </cacheField>
    <cacheField name="Age Band" numFmtId="0">
      <sharedItems containsSemiMixedTypes="0" containsString="0" containsNumber="1" containsInteger="1" minValue="0" maxValue="70"/>
    </cacheField>
    <cacheField name="Gender" numFmtId="0">
      <sharedItems/>
    </cacheField>
    <cacheField name="Contraction in NZ" numFmtId="0">
      <sharedItems count="2">
        <b v="0"/>
        <s v="Can't say"/>
      </sharedItems>
    </cacheField>
    <cacheField name="Outside of Infection Period" numFmtId="0">
      <sharedItems/>
    </cacheField>
    <cacheField name="Symptoms" numFmtId="0">
      <sharedItems/>
    </cacheField>
    <cacheField name="Arrival Date" numFmtId="0">
      <sharedItems containsDate="1" containsMixedTypes="1" minDate="2020-02-23T00:00:00" maxDate="2020-03-20T00:00:00"/>
    </cacheField>
    <cacheField name="Origin of Travel (Country)" numFmtId="0">
      <sharedItems/>
    </cacheField>
    <cacheField name="Origin of Travel (City)" numFmtId="0">
      <sharedItems/>
    </cacheField>
    <cacheField name="Travel Destination in NZ" numFmtId="0">
      <sharedItems/>
    </cacheField>
    <cacheField name="Cities visited in Transit" numFmtId="0">
      <sharedItems/>
    </cacheField>
    <cacheField name="Flight Numb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i" refreshedDate="44542.348504166664" createdVersion="7" refreshedVersion="7" minRefreshableVersion="3" recordCount="85" xr:uid="{F91DF744-2F59-4A91-A684-3A3C2F2C219C}">
  <cacheSource type="worksheet">
    <worksheetSource ref="A1:P86" sheet="(Final) Covid Cases"/>
  </cacheSource>
  <cacheFields count="13">
    <cacheField name="MOH Case Number" numFmtId="0">
      <sharedItems containsSemiMixedTypes="0" containsString="0" containsNumber="1" containsInteger="1" minValue="1" maxValue="85"/>
    </cacheField>
    <cacheField name="Location" numFmtId="0">
      <sharedItems/>
    </cacheField>
    <cacheField name="Age Band" numFmtId="0">
      <sharedItems containsSemiMixedTypes="0" containsString="0" containsNumber="1" containsInteger="1" minValue="0" maxValue="70"/>
    </cacheField>
    <cacheField name="Gender" numFmtId="0">
      <sharedItems/>
    </cacheField>
    <cacheField name="Contraction in NZ" numFmtId="0">
      <sharedItems count="2">
        <b v="0"/>
        <s v="Can't say"/>
      </sharedItems>
    </cacheField>
    <cacheField name="Outside of Infection Period" numFmtId="0">
      <sharedItems/>
    </cacheField>
    <cacheField name="Symptoms" numFmtId="0">
      <sharedItems/>
    </cacheField>
    <cacheField name="Arrival Date" numFmtId="0">
      <sharedItems containsDate="1" containsMixedTypes="1" minDate="2020-02-23T00:00:00" maxDate="2020-03-20T00:00:00"/>
    </cacheField>
    <cacheField name="Origin of Travel (Country)" numFmtId="0">
      <sharedItems/>
    </cacheField>
    <cacheField name="Origin of Travel (City)" numFmtId="0">
      <sharedItems/>
    </cacheField>
    <cacheField name="Travel Destination in NZ" numFmtId="0">
      <sharedItems/>
    </cacheField>
    <cacheField name="Cities visited in Transit" numFmtId="0">
      <sharedItems count="9">
        <s v="Bali"/>
        <s v="N/A"/>
        <s v="Doha, Auckland"/>
        <s v="Auckland"/>
        <s v="Details to come"/>
        <s v="Frankfurt, Vancouver, Auckland"/>
        <s v="Auckland, Christchurch"/>
        <s v="Dubai"/>
        <s v="Doha"/>
      </sharedItems>
    </cacheField>
    <cacheField name="Flight Numb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i" refreshedDate="44542.449087499997" createdVersion="7" refreshedVersion="7" minRefreshableVersion="3" recordCount="85" xr:uid="{B5DAC7F0-6556-46C6-8C53-49391721EE71}">
  <cacheSource type="worksheet">
    <worksheetSource ref="A1:Q86" sheet="(Final) Covid Cases"/>
  </cacheSource>
  <cacheFields count="16">
    <cacheField name="MOH Case Number" numFmtId="0">
      <sharedItems containsSemiMixedTypes="0" containsString="0" containsNumber="1" containsInteger="1" minValue="1" maxValue="85" count="8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</sharedItems>
    </cacheField>
    <cacheField name="Location" numFmtId="0">
      <sharedItems count="19">
        <s v="Auckland"/>
        <s v="Dunedin"/>
        <s v="Wellington"/>
        <s v="Invercargill"/>
        <s v="Canterbury"/>
        <s v="Waikato"/>
        <s v="Taranaki"/>
        <s v="Northland"/>
        <s v="Rotorua"/>
        <s v="Southern DHB"/>
        <s v="Hawkes Bay"/>
        <s v="Otago"/>
        <s v="Taupo"/>
        <s v="Manawatu"/>
        <s v="Nelson"/>
        <s v="Bay of Plenty"/>
        <s v="Hamilton"/>
        <s v="Tasman"/>
        <s v="Marlborough"/>
      </sharedItems>
    </cacheField>
    <cacheField name="Age Group" numFmtId="0">
      <sharedItems count="11">
        <s v="60 and Above"/>
        <s v="30 to 39"/>
        <s v="40 to 49"/>
        <s v="10 to 19"/>
        <s v="50 to 59"/>
        <s v="20 to 29"/>
        <s v="0 to 9"/>
        <s v="0 to 20" u="1"/>
        <s v="Above 60" u="1"/>
        <s v="40 to 60" u="1"/>
        <s v="20 to 40" u="1"/>
      </sharedItems>
    </cacheField>
    <cacheField name="Age Band" numFmtId="0">
      <sharedItems containsSemiMixedTypes="0" containsString="0" containsNumber="1" containsInteger="1" minValue="0" maxValue="70"/>
    </cacheField>
    <cacheField name="Gender" numFmtId="0">
      <sharedItems count="3">
        <s v="Details to come"/>
        <s v="Female"/>
        <s v="Male"/>
      </sharedItems>
    </cacheField>
    <cacheField name="Contraction in NZ" numFmtId="0">
      <sharedItems/>
    </cacheField>
    <cacheField name="Outside of Infection Period" numFmtId="0">
      <sharedItems/>
    </cacheField>
    <cacheField name="Symptoms" numFmtId="0">
      <sharedItems count="2">
        <s v="Symptoms not Present"/>
        <s v="Symptoms Present"/>
      </sharedItems>
    </cacheField>
    <cacheField name="Arrival Date" numFmtId="0">
      <sharedItems containsDate="1" containsMixedTypes="1" minDate="2020-02-23T00:00:00" maxDate="2020-03-20T00:00:00" count="17">
        <d v="2020-02-26T00:00:00"/>
        <d v="2020-02-25T00:00:00"/>
        <d v="2020-02-23T00:00:00"/>
        <d v="2020-03-06T00:00:00"/>
        <d v="2020-03-10T00:00:00"/>
        <d v="2020-03-14T00:00:00"/>
        <d v="2020-03-08T00:00:00"/>
        <s v="Details to come"/>
        <d v="2020-03-13T00:00:00"/>
        <d v="2020-03-12T00:00:00"/>
        <d v="2020-03-16T00:00:00"/>
        <d v="2020-03-15T00:00:00"/>
        <d v="2020-03-09T00:00:00"/>
        <d v="2020-03-17T00:00:00"/>
        <d v="2020-03-11T00:00:00"/>
        <d v="2020-03-18T00:00:00"/>
        <d v="2020-03-19T00:00:00"/>
      </sharedItems>
    </cacheField>
    <cacheField name="Origin of Travel (Country)" numFmtId="0">
      <sharedItems/>
    </cacheField>
    <cacheField name="Origin of Travel (City)" numFmtId="0">
      <sharedItems/>
    </cacheField>
    <cacheField name="Travel Destination in NZ" numFmtId="0">
      <sharedItems/>
    </cacheField>
    <cacheField name="Cities visited in Transit" numFmtId="0">
      <sharedItems count="9">
        <s v="Bali"/>
        <s v="N/A"/>
        <s v="Doha, Auckland"/>
        <s v="Auckland"/>
        <s v="Details to come"/>
        <s v="Frankfurt, Vancouver, Auckland"/>
        <s v="Auckland, Christchurch"/>
        <s v="Dubai"/>
        <s v="Doha"/>
      </sharedItems>
    </cacheField>
    <cacheField name="Number of city visited" numFmtId="0">
      <sharedItems containsSemiMixedTypes="0" containsString="0" containsNumber="1" containsInteger="1" minValue="0" maxValue="3"/>
    </cacheField>
    <cacheField name="Flight Numbers" numFmtId="0">
      <sharedItems count="49">
        <s v="['EK450']"/>
        <s v="['NZ283']"/>
        <s v="['QR0920']"/>
        <s v="['NZ029']"/>
        <s v="['JQ225']"/>
        <s v="['NZ828']"/>
        <s v="['AA83', 'NZ419']"/>
        <s v="['AA83', ' NZ828']"/>
        <s v="['NZ283', ' NZ675']"/>
        <s v="Details to come"/>
        <s v="['EK448']"/>
        <s v="['NZ007']"/>
        <s v="['SQ297']"/>
        <s v="['NZ112']"/>
        <s v="['SQ285']"/>
        <s v="['EK448', 'NZ8041']"/>
        <s v="['LH581', 'NZ23', 'NZ8035']"/>
        <s v="['VA0141']"/>
        <s v="['NZ05']"/>
        <s v="['QF153']"/>
        <s v="['NZ1', 'NZ525', 'NZ5747']"/>
        <s v="['EK402']"/>
        <s v="['AA83', ' NZ535']"/>
        <s v="['SQ247']"/>
        <s v="['QR920', ' NZ5021']"/>
        <s v="['NZ554', 'NZ615']"/>
        <s v="['EK0412']"/>
        <s v="['NZ670']"/>
        <s v="['SQ0285']"/>
        <s v="['QF161']"/>
        <s v="['NZ449', 'NZ5810', 'NZ5823']"/>
        <s v="['EK44', 'NZ433']"/>
        <s v="['NZ674']"/>
        <s v="['EK0448']"/>
        <s v="['NZ642', 'NZ5181']"/>
        <s v="['QR0920', 'NZ5107']"/>
        <s v="['NZ1','NZ615']"/>
        <s v="['HA445']"/>
        <s v="['TG0491','NZ8041']"/>
        <s v="['EK448','NZ8041']"/>
        <s v="['NZ7','NZ523']"/>
        <s v="['JQ217']"/>
        <s v="['JQ256']"/>
        <s v="['NZ07', 'JQ285']"/>
        <s v="['CX2191']"/>
        <s v="['MH0133']"/>
        <s v="['NZ842']"/>
        <s v="['NZ8205']"/>
        <s v="['QR920']"/>
      </sharedItems>
    </cacheField>
    <cacheField name="Number of Flights in travel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i" refreshedDate="44543.524650115738" createdVersion="7" refreshedVersion="7" minRefreshableVersion="3" recordCount="85" xr:uid="{6FCCE7A9-F07C-4AFD-BBA3-D92B120D16B9}">
  <cacheSource type="worksheet">
    <worksheetSource ref="A1:P86" sheet="(Final) Covid Cases"/>
  </cacheSource>
  <cacheFields count="15">
    <cacheField name="MOH Case Number" numFmtId="0">
      <sharedItems containsSemiMixedTypes="0" containsString="0" containsNumber="1" containsInteger="1" minValue="1" maxValue="85"/>
    </cacheField>
    <cacheField name="Location" numFmtId="0">
      <sharedItems/>
    </cacheField>
    <cacheField name="Age Group" numFmtId="0">
      <sharedItems/>
    </cacheField>
    <cacheField name="Age Band" numFmtId="0">
      <sharedItems containsSemiMixedTypes="0" containsString="0" containsNumber="1" containsInteger="1" minValue="0" maxValue="70"/>
    </cacheField>
    <cacheField name="Gender" numFmtId="0">
      <sharedItems count="3">
        <s v="Details to come"/>
        <s v="Female"/>
        <s v="Male"/>
      </sharedItems>
    </cacheField>
    <cacheField name="Contraction in NZ" numFmtId="0">
      <sharedItems/>
    </cacheField>
    <cacheField name="Outside of Infection Period" numFmtId="0">
      <sharedItems/>
    </cacheField>
    <cacheField name="Symptoms" numFmtId="0">
      <sharedItems/>
    </cacheField>
    <cacheField name="Arrival Date" numFmtId="0">
      <sharedItems containsDate="1" containsMixedTypes="1" minDate="2020-02-23T00:00:00" maxDate="2020-03-20T00:00:00"/>
    </cacheField>
    <cacheField name="Origin of Travel (Country)" numFmtId="0">
      <sharedItems/>
    </cacheField>
    <cacheField name="Origin of Travel (City)" numFmtId="0">
      <sharedItems/>
    </cacheField>
    <cacheField name="Travel Destination in NZ" numFmtId="0">
      <sharedItems/>
    </cacheField>
    <cacheField name="Cities visited in Transit" numFmtId="0">
      <sharedItems/>
    </cacheField>
    <cacheField name="Number of city visited" numFmtId="0">
      <sharedItems containsSemiMixedTypes="0" containsString="0" containsNumber="1" containsInteger="1" minValue="0" maxValue="3"/>
    </cacheField>
    <cacheField name="Flight Numb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1"/>
    <s v="Auckland"/>
    <n v="60"/>
    <x v="0"/>
    <b v="0"/>
    <b v="0"/>
    <s v="Symptoms not Present"/>
    <d v="2020-02-26T00:00:00"/>
    <s v="Iran"/>
    <s v="Details to come"/>
    <s v="Auckland"/>
    <s v="Bali"/>
    <s v="['EK450']"/>
  </r>
  <r>
    <n v="2"/>
    <s v="Auckland"/>
    <n v="30"/>
    <x v="1"/>
    <b v="0"/>
    <b v="0"/>
    <s v="Symptoms not Present"/>
    <d v="2020-02-25T00:00:00"/>
    <s v="Singapore"/>
    <s v="Singapore"/>
    <s v="Auckland"/>
    <s v="N/A"/>
    <s v="['NZ283']"/>
  </r>
  <r>
    <n v="3"/>
    <s v="Auckland"/>
    <n v="40"/>
    <x v="2"/>
    <b v="0"/>
    <b v="0"/>
    <s v="Symptoms not Present"/>
    <d v="2020-02-23T00:00:00"/>
    <s v="Qatar"/>
    <s v="Doha"/>
    <s v="Auckland"/>
    <s v="N/A"/>
    <s v="['QR0920']"/>
  </r>
  <r>
    <n v="4"/>
    <s v="Auckland"/>
    <n v="40"/>
    <x v="2"/>
    <b v="0"/>
    <b v="0"/>
    <s v="Symptoms not Present"/>
    <d v="2020-02-25T00:00:00"/>
    <s v="Singapore"/>
    <s v="Details to come"/>
    <s v="Auckland"/>
    <s v="N/A"/>
    <s v="['NZ283']"/>
  </r>
  <r>
    <n v="5"/>
    <s v="Auckland"/>
    <n v="40"/>
    <x v="1"/>
    <b v="0"/>
    <b v="0"/>
    <s v="Symptoms not Present"/>
    <d v="2020-02-23T00:00:00"/>
    <s v="Qatar"/>
    <s v="Doha"/>
    <s v="Auckland"/>
    <s v="N/A"/>
    <s v="['QR0920']"/>
  </r>
  <r>
    <n v="6"/>
    <s v="Auckland"/>
    <n v="60"/>
    <x v="2"/>
    <b v="0"/>
    <b v="0"/>
    <s v="Symptoms not Present"/>
    <d v="2020-03-06T00:00:00"/>
    <s v="USA"/>
    <s v="Houston"/>
    <s v="Auckland"/>
    <s v="N/A"/>
    <s v="['NZ029']"/>
  </r>
  <r>
    <n v="7"/>
    <s v="Dunedin"/>
    <n v="30"/>
    <x v="1"/>
    <b v="0"/>
    <b v="0"/>
    <s v="Symptoms not Present"/>
    <d v="2020-03-10T00:00:00"/>
    <s v="Denmark"/>
    <s v="Details to come"/>
    <s v="Christchurch"/>
    <s v="Doha, Auckland"/>
    <s v="['JQ225']"/>
  </r>
  <r>
    <n v="8"/>
    <s v="Wellington"/>
    <n v="60"/>
    <x v="2"/>
    <b v="0"/>
    <b v="0"/>
    <s v="Symptoms not Present"/>
    <d v="2020-03-14T00:00:00"/>
    <s v="Australia"/>
    <s v="Brisbane"/>
    <s v="Wellington"/>
    <s v="N/A"/>
    <s v="['NZ828']"/>
  </r>
  <r>
    <n v="9"/>
    <s v="Wellington"/>
    <n v="30"/>
    <x v="2"/>
    <b v="0"/>
    <b v="0"/>
    <s v="Symptoms not Present"/>
    <d v="2020-03-14T00:00:00"/>
    <s v="USA"/>
    <s v="Los Angeles"/>
    <s v="Wellington"/>
    <s v="Auckland"/>
    <s v="['AA83', 'NZ419']"/>
  </r>
  <r>
    <n v="10"/>
    <s v="Wellington"/>
    <n v="70"/>
    <x v="2"/>
    <b v="0"/>
    <b v="0"/>
    <s v="Symptoms not Present"/>
    <d v="2020-03-14T00:00:00"/>
    <s v="USA"/>
    <s v="Los Angeles"/>
    <s v="Wellington"/>
    <s v="Auckland"/>
    <s v="['AA83', ' NZ828']"/>
  </r>
  <r>
    <n v="11"/>
    <s v="Dunedin"/>
    <n v="40"/>
    <x v="2"/>
    <b v="0"/>
    <b v="0"/>
    <s v="Symptoms not Present"/>
    <d v="2020-03-08T00:00:00"/>
    <s v="Singapore"/>
    <s v="Singapore"/>
    <s v="Auckland"/>
    <s v="Auckland"/>
    <s v="['NZ283', ' NZ675']"/>
  </r>
  <r>
    <n v="12"/>
    <s v="Dunedin"/>
    <n v="10"/>
    <x v="2"/>
    <s v="Can't say"/>
    <b v="0"/>
    <s v="Symptoms not Present"/>
    <s v="Details to come"/>
    <s v="Details to come"/>
    <s v="Details to come"/>
    <s v="Details to come"/>
    <s v="Details to come"/>
    <s v="Details to come"/>
  </r>
  <r>
    <n v="13"/>
    <s v="Auckland"/>
    <n v="50"/>
    <x v="2"/>
    <b v="0"/>
    <b v="0"/>
    <s v="Symptoms not Present"/>
    <d v="2020-03-14T00:00:00"/>
    <s v="UAE"/>
    <s v="Dubai"/>
    <s v="Auckland"/>
    <s v="Auckland"/>
    <s v="['EK448']"/>
  </r>
  <r>
    <n v="14"/>
    <s v="Auckland"/>
    <n v="40"/>
    <x v="1"/>
    <b v="0"/>
    <b v="0"/>
    <s v="Symptoms not Present"/>
    <d v="2020-03-08T00:00:00"/>
    <s v="Details to come"/>
    <s v="Details to come"/>
    <s v="Auckland"/>
    <s v="Details to come"/>
    <s v="Details to come"/>
  </r>
  <r>
    <n v="15"/>
    <s v="Auckland"/>
    <n v="60"/>
    <x v="2"/>
    <b v="0"/>
    <b v="0"/>
    <s v="Symptoms not Present"/>
    <d v="2020-03-13T00:00:00"/>
    <s v="USA"/>
    <s v="San Francisco"/>
    <s v="Auckland"/>
    <s v="N/A"/>
    <s v="['NZ007']"/>
  </r>
  <r>
    <n v="16"/>
    <s v="Auckland"/>
    <n v="60"/>
    <x v="2"/>
    <b v="0"/>
    <b v="0"/>
    <s v="Symptoms not Present"/>
    <d v="2020-03-12T00:00:00"/>
    <s v="Canada"/>
    <s v="Details to come"/>
    <s v="Details to come"/>
    <s v="Details to come"/>
    <s v="Details to come"/>
  </r>
  <r>
    <n v="17"/>
    <s v="Invercargill"/>
    <n v="40"/>
    <x v="2"/>
    <b v="0"/>
    <b v="0"/>
    <s v="Symptoms not Present"/>
    <d v="2020-03-10T00:00:00"/>
    <s v="Australia"/>
    <s v="Gold Coast"/>
    <s v="Auckland"/>
    <s v="Details to come"/>
    <s v="Details to come"/>
  </r>
  <r>
    <n v="18"/>
    <s v="Canterbury"/>
    <n v="40"/>
    <x v="1"/>
    <b v="0"/>
    <b v="0"/>
    <s v="Symptoms not Present"/>
    <d v="2020-03-16T00:00:00"/>
    <s v="Singapore"/>
    <s v="Singapore"/>
    <s v="Christchurch"/>
    <s v="N/A"/>
    <s v="['SQ297']"/>
  </r>
  <r>
    <n v="19"/>
    <s v="Waikato"/>
    <n v="20"/>
    <x v="1"/>
    <b v="0"/>
    <b v="0"/>
    <s v="Symptoms not Present"/>
    <d v="2020-03-08T00:00:00"/>
    <s v="Australia"/>
    <s v="Sydney"/>
    <s v="Auckland"/>
    <s v="N/A"/>
    <s v="['NZ112']"/>
  </r>
  <r>
    <n v="20"/>
    <s v="Waikato"/>
    <n v="70"/>
    <x v="2"/>
    <b v="0"/>
    <b v="0"/>
    <s v="Symptoms not Present"/>
    <d v="2020-03-15T00:00:00"/>
    <s v="Singapore"/>
    <s v="Singapore"/>
    <s v="Auckland"/>
    <s v="N/A"/>
    <s v="['SQ285']"/>
  </r>
  <r>
    <n v="21"/>
    <s v="Taranaki"/>
    <n v="40"/>
    <x v="1"/>
    <b v="0"/>
    <b v="0"/>
    <s v="Symptoms not Present"/>
    <d v="2020-03-09T00:00:00"/>
    <s v="UAE"/>
    <s v="Dubai"/>
    <s v="New Plymouth"/>
    <s v="Auckland"/>
    <s v="['EK448', 'NZ8041']"/>
  </r>
  <r>
    <n v="22"/>
    <s v="Taranaki"/>
    <n v="40"/>
    <x v="2"/>
    <b v="0"/>
    <b v="0"/>
    <s v="Symptoms not Present"/>
    <d v="2020-03-15T00:00:00"/>
    <s v="Eygpt"/>
    <s v="Cairo"/>
    <s v="New Plymouth"/>
    <s v="Frankfurt, Vancouver, Auckland"/>
    <s v="['LH581', 'NZ23', 'NZ8035']"/>
  </r>
  <r>
    <n v="23"/>
    <s v="Northland"/>
    <n v="20"/>
    <x v="2"/>
    <b v="0"/>
    <b v="0"/>
    <s v="Symptoms not Present"/>
    <d v="2020-03-16T00:00:00"/>
    <s v="Australia"/>
    <s v="Sydney"/>
    <s v="Auckland"/>
    <s v="N/A"/>
    <s v="['VA0141']"/>
  </r>
  <r>
    <n v="24"/>
    <s v="Rotorua"/>
    <n v="50"/>
    <x v="2"/>
    <b v="0"/>
    <b v="0"/>
    <s v="Symptoms not Present"/>
    <d v="2020-03-13T00:00:00"/>
    <s v="Singapore"/>
    <s v="Singapore"/>
    <s v="Auckland"/>
    <s v="N/A"/>
    <s v="['SQ285']"/>
  </r>
  <r>
    <n v="25"/>
    <s v="Auckland"/>
    <n v="60"/>
    <x v="2"/>
    <b v="0"/>
    <b v="0"/>
    <s v="Symptoms not Present"/>
    <d v="2020-03-13T00:00:00"/>
    <s v="USA"/>
    <s v="Los Angeles"/>
    <s v="Auckland"/>
    <s v="N/A"/>
    <s v="['NZ05']"/>
  </r>
  <r>
    <n v="26"/>
    <s v="Auckland"/>
    <n v="40"/>
    <x v="2"/>
    <b v="0"/>
    <b v="0"/>
    <s v="Symptoms not Present"/>
    <d v="2020-03-15T00:00:00"/>
    <s v="Australia"/>
    <s v="Melbourne"/>
    <s v="Auckland"/>
    <s v="N/A"/>
    <s v="['QF153']"/>
  </r>
  <r>
    <n v="27"/>
    <s v="Southern DHB"/>
    <n v="30"/>
    <x v="1"/>
    <b v="0"/>
    <b v="0"/>
    <s v="Symptoms not Present"/>
    <d v="2020-03-17T00:00:00"/>
    <s v="United Kingdom"/>
    <s v="London"/>
    <s v="Dunedin"/>
    <s v="Auckland, Christchurch"/>
    <s v="['NZ1', 'NZ525', 'NZ5747']"/>
  </r>
  <r>
    <n v="28"/>
    <s v="Southern DHB"/>
    <n v="60"/>
    <x v="2"/>
    <b v="0"/>
    <b v="0"/>
    <s v="Symptoms not Present"/>
    <d v="2020-03-13T00:00:00"/>
    <s v="Australia"/>
    <s v="Sydney"/>
    <s v="Christchurch"/>
    <s v="N/A"/>
    <s v="['EK402']"/>
  </r>
  <r>
    <n v="29"/>
    <s v="Auckland"/>
    <n v="40"/>
    <x v="2"/>
    <b v="0"/>
    <b v="0"/>
    <s v="Symptoms not Present"/>
    <d v="2020-03-11T00:00:00"/>
    <s v="Singapore"/>
    <s v="Singapore"/>
    <s v="Auckland"/>
    <s v="Details to come"/>
    <s v="Details to come"/>
  </r>
  <r>
    <n v="30"/>
    <s v="Canterbury"/>
    <n v="50"/>
    <x v="2"/>
    <b v="0"/>
    <b v="0"/>
    <s v="Symptoms not Present"/>
    <d v="2020-03-14T00:00:00"/>
    <s v="USA"/>
    <s v="Los Angeles"/>
    <s v="Christchurch"/>
    <s v="Auckland"/>
    <s v="['AA83', ' NZ535']"/>
  </r>
  <r>
    <n v="31"/>
    <s v="Wellington"/>
    <n v="40"/>
    <x v="2"/>
    <b v="0"/>
    <b v="0"/>
    <s v="Symptoms not Present"/>
    <d v="2020-03-14T00:00:00"/>
    <s v="Australia"/>
    <s v="Melbourne"/>
    <s v="Wellington"/>
    <s v="N/A"/>
    <s v="['SQ247']"/>
  </r>
  <r>
    <n v="32"/>
    <s v="Hawkes Bay"/>
    <n v="30"/>
    <x v="2"/>
    <b v="0"/>
    <b v="0"/>
    <s v="Symptoms not Present"/>
    <d v="2020-03-16T00:00:00"/>
    <s v="Qatar"/>
    <s v="Doha"/>
    <s v="Napier"/>
    <s v="Auckland"/>
    <s v="['QR920', ' NZ5021']"/>
  </r>
  <r>
    <n v="33"/>
    <s v="Waikato"/>
    <n v="70"/>
    <x v="1"/>
    <b v="0"/>
    <b v="0"/>
    <s v="Symptoms not Present"/>
    <d v="2020-03-16T00:00:00"/>
    <s v="UAE"/>
    <s v="Dubai"/>
    <s v="Auckland"/>
    <s v="Dubai"/>
    <s v="['EK450']"/>
  </r>
  <r>
    <n v="34"/>
    <s v="Waikato"/>
    <n v="60"/>
    <x v="1"/>
    <b v="0"/>
    <b v="0"/>
    <s v="Symptoms not Present"/>
    <d v="2020-03-16T00:00:00"/>
    <s v="UAE"/>
    <s v="Dubai"/>
    <s v="Auckland"/>
    <s v="N/A"/>
    <s v="['EK450']"/>
  </r>
  <r>
    <n v="35"/>
    <s v="Auckland"/>
    <n v="30"/>
    <x v="1"/>
    <b v="0"/>
    <b v="0"/>
    <s v="Symptoms not Present"/>
    <s v="Details to come"/>
    <s v="USA"/>
    <s v="Los Angeles"/>
    <s v="Auckland"/>
    <s v="Details to come"/>
    <s v="Details to come"/>
  </r>
  <r>
    <n v="36"/>
    <s v="Auckland"/>
    <n v="40"/>
    <x v="2"/>
    <b v="0"/>
    <b v="0"/>
    <s v="Symptoms not Present"/>
    <s v="Details to come"/>
    <s v="USA"/>
    <s v="Los Angeles"/>
    <s v="Auckland"/>
    <s v="Details to come"/>
    <s v="Details to come"/>
  </r>
  <r>
    <n v="37"/>
    <s v="Auckland"/>
    <n v="40"/>
    <x v="1"/>
    <b v="0"/>
    <b v="0"/>
    <s v="Symptoms not Present"/>
    <d v="2020-03-15T00:00:00"/>
    <s v="United Kingdom"/>
    <s v="London"/>
    <s v="Auckland"/>
    <s v="Doha"/>
    <s v="Details to come"/>
  </r>
  <r>
    <n v="38"/>
    <s v="Wellington"/>
    <n v="30"/>
    <x v="2"/>
    <s v="Can't say"/>
    <b v="0"/>
    <s v="Symptoms not Present"/>
    <s v="Details to come"/>
    <s v="Details to come"/>
    <s v="Details to come"/>
    <s v="Details to come"/>
    <s v="Details to come"/>
    <s v="Details to come"/>
  </r>
  <r>
    <n v="39"/>
    <s v="Otago"/>
    <n v="20"/>
    <x v="2"/>
    <b v="0"/>
    <b v="0"/>
    <s v="Symptoms not Present"/>
    <d v="2020-03-18T00:00:00"/>
    <s v="USA"/>
    <s v="Los Angeles"/>
    <s v="Queenstown"/>
    <s v="Auckland"/>
    <s v="['NZ554', 'NZ615']"/>
  </r>
  <r>
    <n v="40"/>
    <s v="Wellington"/>
    <n v="50"/>
    <x v="2"/>
    <b v="0"/>
    <b v="0"/>
    <s v="Symptoms not Present"/>
    <d v="2020-03-14T00:00:00"/>
    <s v="Australia"/>
    <s v="Sydney"/>
    <s v="Welllington"/>
    <s v="N/A"/>
    <s v="['EK0412']"/>
  </r>
  <r>
    <n v="41"/>
    <s v="Auckland"/>
    <n v="60"/>
    <x v="2"/>
    <s v="Can't say"/>
    <b v="0"/>
    <s v="Symptoms not Present"/>
    <s v="Details to come"/>
    <s v="Details to come"/>
    <s v="Details to come"/>
    <s v="Details to come"/>
    <s v="Details to come"/>
    <s v="['NZ670']"/>
  </r>
  <r>
    <n v="42"/>
    <s v="Waikato"/>
    <n v="60"/>
    <x v="1"/>
    <b v="0"/>
    <b v="0"/>
    <s v="Symptoms not Present"/>
    <d v="2020-03-13T00:00:00"/>
    <s v="Singapore"/>
    <s v="Singapore"/>
    <s v="Auckland"/>
    <s v="N/A"/>
    <s v="['SQ0285']"/>
  </r>
  <r>
    <n v="43"/>
    <s v="Wellington"/>
    <n v="50"/>
    <x v="2"/>
    <b v="0"/>
    <b v="0"/>
    <s v="Symptoms not Present"/>
    <d v="2020-03-14T00:00:00"/>
    <s v="Australia"/>
    <s v="Sydney"/>
    <s v="Wellington"/>
    <s v="N/A"/>
    <s v="['QF161']"/>
  </r>
  <r>
    <n v="44"/>
    <s v="Wellington"/>
    <n v="50"/>
    <x v="2"/>
    <s v="Can't say"/>
    <b v="1"/>
    <s v="Symptoms Present"/>
    <s v="Details to come"/>
    <s v="Details to come"/>
    <s v="Details to come"/>
    <s v="Details to come"/>
    <s v="Details to come"/>
    <s v="['NZ449', 'NZ5810', 'NZ5823']"/>
  </r>
  <r>
    <n v="45"/>
    <s v="Wellington"/>
    <n v="30"/>
    <x v="1"/>
    <b v="0"/>
    <b v="0"/>
    <s v="Symptoms not Present"/>
    <d v="2020-03-12T00:00:00"/>
    <s v="UAE"/>
    <s v="Dubai"/>
    <s v="Wellington"/>
    <s v="Auckland"/>
    <s v="['EK44', 'NZ433']"/>
  </r>
  <r>
    <n v="46"/>
    <s v="Auckland"/>
    <n v="70"/>
    <x v="2"/>
    <s v="Can't say"/>
    <b v="0"/>
    <s v="Symptoms not Present"/>
    <s v="Details to come"/>
    <s v="Details to come"/>
    <s v="Details to come"/>
    <s v="Details to come"/>
    <s v="Details to come"/>
    <s v="['NZ674']"/>
  </r>
  <r>
    <n v="47"/>
    <s v="Taupo"/>
    <n v="50"/>
    <x v="2"/>
    <b v="0"/>
    <b v="0"/>
    <s v="Symptoms not Present"/>
    <d v="2020-03-10T00:00:00"/>
    <s v="UAE"/>
    <s v="Dubai"/>
    <s v="Auckland"/>
    <s v="N/A"/>
    <s v="['EK0448']"/>
  </r>
  <r>
    <n v="48"/>
    <s v="Manawatu"/>
    <n v="40"/>
    <x v="2"/>
    <s v="Can't say"/>
    <b v="0"/>
    <s v="Symptoms not Present"/>
    <s v="Details to come"/>
    <s v="Details to come"/>
    <s v="Details to come"/>
    <s v="Details to come"/>
    <s v="Details to come"/>
    <s v="['NZ642', 'NZ5181']"/>
  </r>
  <r>
    <n v="49"/>
    <s v="Manawatu"/>
    <n v="20"/>
    <x v="1"/>
    <b v="0"/>
    <b v="0"/>
    <s v="Symptoms not Present"/>
    <d v="2020-03-14T00:00:00"/>
    <s v="Qatar"/>
    <s v="Doha"/>
    <s v="Palmerston North"/>
    <s v="Auckland"/>
    <s v="['QR0920', 'NZ5107']"/>
  </r>
  <r>
    <n v="50"/>
    <s v="Nelson"/>
    <n v="60"/>
    <x v="1"/>
    <s v="Can't say"/>
    <b v="0"/>
    <s v="Symptoms not Present"/>
    <s v="Details to come"/>
    <s v="Details to come"/>
    <s v="Details to come"/>
    <s v="Details to come"/>
    <s v="Details to come"/>
    <s v="Details to come"/>
  </r>
  <r>
    <n v="51"/>
    <s v="Nelson"/>
    <n v="20"/>
    <x v="1"/>
    <s v="Can't say"/>
    <b v="1"/>
    <s v="Symptoms Present"/>
    <s v="Details to come"/>
    <s v="Details to come"/>
    <s v="Details to come"/>
    <s v="Details to come"/>
    <s v="Details to come"/>
    <s v="Details to come"/>
  </r>
  <r>
    <n v="52"/>
    <s v="Auckland"/>
    <n v="50"/>
    <x v="1"/>
    <s v="Can't say"/>
    <b v="0"/>
    <s v="Symptoms not Present"/>
    <s v="Details to come"/>
    <s v="Details to come"/>
    <s v="Details to come"/>
    <s v="Details to come"/>
    <s v="Details to come"/>
    <s v="Details to come"/>
  </r>
  <r>
    <n v="53"/>
    <s v="Dunedin"/>
    <n v="40"/>
    <x v="2"/>
    <s v="Can't say"/>
    <b v="0"/>
    <s v="Symptoms not Present"/>
    <d v="2020-03-14T00:00:00"/>
    <s v="USA"/>
    <s v="Los Angeles"/>
    <s v="Queenstown"/>
    <s v="Auckland"/>
    <s v="['NZ1','NZ615']"/>
  </r>
  <r>
    <n v="54"/>
    <s v="Waikato"/>
    <n v="40"/>
    <x v="1"/>
    <s v="Can't say"/>
    <b v="0"/>
    <s v="Symptoms not Present"/>
    <s v="Details to come"/>
    <s v="Details to come"/>
    <s v="Details to come"/>
    <s v="Details to come"/>
    <s v="Details to come"/>
    <s v="Details to come"/>
  </r>
  <r>
    <n v="55"/>
    <s v="Waikato"/>
    <n v="60"/>
    <x v="2"/>
    <s v="Can't say"/>
    <b v="0"/>
    <s v="Symptoms not Present"/>
    <d v="2020-03-14T00:00:00"/>
    <s v="USA"/>
    <s v="Honolulu"/>
    <s v="Auckland"/>
    <s v="N/A"/>
    <s v="['HA445']"/>
  </r>
  <r>
    <n v="56"/>
    <s v="Bay of Plenty"/>
    <n v="30"/>
    <x v="2"/>
    <s v="Can't say"/>
    <b v="0"/>
    <s v="Symptoms not Present"/>
    <s v="Details to come"/>
    <s v="USA"/>
    <s v="Details to come"/>
    <s v="Details to come"/>
    <s v="Details to come"/>
    <s v="Details to come"/>
  </r>
  <r>
    <n v="57"/>
    <s v="Hamilton"/>
    <n v="60"/>
    <x v="1"/>
    <s v="Can't say"/>
    <b v="0"/>
    <s v="Symptoms not Present"/>
    <s v="Details to come"/>
    <s v="Ireland, Dubai, Australia"/>
    <s v="Details to come"/>
    <s v="Details to come"/>
    <s v="Details to come"/>
    <s v="Details to come"/>
  </r>
  <r>
    <n v="58"/>
    <s v="Auckland"/>
    <n v="60"/>
    <x v="2"/>
    <s v="Can't say"/>
    <b v="0"/>
    <s v="Symptoms not Present"/>
    <s v="Details to come"/>
    <s v="Details to come"/>
    <s v="Details to come"/>
    <s v="Details to come"/>
    <s v="Details to come"/>
    <s v="['NZ674']"/>
  </r>
  <r>
    <n v="59"/>
    <s v="Auckland"/>
    <n v="60"/>
    <x v="1"/>
    <s v="Can't say"/>
    <b v="0"/>
    <s v="Symptoms not Present"/>
    <s v="Details to come"/>
    <s v="Details to come"/>
    <s v="Details to come"/>
    <s v="Details to come"/>
    <s v="Details to come"/>
    <s v="Details to come"/>
  </r>
  <r>
    <n v="60"/>
    <s v="Auckland"/>
    <n v="20"/>
    <x v="2"/>
    <s v="Can't say"/>
    <b v="0"/>
    <s v="Symptoms not Present"/>
    <d v="2020-03-16T00:00:00"/>
    <s v="UAE"/>
    <s v="Dubai"/>
    <s v="Auckland"/>
    <s v="N/A"/>
    <s v="['EK448']"/>
  </r>
  <r>
    <n v="61"/>
    <s v="Auckland"/>
    <n v="40"/>
    <x v="1"/>
    <s v="Can't say"/>
    <b v="0"/>
    <s v="Symptoms not Present"/>
    <s v="Details to come"/>
    <s v="Africa"/>
    <s v="Details to come"/>
    <s v="Details to come"/>
    <s v="Details to come"/>
    <s v="Details to come"/>
  </r>
  <r>
    <n v="62"/>
    <s v="Taranaki"/>
    <n v="50"/>
    <x v="2"/>
    <s v="Can't say"/>
    <b v="0"/>
    <s v="Symptoms not Present"/>
    <d v="2020-03-15T00:00:00"/>
    <s v="Details to come"/>
    <s v="Bangkok"/>
    <s v="New Plymouth"/>
    <s v="Auckland"/>
    <s v="['TG0491','NZ8041']"/>
  </r>
  <r>
    <n v="63"/>
    <s v="Taranaki"/>
    <n v="20"/>
    <x v="2"/>
    <s v="Can't say"/>
    <b v="0"/>
    <s v="Symptoms not Present"/>
    <d v="2020-03-17T00:00:00"/>
    <s v="UAE"/>
    <s v="Dubai"/>
    <s v="New Plymouth"/>
    <s v="Auckland"/>
    <s v="['EK448','NZ8041']"/>
  </r>
  <r>
    <n v="64"/>
    <s v="Canterbury"/>
    <n v="50"/>
    <x v="1"/>
    <s v="Can't say"/>
    <b v="0"/>
    <s v="Symptoms not Present"/>
    <d v="2020-03-16T00:00:00"/>
    <s v="USA"/>
    <s v="San Francisco"/>
    <s v="Christchurch"/>
    <s v="Auckland"/>
    <s v="['NZ7','NZ523']"/>
  </r>
  <r>
    <n v="65"/>
    <s v="Northland"/>
    <n v="40"/>
    <x v="1"/>
    <s v="Can't say"/>
    <b v="0"/>
    <s v="Symptoms not Present"/>
    <d v="2020-03-15T00:00:00"/>
    <s v="Australia"/>
    <s v="Melbourne"/>
    <s v="Auckland"/>
    <s v="N/A"/>
    <s v="['JQ217']"/>
  </r>
  <r>
    <n v="66"/>
    <s v="Auckland"/>
    <n v="50"/>
    <x v="1"/>
    <s v="Can't say"/>
    <b v="0"/>
    <s v="Symptoms not Present"/>
    <d v="2020-03-15T00:00:00"/>
    <s v="UAE"/>
    <s v="Dubai"/>
    <s v="Auckland"/>
    <s v="N/A"/>
    <s v="['EK448']"/>
  </r>
  <r>
    <n v="67"/>
    <s v="Auckland"/>
    <n v="20"/>
    <x v="1"/>
    <b v="0"/>
    <b v="0"/>
    <s v="Symptoms not Present"/>
    <d v="2020-03-15T00:00:00"/>
    <s v="Details to come"/>
    <s v="Details to come"/>
    <s v="Details to come"/>
    <s v="N/A"/>
    <s v="['JQ256']"/>
  </r>
  <r>
    <n v="68"/>
    <s v="Dunedin"/>
    <n v="20"/>
    <x v="1"/>
    <s v="Can't say"/>
    <b v="0"/>
    <s v="Symptoms not Present"/>
    <d v="2020-03-15T00:00:00"/>
    <s v="USA"/>
    <s v="San Francisco"/>
    <s v="Dunedin"/>
    <s v="Auckland"/>
    <s v="['NZ07', 'JQ285']"/>
  </r>
  <r>
    <n v="69"/>
    <s v="Dunedin"/>
    <n v="40"/>
    <x v="2"/>
    <s v="Can't say"/>
    <b v="0"/>
    <s v="Symptoms not Present"/>
    <d v="2020-03-15T00:00:00"/>
    <s v="UAE"/>
    <s v="Dubai"/>
    <s v="Auckland"/>
    <s v="N/A"/>
    <s v="['EK448']"/>
  </r>
  <r>
    <n v="70"/>
    <s v="Auckland"/>
    <n v="50"/>
    <x v="1"/>
    <s v="Can't say"/>
    <b v="0"/>
    <s v="Symptoms not Present"/>
    <s v="Details to come"/>
    <s v="Details to come"/>
    <s v="Details to come"/>
    <s v="Details to come"/>
    <s v="Details to come"/>
    <s v="Details to come"/>
  </r>
  <r>
    <n v="71"/>
    <s v="Auckland"/>
    <n v="30"/>
    <x v="2"/>
    <s v="Can't say"/>
    <b v="0"/>
    <s v="Symptoms not Present"/>
    <d v="2020-03-18T00:00:00"/>
    <s v="USA"/>
    <s v="Los Angeles"/>
    <s v="Auckland"/>
    <s v="N/A"/>
    <s v="['NZ05']"/>
  </r>
  <r>
    <n v="72"/>
    <s v="Canterbury"/>
    <n v="20"/>
    <x v="1"/>
    <s v="Can't say"/>
    <b v="0"/>
    <s v="Symptoms not Present"/>
    <d v="2020-03-18T00:00:00"/>
    <s v="Singapore"/>
    <s v="Singapore"/>
    <s v="Christchurch"/>
    <s v="N/A"/>
    <s v="['SQ297']"/>
  </r>
  <r>
    <n v="73"/>
    <s v="Auckland"/>
    <n v="10"/>
    <x v="2"/>
    <s v="Can't say"/>
    <b v="0"/>
    <s v="Symptoms not Present"/>
    <s v="Details to come"/>
    <s v="Details to come"/>
    <s v="Details to come"/>
    <s v="Details to come"/>
    <s v="Details to come"/>
    <s v="Details to come"/>
  </r>
  <r>
    <n v="74"/>
    <s v="Auckland"/>
    <n v="20"/>
    <x v="2"/>
    <s v="Can't say"/>
    <b v="0"/>
    <s v="Symptoms not Present"/>
    <s v="Details to come"/>
    <s v="USA"/>
    <s v="Details to come"/>
    <s v="Details to come"/>
    <s v="Details to come"/>
    <s v="Details to come"/>
  </r>
  <r>
    <n v="75"/>
    <s v="Waikato"/>
    <n v="70"/>
    <x v="2"/>
    <s v="Can't say"/>
    <b v="0"/>
    <s v="Symptoms not Present"/>
    <s v="Details to come"/>
    <s v="Details to come"/>
    <s v="Details to come"/>
    <s v="Details to come"/>
    <s v="Details to come"/>
    <s v="Details to come"/>
  </r>
  <r>
    <n v="76"/>
    <s v="Auckland"/>
    <n v="60"/>
    <x v="2"/>
    <s v="Can't say"/>
    <b v="0"/>
    <s v="Symptoms not Present"/>
    <d v="2020-03-13T00:00:00"/>
    <s v="China"/>
    <s v="Hong Kong"/>
    <s v="Details to come"/>
    <s v="N/A"/>
    <s v="['CX2191']"/>
  </r>
  <r>
    <n v="77"/>
    <s v="Auckland"/>
    <n v="20"/>
    <x v="1"/>
    <s v="Can't say"/>
    <b v="0"/>
    <s v="Symptoms not Present"/>
    <d v="2020-03-19T00:00:00"/>
    <s v="Malaysia"/>
    <s v="Kuala Lumpur"/>
    <s v="Auckland"/>
    <s v="N/A"/>
    <s v="['MH0133']"/>
  </r>
  <r>
    <n v="78"/>
    <s v="Manawatu"/>
    <n v="40"/>
    <x v="1"/>
    <s v="Can't say"/>
    <b v="0"/>
    <s v="Symptoms not Present"/>
    <d v="2020-03-19T00:00:00"/>
    <s v="Australia"/>
    <s v="Sydney"/>
    <s v="Auckland"/>
    <s v="N/A"/>
    <s v="['NZ842']"/>
  </r>
  <r>
    <n v="79"/>
    <s v="Tasman"/>
    <n v="20"/>
    <x v="2"/>
    <s v="Can't say"/>
    <b v="0"/>
    <s v="Symptoms not Present"/>
    <s v="Details to come"/>
    <s v="Details to come"/>
    <s v="Details to come"/>
    <s v="Details to come"/>
    <s v="Details to come"/>
    <s v="Details to come"/>
  </r>
  <r>
    <n v="80"/>
    <s v="Marlborough"/>
    <n v="50"/>
    <x v="2"/>
    <s v="Can't say"/>
    <b v="0"/>
    <s v="Symptoms not Present"/>
    <d v="2020-03-18T00:00:00"/>
    <s v="Australia"/>
    <s v="Sydney"/>
    <s v="Auckland"/>
    <s v="N/A"/>
    <s v="['NZ8205']"/>
  </r>
  <r>
    <n v="81"/>
    <s v="Auckland"/>
    <n v="60"/>
    <x v="2"/>
    <s v="Can't say"/>
    <b v="0"/>
    <s v="Symptoms not Present"/>
    <d v="2020-03-18T00:00:00"/>
    <s v="UAE"/>
    <s v="Dubai"/>
    <s v="Details to come"/>
    <s v="N/A"/>
    <s v="['EK0448']"/>
  </r>
  <r>
    <n v="82"/>
    <s v="Auckland"/>
    <n v="60"/>
    <x v="1"/>
    <s v="Can't say"/>
    <b v="0"/>
    <s v="Symptoms not Present"/>
    <s v="Details to come"/>
    <s v="Details to come"/>
    <s v="Details to come"/>
    <s v="Details to come"/>
    <s v="Details to come"/>
    <s v="Details to come"/>
  </r>
  <r>
    <n v="83"/>
    <s v="Auckland"/>
    <n v="50"/>
    <x v="1"/>
    <s v="Can't say"/>
    <b v="0"/>
    <s v="Symptoms not Present"/>
    <d v="2020-03-18T00:00:00"/>
    <s v="Qatar"/>
    <s v="Doha"/>
    <s v="Auckland"/>
    <s v="N/A"/>
    <s v="['QR920']"/>
  </r>
  <r>
    <n v="84"/>
    <s v="Auckland"/>
    <n v="50"/>
    <x v="1"/>
    <s v="Can't say"/>
    <b v="0"/>
    <s v="Symptoms not Present"/>
    <d v="2020-03-18T00:00:00"/>
    <s v="Qatar"/>
    <s v="Doha"/>
    <s v="Auckland"/>
    <s v="N/A"/>
    <s v="['QR920']"/>
  </r>
  <r>
    <n v="85"/>
    <s v="Auckland"/>
    <n v="0"/>
    <x v="2"/>
    <s v="Can't say"/>
    <b v="0"/>
    <s v="Symptoms not Present"/>
    <s v="Details to come"/>
    <s v="Details to come"/>
    <s v="Details to come"/>
    <s v="Details to come"/>
    <s v="Details to come"/>
    <s v="Details to com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1"/>
    <x v="0"/>
    <n v="60"/>
    <s v="Details to come"/>
    <x v="0"/>
    <b v="0"/>
    <s v="Symptoms not Present"/>
    <d v="2020-02-26T00:00:00"/>
    <s v="Iran"/>
    <s v="Details to come"/>
    <s v="Auckland"/>
    <s v="Bali"/>
    <s v="['EK450']"/>
  </r>
  <r>
    <n v="2"/>
    <x v="0"/>
    <n v="30"/>
    <s v="Female"/>
    <x v="0"/>
    <b v="0"/>
    <s v="Symptoms not Present"/>
    <d v="2020-02-25T00:00:00"/>
    <s v="Singapore"/>
    <s v="Singapore"/>
    <s v="Auckland"/>
    <s v="N/A"/>
    <s v="['NZ283']"/>
  </r>
  <r>
    <n v="3"/>
    <x v="0"/>
    <n v="40"/>
    <s v="Male"/>
    <x v="0"/>
    <b v="0"/>
    <s v="Symptoms not Present"/>
    <d v="2020-02-23T00:00:00"/>
    <s v="Qatar"/>
    <s v="Doha"/>
    <s v="Auckland"/>
    <s v="N/A"/>
    <s v="['QR0920']"/>
  </r>
  <r>
    <n v="4"/>
    <x v="0"/>
    <n v="40"/>
    <s v="Male"/>
    <x v="0"/>
    <b v="0"/>
    <s v="Symptoms not Present"/>
    <d v="2020-02-25T00:00:00"/>
    <s v="Singapore"/>
    <s v="Details to come"/>
    <s v="Auckland"/>
    <s v="N/A"/>
    <s v="['NZ283']"/>
  </r>
  <r>
    <n v="5"/>
    <x v="0"/>
    <n v="40"/>
    <s v="Female"/>
    <x v="0"/>
    <b v="0"/>
    <s v="Symptoms not Present"/>
    <d v="2020-02-23T00:00:00"/>
    <s v="Qatar"/>
    <s v="Doha"/>
    <s v="Auckland"/>
    <s v="N/A"/>
    <s v="['QR0920']"/>
  </r>
  <r>
    <n v="6"/>
    <x v="0"/>
    <n v="60"/>
    <s v="Male"/>
    <x v="0"/>
    <b v="0"/>
    <s v="Symptoms not Present"/>
    <d v="2020-03-06T00:00:00"/>
    <s v="USA"/>
    <s v="Houston"/>
    <s v="Auckland"/>
    <s v="N/A"/>
    <s v="['NZ029']"/>
  </r>
  <r>
    <n v="7"/>
    <x v="1"/>
    <n v="30"/>
    <s v="Female"/>
    <x v="0"/>
    <b v="0"/>
    <s v="Symptoms not Present"/>
    <d v="2020-03-10T00:00:00"/>
    <s v="Denmark"/>
    <s v="Details to come"/>
    <s v="Christchurch"/>
    <s v="Doha, Auckland"/>
    <s v="['JQ225']"/>
  </r>
  <r>
    <n v="8"/>
    <x v="2"/>
    <n v="60"/>
    <s v="Male"/>
    <x v="0"/>
    <b v="0"/>
    <s v="Symptoms not Present"/>
    <d v="2020-03-14T00:00:00"/>
    <s v="Australia"/>
    <s v="Brisbane"/>
    <s v="Wellington"/>
    <s v="N/A"/>
    <s v="['NZ828']"/>
  </r>
  <r>
    <n v="9"/>
    <x v="2"/>
    <n v="30"/>
    <s v="Male"/>
    <x v="0"/>
    <b v="0"/>
    <s v="Symptoms not Present"/>
    <d v="2020-03-14T00:00:00"/>
    <s v="USA"/>
    <s v="Los Angeles"/>
    <s v="Wellington"/>
    <s v="Auckland"/>
    <s v="['AA83', 'NZ419']"/>
  </r>
  <r>
    <n v="10"/>
    <x v="2"/>
    <n v="70"/>
    <s v="Male"/>
    <x v="0"/>
    <b v="0"/>
    <s v="Symptoms not Present"/>
    <d v="2020-03-14T00:00:00"/>
    <s v="USA"/>
    <s v="Los Angeles"/>
    <s v="Wellington"/>
    <s v="Auckland"/>
    <s v="['AA83', ' NZ828']"/>
  </r>
  <r>
    <n v="11"/>
    <x v="1"/>
    <n v="40"/>
    <s v="Male"/>
    <x v="0"/>
    <b v="0"/>
    <s v="Symptoms not Present"/>
    <d v="2020-03-08T00:00:00"/>
    <s v="Singapore"/>
    <s v="Singapore"/>
    <s v="Auckland"/>
    <s v="Auckland"/>
    <s v="['NZ283', ' NZ675']"/>
  </r>
  <r>
    <n v="12"/>
    <x v="1"/>
    <n v="10"/>
    <s v="Male"/>
    <x v="1"/>
    <b v="0"/>
    <s v="Symptoms not Present"/>
    <s v="Details to come"/>
    <s v="Details to come"/>
    <s v="Details to come"/>
    <s v="Details to come"/>
    <s v="Details to come"/>
    <s v="Details to come"/>
  </r>
  <r>
    <n v="13"/>
    <x v="0"/>
    <n v="50"/>
    <s v="Male"/>
    <x v="0"/>
    <b v="0"/>
    <s v="Symptoms not Present"/>
    <d v="2020-03-14T00:00:00"/>
    <s v="UAE"/>
    <s v="Dubai"/>
    <s v="Auckland"/>
    <s v="Auckland"/>
    <s v="['EK448']"/>
  </r>
  <r>
    <n v="14"/>
    <x v="0"/>
    <n v="40"/>
    <s v="Female"/>
    <x v="0"/>
    <b v="0"/>
    <s v="Symptoms not Present"/>
    <d v="2020-03-08T00:00:00"/>
    <s v="Details to come"/>
    <s v="Details to come"/>
    <s v="Auckland"/>
    <s v="Details to come"/>
    <s v="Details to come"/>
  </r>
  <r>
    <n v="15"/>
    <x v="0"/>
    <n v="60"/>
    <s v="Male"/>
    <x v="0"/>
    <b v="0"/>
    <s v="Symptoms not Present"/>
    <d v="2020-03-13T00:00:00"/>
    <s v="USA"/>
    <s v="San Francisco"/>
    <s v="Auckland"/>
    <s v="N/A"/>
    <s v="['NZ007']"/>
  </r>
  <r>
    <n v="16"/>
    <x v="0"/>
    <n v="60"/>
    <s v="Male"/>
    <x v="0"/>
    <b v="0"/>
    <s v="Symptoms not Present"/>
    <d v="2020-03-12T00:00:00"/>
    <s v="Canada"/>
    <s v="Details to come"/>
    <s v="Details to come"/>
    <s v="Details to come"/>
    <s v="Details to come"/>
  </r>
  <r>
    <n v="17"/>
    <x v="3"/>
    <n v="40"/>
    <s v="Male"/>
    <x v="0"/>
    <b v="0"/>
    <s v="Symptoms not Present"/>
    <d v="2020-03-10T00:00:00"/>
    <s v="Australia"/>
    <s v="Gold Coast"/>
    <s v="Auckland"/>
    <s v="Details to come"/>
    <s v="Details to come"/>
  </r>
  <r>
    <n v="18"/>
    <x v="4"/>
    <n v="40"/>
    <s v="Female"/>
    <x v="0"/>
    <b v="0"/>
    <s v="Symptoms not Present"/>
    <d v="2020-03-16T00:00:00"/>
    <s v="Singapore"/>
    <s v="Singapore"/>
    <s v="Christchurch"/>
    <s v="N/A"/>
    <s v="['SQ297']"/>
  </r>
  <r>
    <n v="19"/>
    <x v="5"/>
    <n v="20"/>
    <s v="Female"/>
    <x v="0"/>
    <b v="0"/>
    <s v="Symptoms not Present"/>
    <d v="2020-03-08T00:00:00"/>
    <s v="Australia"/>
    <s v="Sydney"/>
    <s v="Auckland"/>
    <s v="N/A"/>
    <s v="['NZ112']"/>
  </r>
  <r>
    <n v="20"/>
    <x v="5"/>
    <n v="70"/>
    <s v="Male"/>
    <x v="0"/>
    <b v="0"/>
    <s v="Symptoms not Present"/>
    <d v="2020-03-15T00:00:00"/>
    <s v="Singapore"/>
    <s v="Singapore"/>
    <s v="Auckland"/>
    <s v="N/A"/>
    <s v="['SQ285']"/>
  </r>
  <r>
    <n v="21"/>
    <x v="6"/>
    <n v="40"/>
    <s v="Female"/>
    <x v="0"/>
    <b v="0"/>
    <s v="Symptoms not Present"/>
    <d v="2020-03-09T00:00:00"/>
    <s v="UAE"/>
    <s v="Dubai"/>
    <s v="New Plymouth"/>
    <s v="Auckland"/>
    <s v="['EK448', 'NZ8041']"/>
  </r>
  <r>
    <n v="22"/>
    <x v="6"/>
    <n v="40"/>
    <s v="Male"/>
    <x v="0"/>
    <b v="0"/>
    <s v="Symptoms not Present"/>
    <d v="2020-03-15T00:00:00"/>
    <s v="Eygpt"/>
    <s v="Cairo"/>
    <s v="New Plymouth"/>
    <s v="Frankfurt, Vancouver, Auckland"/>
    <s v="['LH581', 'NZ23', 'NZ8035']"/>
  </r>
  <r>
    <n v="23"/>
    <x v="7"/>
    <n v="20"/>
    <s v="Male"/>
    <x v="0"/>
    <b v="0"/>
    <s v="Symptoms not Present"/>
    <d v="2020-03-16T00:00:00"/>
    <s v="Australia"/>
    <s v="Sydney"/>
    <s v="Auckland"/>
    <s v="N/A"/>
    <s v="['VA0141']"/>
  </r>
  <r>
    <n v="24"/>
    <x v="8"/>
    <n v="50"/>
    <s v="Male"/>
    <x v="0"/>
    <b v="0"/>
    <s v="Symptoms not Present"/>
    <d v="2020-03-13T00:00:00"/>
    <s v="Singapore"/>
    <s v="Singapore"/>
    <s v="Auckland"/>
    <s v="N/A"/>
    <s v="['SQ285']"/>
  </r>
  <r>
    <n v="25"/>
    <x v="0"/>
    <n v="60"/>
    <s v="Male"/>
    <x v="0"/>
    <b v="0"/>
    <s v="Symptoms not Present"/>
    <d v="2020-03-13T00:00:00"/>
    <s v="USA"/>
    <s v="Los Angeles"/>
    <s v="Auckland"/>
    <s v="N/A"/>
    <s v="['NZ05']"/>
  </r>
  <r>
    <n v="26"/>
    <x v="0"/>
    <n v="40"/>
    <s v="Male"/>
    <x v="0"/>
    <b v="0"/>
    <s v="Symptoms not Present"/>
    <d v="2020-03-15T00:00:00"/>
    <s v="Australia"/>
    <s v="Melbourne"/>
    <s v="Auckland"/>
    <s v="N/A"/>
    <s v="['QF153']"/>
  </r>
  <r>
    <n v="27"/>
    <x v="9"/>
    <n v="30"/>
    <s v="Female"/>
    <x v="0"/>
    <b v="0"/>
    <s v="Symptoms not Present"/>
    <d v="2020-03-17T00:00:00"/>
    <s v="United Kingdom"/>
    <s v="London"/>
    <s v="Dunedin"/>
    <s v="Auckland, Christchurch"/>
    <s v="['NZ1', 'NZ525', 'NZ5747']"/>
  </r>
  <r>
    <n v="28"/>
    <x v="9"/>
    <n v="60"/>
    <s v="Male"/>
    <x v="0"/>
    <b v="0"/>
    <s v="Symptoms not Present"/>
    <d v="2020-03-13T00:00:00"/>
    <s v="Australia"/>
    <s v="Sydney"/>
    <s v="Christchurch"/>
    <s v="N/A"/>
    <s v="['EK402']"/>
  </r>
  <r>
    <n v="29"/>
    <x v="0"/>
    <n v="40"/>
    <s v="Male"/>
    <x v="0"/>
    <b v="0"/>
    <s v="Symptoms not Present"/>
    <d v="2020-03-11T00:00:00"/>
    <s v="Singapore"/>
    <s v="Singapore"/>
    <s v="Auckland"/>
    <s v="Details to come"/>
    <s v="Details to come"/>
  </r>
  <r>
    <n v="30"/>
    <x v="4"/>
    <n v="50"/>
    <s v="Male"/>
    <x v="0"/>
    <b v="0"/>
    <s v="Symptoms not Present"/>
    <d v="2020-03-14T00:00:00"/>
    <s v="USA"/>
    <s v="Los Angeles"/>
    <s v="Christchurch"/>
    <s v="Auckland"/>
    <s v="['AA83', ' NZ535']"/>
  </r>
  <r>
    <n v="31"/>
    <x v="2"/>
    <n v="40"/>
    <s v="Male"/>
    <x v="0"/>
    <b v="0"/>
    <s v="Symptoms not Present"/>
    <d v="2020-03-14T00:00:00"/>
    <s v="Australia"/>
    <s v="Melbourne"/>
    <s v="Wellington"/>
    <s v="N/A"/>
    <s v="['SQ247']"/>
  </r>
  <r>
    <n v="32"/>
    <x v="10"/>
    <n v="30"/>
    <s v="Male"/>
    <x v="0"/>
    <b v="0"/>
    <s v="Symptoms not Present"/>
    <d v="2020-03-16T00:00:00"/>
    <s v="Qatar"/>
    <s v="Doha"/>
    <s v="Napier"/>
    <s v="Auckland"/>
    <s v="['QR920', ' NZ5021']"/>
  </r>
  <r>
    <n v="33"/>
    <x v="5"/>
    <n v="70"/>
    <s v="Female"/>
    <x v="0"/>
    <b v="0"/>
    <s v="Symptoms not Present"/>
    <d v="2020-03-16T00:00:00"/>
    <s v="UAE"/>
    <s v="Dubai"/>
    <s v="Auckland"/>
    <s v="Dubai"/>
    <s v="['EK450']"/>
  </r>
  <r>
    <n v="34"/>
    <x v="5"/>
    <n v="60"/>
    <s v="Female"/>
    <x v="0"/>
    <b v="0"/>
    <s v="Symptoms not Present"/>
    <d v="2020-03-16T00:00:00"/>
    <s v="UAE"/>
    <s v="Dubai"/>
    <s v="Auckland"/>
    <s v="N/A"/>
    <s v="['EK450']"/>
  </r>
  <r>
    <n v="35"/>
    <x v="0"/>
    <n v="30"/>
    <s v="Female"/>
    <x v="0"/>
    <b v="0"/>
    <s v="Symptoms not Present"/>
    <s v="Details to come"/>
    <s v="USA"/>
    <s v="Los Angeles"/>
    <s v="Auckland"/>
    <s v="Details to come"/>
    <s v="Details to come"/>
  </r>
  <r>
    <n v="36"/>
    <x v="0"/>
    <n v="40"/>
    <s v="Male"/>
    <x v="0"/>
    <b v="0"/>
    <s v="Symptoms not Present"/>
    <s v="Details to come"/>
    <s v="USA"/>
    <s v="Los Angeles"/>
    <s v="Auckland"/>
    <s v="Details to come"/>
    <s v="Details to come"/>
  </r>
  <r>
    <n v="37"/>
    <x v="0"/>
    <n v="40"/>
    <s v="Female"/>
    <x v="0"/>
    <b v="0"/>
    <s v="Symptoms not Present"/>
    <d v="2020-03-15T00:00:00"/>
    <s v="United Kingdom"/>
    <s v="London"/>
    <s v="Auckland"/>
    <s v="Doha"/>
    <s v="Details to come"/>
  </r>
  <r>
    <n v="38"/>
    <x v="2"/>
    <n v="30"/>
    <s v="Male"/>
    <x v="1"/>
    <b v="0"/>
    <s v="Symptoms not Present"/>
    <s v="Details to come"/>
    <s v="Details to come"/>
    <s v="Details to come"/>
    <s v="Details to come"/>
    <s v="Details to come"/>
    <s v="Details to come"/>
  </r>
  <r>
    <n v="39"/>
    <x v="11"/>
    <n v="20"/>
    <s v="Male"/>
    <x v="0"/>
    <b v="0"/>
    <s v="Symptoms not Present"/>
    <d v="2020-03-18T00:00:00"/>
    <s v="USA"/>
    <s v="Los Angeles"/>
    <s v="Queenstown"/>
    <s v="Auckland"/>
    <s v="['NZ554', 'NZ615']"/>
  </r>
  <r>
    <n v="40"/>
    <x v="2"/>
    <n v="50"/>
    <s v="Male"/>
    <x v="0"/>
    <b v="0"/>
    <s v="Symptoms not Present"/>
    <d v="2020-03-14T00:00:00"/>
    <s v="Australia"/>
    <s v="Sydney"/>
    <s v="Welllington"/>
    <s v="N/A"/>
    <s v="['EK0412']"/>
  </r>
  <r>
    <n v="41"/>
    <x v="0"/>
    <n v="60"/>
    <s v="Male"/>
    <x v="1"/>
    <b v="0"/>
    <s v="Symptoms not Present"/>
    <s v="Details to come"/>
    <s v="Details to come"/>
    <s v="Details to come"/>
    <s v="Details to come"/>
    <s v="Details to come"/>
    <s v="['NZ670']"/>
  </r>
  <r>
    <n v="42"/>
    <x v="5"/>
    <n v="60"/>
    <s v="Female"/>
    <x v="0"/>
    <b v="0"/>
    <s v="Symptoms not Present"/>
    <d v="2020-03-13T00:00:00"/>
    <s v="Singapore"/>
    <s v="Singapore"/>
    <s v="Auckland"/>
    <s v="N/A"/>
    <s v="['SQ0285']"/>
  </r>
  <r>
    <n v="43"/>
    <x v="2"/>
    <n v="50"/>
    <s v="Male"/>
    <x v="0"/>
    <b v="0"/>
    <s v="Symptoms not Present"/>
    <d v="2020-03-14T00:00:00"/>
    <s v="Australia"/>
    <s v="Sydney"/>
    <s v="Wellington"/>
    <s v="N/A"/>
    <s v="['QF161']"/>
  </r>
  <r>
    <n v="44"/>
    <x v="2"/>
    <n v="50"/>
    <s v="Male"/>
    <x v="1"/>
    <b v="1"/>
    <s v="Symptoms Present"/>
    <s v="Details to come"/>
    <s v="Details to come"/>
    <s v="Details to come"/>
    <s v="Details to come"/>
    <s v="Details to come"/>
    <s v="['NZ449', 'NZ5810', 'NZ5823']"/>
  </r>
  <r>
    <n v="45"/>
    <x v="2"/>
    <n v="30"/>
    <s v="Female"/>
    <x v="0"/>
    <b v="0"/>
    <s v="Symptoms not Present"/>
    <d v="2020-03-12T00:00:00"/>
    <s v="UAE"/>
    <s v="Dubai"/>
    <s v="Wellington"/>
    <s v="Auckland"/>
    <s v="['EK44', 'NZ433']"/>
  </r>
  <r>
    <n v="46"/>
    <x v="0"/>
    <n v="70"/>
    <s v="Male"/>
    <x v="1"/>
    <b v="0"/>
    <s v="Symptoms not Present"/>
    <s v="Details to come"/>
    <s v="Details to come"/>
    <s v="Details to come"/>
    <s v="Details to come"/>
    <s v="Details to come"/>
    <s v="['NZ674']"/>
  </r>
  <r>
    <n v="47"/>
    <x v="12"/>
    <n v="50"/>
    <s v="Male"/>
    <x v="0"/>
    <b v="0"/>
    <s v="Symptoms not Present"/>
    <d v="2020-03-10T00:00:00"/>
    <s v="UAE"/>
    <s v="Dubai"/>
    <s v="Auckland"/>
    <s v="N/A"/>
    <s v="['EK0448']"/>
  </r>
  <r>
    <n v="48"/>
    <x v="13"/>
    <n v="40"/>
    <s v="Male"/>
    <x v="1"/>
    <b v="0"/>
    <s v="Symptoms not Present"/>
    <s v="Details to come"/>
    <s v="Details to come"/>
    <s v="Details to come"/>
    <s v="Details to come"/>
    <s v="Details to come"/>
    <s v="['NZ642', 'NZ5181']"/>
  </r>
  <r>
    <n v="49"/>
    <x v="13"/>
    <n v="20"/>
    <s v="Female"/>
    <x v="0"/>
    <b v="0"/>
    <s v="Symptoms not Present"/>
    <d v="2020-03-14T00:00:00"/>
    <s v="Qatar"/>
    <s v="Doha"/>
    <s v="Palmerston North"/>
    <s v="Auckland"/>
    <s v="['QR0920', 'NZ5107']"/>
  </r>
  <r>
    <n v="50"/>
    <x v="14"/>
    <n v="60"/>
    <s v="Female"/>
    <x v="1"/>
    <b v="0"/>
    <s v="Symptoms not Present"/>
    <s v="Details to come"/>
    <s v="Details to come"/>
    <s v="Details to come"/>
    <s v="Details to come"/>
    <s v="Details to come"/>
    <s v="Details to come"/>
  </r>
  <r>
    <n v="51"/>
    <x v="14"/>
    <n v="20"/>
    <s v="Female"/>
    <x v="1"/>
    <b v="1"/>
    <s v="Symptoms Present"/>
    <s v="Details to come"/>
    <s v="Details to come"/>
    <s v="Details to come"/>
    <s v="Details to come"/>
    <s v="Details to come"/>
    <s v="Details to come"/>
  </r>
  <r>
    <n v="52"/>
    <x v="0"/>
    <n v="50"/>
    <s v="Female"/>
    <x v="1"/>
    <b v="0"/>
    <s v="Symptoms not Present"/>
    <s v="Details to come"/>
    <s v="Details to come"/>
    <s v="Details to come"/>
    <s v="Details to come"/>
    <s v="Details to come"/>
    <s v="Details to come"/>
  </r>
  <r>
    <n v="53"/>
    <x v="1"/>
    <n v="40"/>
    <s v="Male"/>
    <x v="1"/>
    <b v="0"/>
    <s v="Symptoms not Present"/>
    <d v="2020-03-14T00:00:00"/>
    <s v="USA"/>
    <s v="Los Angeles"/>
    <s v="Queenstown"/>
    <s v="Auckland"/>
    <s v="['NZ1','NZ615']"/>
  </r>
  <r>
    <n v="54"/>
    <x v="5"/>
    <n v="40"/>
    <s v="Female"/>
    <x v="1"/>
    <b v="0"/>
    <s v="Symptoms not Present"/>
    <s v="Details to come"/>
    <s v="Details to come"/>
    <s v="Details to come"/>
    <s v="Details to come"/>
    <s v="Details to come"/>
    <s v="Details to come"/>
  </r>
  <r>
    <n v="55"/>
    <x v="5"/>
    <n v="60"/>
    <s v="Male"/>
    <x v="1"/>
    <b v="0"/>
    <s v="Symptoms not Present"/>
    <d v="2020-03-14T00:00:00"/>
    <s v="USA"/>
    <s v="Honolulu"/>
    <s v="Auckland"/>
    <s v="N/A"/>
    <s v="['HA445']"/>
  </r>
  <r>
    <n v="56"/>
    <x v="15"/>
    <n v="30"/>
    <s v="Male"/>
    <x v="1"/>
    <b v="0"/>
    <s v="Symptoms not Present"/>
    <s v="Details to come"/>
    <s v="USA"/>
    <s v="Details to come"/>
    <s v="Details to come"/>
    <s v="Details to come"/>
    <s v="Details to come"/>
  </r>
  <r>
    <n v="57"/>
    <x v="16"/>
    <n v="60"/>
    <s v="Female"/>
    <x v="1"/>
    <b v="0"/>
    <s v="Symptoms not Present"/>
    <s v="Details to come"/>
    <s v="Ireland, Dubai, Australia"/>
    <s v="Details to come"/>
    <s v="Details to come"/>
    <s v="Details to come"/>
    <s v="Details to come"/>
  </r>
  <r>
    <n v="58"/>
    <x v="0"/>
    <n v="60"/>
    <s v="Male"/>
    <x v="1"/>
    <b v="0"/>
    <s v="Symptoms not Present"/>
    <s v="Details to come"/>
    <s v="Details to come"/>
    <s v="Details to come"/>
    <s v="Details to come"/>
    <s v="Details to come"/>
    <s v="['NZ674']"/>
  </r>
  <r>
    <n v="59"/>
    <x v="0"/>
    <n v="60"/>
    <s v="Female"/>
    <x v="1"/>
    <b v="0"/>
    <s v="Symptoms not Present"/>
    <s v="Details to come"/>
    <s v="Details to come"/>
    <s v="Details to come"/>
    <s v="Details to come"/>
    <s v="Details to come"/>
    <s v="Details to come"/>
  </r>
  <r>
    <n v="60"/>
    <x v="0"/>
    <n v="20"/>
    <s v="Male"/>
    <x v="1"/>
    <b v="0"/>
    <s v="Symptoms not Present"/>
    <d v="2020-03-16T00:00:00"/>
    <s v="UAE"/>
    <s v="Dubai"/>
    <s v="Auckland"/>
    <s v="N/A"/>
    <s v="['EK448']"/>
  </r>
  <r>
    <n v="61"/>
    <x v="0"/>
    <n v="40"/>
    <s v="Female"/>
    <x v="1"/>
    <b v="0"/>
    <s v="Symptoms not Present"/>
    <s v="Details to come"/>
    <s v="Africa"/>
    <s v="Details to come"/>
    <s v="Details to come"/>
    <s v="Details to come"/>
    <s v="Details to come"/>
  </r>
  <r>
    <n v="62"/>
    <x v="6"/>
    <n v="50"/>
    <s v="Male"/>
    <x v="1"/>
    <b v="0"/>
    <s v="Symptoms not Present"/>
    <d v="2020-03-15T00:00:00"/>
    <s v="Details to come"/>
    <s v="Bangkok"/>
    <s v="New Plymouth"/>
    <s v="Auckland"/>
    <s v="['TG0491','NZ8041']"/>
  </r>
  <r>
    <n v="63"/>
    <x v="6"/>
    <n v="20"/>
    <s v="Male"/>
    <x v="1"/>
    <b v="0"/>
    <s v="Symptoms not Present"/>
    <d v="2020-03-17T00:00:00"/>
    <s v="UAE"/>
    <s v="Dubai"/>
    <s v="New Plymouth"/>
    <s v="Auckland"/>
    <s v="['EK448','NZ8041']"/>
  </r>
  <r>
    <n v="64"/>
    <x v="4"/>
    <n v="50"/>
    <s v="Female"/>
    <x v="1"/>
    <b v="0"/>
    <s v="Symptoms not Present"/>
    <d v="2020-03-16T00:00:00"/>
    <s v="USA"/>
    <s v="San Francisco"/>
    <s v="Christchurch"/>
    <s v="Auckland"/>
    <s v="['NZ7','NZ523']"/>
  </r>
  <r>
    <n v="65"/>
    <x v="7"/>
    <n v="40"/>
    <s v="Female"/>
    <x v="1"/>
    <b v="0"/>
    <s v="Symptoms not Present"/>
    <d v="2020-03-15T00:00:00"/>
    <s v="Australia"/>
    <s v="Melbourne"/>
    <s v="Auckland"/>
    <s v="N/A"/>
    <s v="['JQ217']"/>
  </r>
  <r>
    <n v="66"/>
    <x v="0"/>
    <n v="50"/>
    <s v="Female"/>
    <x v="1"/>
    <b v="0"/>
    <s v="Symptoms not Present"/>
    <d v="2020-03-15T00:00:00"/>
    <s v="UAE"/>
    <s v="Dubai"/>
    <s v="Auckland"/>
    <s v="N/A"/>
    <s v="['EK448']"/>
  </r>
  <r>
    <n v="67"/>
    <x v="0"/>
    <n v="20"/>
    <s v="Female"/>
    <x v="0"/>
    <b v="0"/>
    <s v="Symptoms not Present"/>
    <d v="2020-03-15T00:00:00"/>
    <s v="Details to come"/>
    <s v="Details to come"/>
    <s v="Details to come"/>
    <s v="N/A"/>
    <s v="['JQ256']"/>
  </r>
  <r>
    <n v="68"/>
    <x v="1"/>
    <n v="20"/>
    <s v="Female"/>
    <x v="1"/>
    <b v="0"/>
    <s v="Symptoms not Present"/>
    <d v="2020-03-15T00:00:00"/>
    <s v="USA"/>
    <s v="San Francisco"/>
    <s v="Dunedin"/>
    <s v="Auckland"/>
    <s v="['NZ07', 'JQ285']"/>
  </r>
  <r>
    <n v="69"/>
    <x v="1"/>
    <n v="40"/>
    <s v="Male"/>
    <x v="1"/>
    <b v="0"/>
    <s v="Symptoms not Present"/>
    <d v="2020-03-15T00:00:00"/>
    <s v="UAE"/>
    <s v="Dubai"/>
    <s v="Auckland"/>
    <s v="N/A"/>
    <s v="['EK448']"/>
  </r>
  <r>
    <n v="70"/>
    <x v="0"/>
    <n v="50"/>
    <s v="Female"/>
    <x v="1"/>
    <b v="0"/>
    <s v="Symptoms not Present"/>
    <s v="Details to come"/>
    <s v="Details to come"/>
    <s v="Details to come"/>
    <s v="Details to come"/>
    <s v="Details to come"/>
    <s v="Details to come"/>
  </r>
  <r>
    <n v="71"/>
    <x v="0"/>
    <n v="30"/>
    <s v="Male"/>
    <x v="1"/>
    <b v="0"/>
    <s v="Symptoms not Present"/>
    <d v="2020-03-18T00:00:00"/>
    <s v="USA"/>
    <s v="Los Angeles"/>
    <s v="Auckland"/>
    <s v="N/A"/>
    <s v="['NZ05']"/>
  </r>
  <r>
    <n v="72"/>
    <x v="4"/>
    <n v="20"/>
    <s v="Female"/>
    <x v="1"/>
    <b v="0"/>
    <s v="Symptoms not Present"/>
    <d v="2020-03-18T00:00:00"/>
    <s v="Singapore"/>
    <s v="Singapore"/>
    <s v="Christchurch"/>
    <s v="N/A"/>
    <s v="['SQ297']"/>
  </r>
  <r>
    <n v="73"/>
    <x v="0"/>
    <n v="10"/>
    <s v="Male"/>
    <x v="1"/>
    <b v="0"/>
    <s v="Symptoms not Present"/>
    <s v="Details to come"/>
    <s v="Details to come"/>
    <s v="Details to come"/>
    <s v="Details to come"/>
    <s v="Details to come"/>
    <s v="Details to come"/>
  </r>
  <r>
    <n v="74"/>
    <x v="0"/>
    <n v="20"/>
    <s v="Male"/>
    <x v="1"/>
    <b v="0"/>
    <s v="Symptoms not Present"/>
    <s v="Details to come"/>
    <s v="USA"/>
    <s v="Details to come"/>
    <s v="Details to come"/>
    <s v="Details to come"/>
    <s v="Details to come"/>
  </r>
  <r>
    <n v="75"/>
    <x v="5"/>
    <n v="70"/>
    <s v="Male"/>
    <x v="1"/>
    <b v="0"/>
    <s v="Symptoms not Present"/>
    <s v="Details to come"/>
    <s v="Details to come"/>
    <s v="Details to come"/>
    <s v="Details to come"/>
    <s v="Details to come"/>
    <s v="Details to come"/>
  </r>
  <r>
    <n v="76"/>
    <x v="0"/>
    <n v="60"/>
    <s v="Male"/>
    <x v="1"/>
    <b v="0"/>
    <s v="Symptoms not Present"/>
    <d v="2020-03-13T00:00:00"/>
    <s v="China"/>
    <s v="Hong Kong"/>
    <s v="Details to come"/>
    <s v="N/A"/>
    <s v="['CX2191']"/>
  </r>
  <r>
    <n v="77"/>
    <x v="0"/>
    <n v="20"/>
    <s v="Female"/>
    <x v="1"/>
    <b v="0"/>
    <s v="Symptoms not Present"/>
    <d v="2020-03-19T00:00:00"/>
    <s v="Malaysia"/>
    <s v="Kuala Lumpur"/>
    <s v="Auckland"/>
    <s v="N/A"/>
    <s v="['MH0133']"/>
  </r>
  <r>
    <n v="78"/>
    <x v="13"/>
    <n v="40"/>
    <s v="Female"/>
    <x v="1"/>
    <b v="0"/>
    <s v="Symptoms not Present"/>
    <d v="2020-03-19T00:00:00"/>
    <s v="Australia"/>
    <s v="Sydney"/>
    <s v="Auckland"/>
    <s v="N/A"/>
    <s v="['NZ842']"/>
  </r>
  <r>
    <n v="79"/>
    <x v="17"/>
    <n v="20"/>
    <s v="Male"/>
    <x v="1"/>
    <b v="0"/>
    <s v="Symptoms not Present"/>
    <s v="Details to come"/>
    <s v="Details to come"/>
    <s v="Details to come"/>
    <s v="Details to come"/>
    <s v="Details to come"/>
    <s v="Details to come"/>
  </r>
  <r>
    <n v="80"/>
    <x v="18"/>
    <n v="50"/>
    <s v="Male"/>
    <x v="1"/>
    <b v="0"/>
    <s v="Symptoms not Present"/>
    <d v="2020-03-18T00:00:00"/>
    <s v="Australia"/>
    <s v="Sydney"/>
    <s v="Auckland"/>
    <s v="N/A"/>
    <s v="['NZ8205']"/>
  </r>
  <r>
    <n v="81"/>
    <x v="0"/>
    <n v="60"/>
    <s v="Male"/>
    <x v="1"/>
    <b v="0"/>
    <s v="Symptoms not Present"/>
    <d v="2020-03-18T00:00:00"/>
    <s v="UAE"/>
    <s v="Dubai"/>
    <s v="Details to come"/>
    <s v="N/A"/>
    <s v="['EK0448']"/>
  </r>
  <r>
    <n v="82"/>
    <x v="0"/>
    <n v="60"/>
    <s v="Female"/>
    <x v="1"/>
    <b v="0"/>
    <s v="Symptoms not Present"/>
    <s v="Details to come"/>
    <s v="Details to come"/>
    <s v="Details to come"/>
    <s v="Details to come"/>
    <s v="Details to come"/>
    <s v="Details to come"/>
  </r>
  <r>
    <n v="83"/>
    <x v="0"/>
    <n v="50"/>
    <s v="Female"/>
    <x v="1"/>
    <b v="0"/>
    <s v="Symptoms not Present"/>
    <d v="2020-03-18T00:00:00"/>
    <s v="Qatar"/>
    <s v="Doha"/>
    <s v="Auckland"/>
    <s v="N/A"/>
    <s v="['QR920']"/>
  </r>
  <r>
    <n v="84"/>
    <x v="0"/>
    <n v="50"/>
    <s v="Female"/>
    <x v="1"/>
    <b v="0"/>
    <s v="Symptoms not Present"/>
    <d v="2020-03-18T00:00:00"/>
    <s v="Qatar"/>
    <s v="Doha"/>
    <s v="Auckland"/>
    <s v="N/A"/>
    <s v="['QR920']"/>
  </r>
  <r>
    <n v="85"/>
    <x v="0"/>
    <n v="0"/>
    <s v="Male"/>
    <x v="1"/>
    <b v="0"/>
    <s v="Symptoms not Present"/>
    <s v="Details to come"/>
    <s v="Details to come"/>
    <s v="Details to come"/>
    <s v="Details to come"/>
    <s v="Details to come"/>
    <s v="Details to com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1"/>
    <s v="Auckland"/>
    <n v="60"/>
    <s v="Details to come"/>
    <x v="0"/>
    <b v="0"/>
    <s v="Symptoms not Present"/>
    <d v="2020-02-26T00:00:00"/>
    <s v="Iran"/>
    <s v="Details to come"/>
    <s v="Auckland"/>
    <x v="0"/>
    <s v="['EK450']"/>
  </r>
  <r>
    <n v="2"/>
    <s v="Auckland"/>
    <n v="30"/>
    <s v="Female"/>
    <x v="0"/>
    <b v="0"/>
    <s v="Symptoms not Present"/>
    <d v="2020-02-25T00:00:00"/>
    <s v="Singapore"/>
    <s v="Singapore"/>
    <s v="Auckland"/>
    <x v="1"/>
    <s v="['NZ283']"/>
  </r>
  <r>
    <n v="3"/>
    <s v="Auckland"/>
    <n v="40"/>
    <s v="Male"/>
    <x v="0"/>
    <b v="0"/>
    <s v="Symptoms not Present"/>
    <d v="2020-02-23T00:00:00"/>
    <s v="Qatar"/>
    <s v="Doha"/>
    <s v="Auckland"/>
    <x v="1"/>
    <s v="['QR0920']"/>
  </r>
  <r>
    <n v="4"/>
    <s v="Auckland"/>
    <n v="40"/>
    <s v="Male"/>
    <x v="0"/>
    <b v="0"/>
    <s v="Symptoms not Present"/>
    <d v="2020-02-25T00:00:00"/>
    <s v="Singapore"/>
    <s v="Details to come"/>
    <s v="Auckland"/>
    <x v="1"/>
    <s v="['NZ283']"/>
  </r>
  <r>
    <n v="5"/>
    <s v="Auckland"/>
    <n v="40"/>
    <s v="Female"/>
    <x v="0"/>
    <b v="0"/>
    <s v="Symptoms not Present"/>
    <d v="2020-02-23T00:00:00"/>
    <s v="Qatar"/>
    <s v="Doha"/>
    <s v="Auckland"/>
    <x v="1"/>
    <s v="['QR0920']"/>
  </r>
  <r>
    <n v="6"/>
    <s v="Auckland"/>
    <n v="60"/>
    <s v="Male"/>
    <x v="0"/>
    <b v="0"/>
    <s v="Symptoms not Present"/>
    <d v="2020-03-06T00:00:00"/>
    <s v="USA"/>
    <s v="Houston"/>
    <s v="Auckland"/>
    <x v="1"/>
    <s v="['NZ029']"/>
  </r>
  <r>
    <n v="7"/>
    <s v="Dunedin"/>
    <n v="30"/>
    <s v="Female"/>
    <x v="0"/>
    <b v="0"/>
    <s v="Symptoms not Present"/>
    <d v="2020-03-10T00:00:00"/>
    <s v="Denmark"/>
    <s v="Details to come"/>
    <s v="Christchurch"/>
    <x v="2"/>
    <s v="['JQ225']"/>
  </r>
  <r>
    <n v="8"/>
    <s v="Wellington"/>
    <n v="60"/>
    <s v="Male"/>
    <x v="0"/>
    <b v="0"/>
    <s v="Symptoms not Present"/>
    <d v="2020-03-14T00:00:00"/>
    <s v="Australia"/>
    <s v="Brisbane"/>
    <s v="Wellington"/>
    <x v="1"/>
    <s v="['NZ828']"/>
  </r>
  <r>
    <n v="9"/>
    <s v="Wellington"/>
    <n v="30"/>
    <s v="Male"/>
    <x v="0"/>
    <b v="0"/>
    <s v="Symptoms not Present"/>
    <d v="2020-03-14T00:00:00"/>
    <s v="USA"/>
    <s v="Los Angeles"/>
    <s v="Wellington"/>
    <x v="3"/>
    <s v="['AA83', 'NZ419']"/>
  </r>
  <r>
    <n v="10"/>
    <s v="Wellington"/>
    <n v="70"/>
    <s v="Male"/>
    <x v="0"/>
    <b v="0"/>
    <s v="Symptoms not Present"/>
    <d v="2020-03-14T00:00:00"/>
    <s v="USA"/>
    <s v="Los Angeles"/>
    <s v="Wellington"/>
    <x v="3"/>
    <s v="['AA83', ' NZ828']"/>
  </r>
  <r>
    <n v="11"/>
    <s v="Dunedin"/>
    <n v="40"/>
    <s v="Male"/>
    <x v="0"/>
    <b v="0"/>
    <s v="Symptoms not Present"/>
    <d v="2020-03-08T00:00:00"/>
    <s v="Singapore"/>
    <s v="Singapore"/>
    <s v="Auckland"/>
    <x v="3"/>
    <s v="['NZ283', ' NZ675']"/>
  </r>
  <r>
    <n v="12"/>
    <s v="Dunedin"/>
    <n v="10"/>
    <s v="Male"/>
    <x v="1"/>
    <b v="0"/>
    <s v="Symptoms not Present"/>
    <s v="Details to come"/>
    <s v="Details to come"/>
    <s v="Details to come"/>
    <s v="Details to come"/>
    <x v="4"/>
    <s v="Details to come"/>
  </r>
  <r>
    <n v="13"/>
    <s v="Auckland"/>
    <n v="50"/>
    <s v="Male"/>
    <x v="0"/>
    <b v="0"/>
    <s v="Symptoms not Present"/>
    <d v="2020-03-14T00:00:00"/>
    <s v="UAE"/>
    <s v="Dubai"/>
    <s v="Auckland"/>
    <x v="3"/>
    <s v="['EK448']"/>
  </r>
  <r>
    <n v="14"/>
    <s v="Auckland"/>
    <n v="40"/>
    <s v="Female"/>
    <x v="0"/>
    <b v="0"/>
    <s v="Symptoms not Present"/>
    <d v="2020-03-08T00:00:00"/>
    <s v="Details to come"/>
    <s v="Details to come"/>
    <s v="Auckland"/>
    <x v="4"/>
    <s v="Details to come"/>
  </r>
  <r>
    <n v="15"/>
    <s v="Auckland"/>
    <n v="60"/>
    <s v="Male"/>
    <x v="0"/>
    <b v="0"/>
    <s v="Symptoms not Present"/>
    <d v="2020-03-13T00:00:00"/>
    <s v="USA"/>
    <s v="San Francisco"/>
    <s v="Auckland"/>
    <x v="1"/>
    <s v="['NZ007']"/>
  </r>
  <r>
    <n v="16"/>
    <s v="Auckland"/>
    <n v="60"/>
    <s v="Male"/>
    <x v="0"/>
    <b v="0"/>
    <s v="Symptoms not Present"/>
    <d v="2020-03-12T00:00:00"/>
    <s v="Canada"/>
    <s v="Details to come"/>
    <s v="Details to come"/>
    <x v="4"/>
    <s v="Details to come"/>
  </r>
  <r>
    <n v="17"/>
    <s v="Invercargill"/>
    <n v="40"/>
    <s v="Male"/>
    <x v="0"/>
    <b v="0"/>
    <s v="Symptoms not Present"/>
    <d v="2020-03-10T00:00:00"/>
    <s v="Australia"/>
    <s v="Gold Coast"/>
    <s v="Auckland"/>
    <x v="4"/>
    <s v="Details to come"/>
  </r>
  <r>
    <n v="18"/>
    <s v="Canterbury"/>
    <n v="40"/>
    <s v="Female"/>
    <x v="0"/>
    <b v="0"/>
    <s v="Symptoms not Present"/>
    <d v="2020-03-16T00:00:00"/>
    <s v="Singapore"/>
    <s v="Singapore"/>
    <s v="Christchurch"/>
    <x v="1"/>
    <s v="['SQ297']"/>
  </r>
  <r>
    <n v="19"/>
    <s v="Waikato"/>
    <n v="20"/>
    <s v="Female"/>
    <x v="0"/>
    <b v="0"/>
    <s v="Symptoms not Present"/>
    <d v="2020-03-08T00:00:00"/>
    <s v="Australia"/>
    <s v="Sydney"/>
    <s v="Auckland"/>
    <x v="1"/>
    <s v="['NZ112']"/>
  </r>
  <r>
    <n v="20"/>
    <s v="Waikato"/>
    <n v="70"/>
    <s v="Male"/>
    <x v="0"/>
    <b v="0"/>
    <s v="Symptoms not Present"/>
    <d v="2020-03-15T00:00:00"/>
    <s v="Singapore"/>
    <s v="Singapore"/>
    <s v="Auckland"/>
    <x v="1"/>
    <s v="['SQ285']"/>
  </r>
  <r>
    <n v="21"/>
    <s v="Taranaki"/>
    <n v="40"/>
    <s v="Female"/>
    <x v="0"/>
    <b v="0"/>
    <s v="Symptoms not Present"/>
    <d v="2020-03-09T00:00:00"/>
    <s v="UAE"/>
    <s v="Dubai"/>
    <s v="New Plymouth"/>
    <x v="3"/>
    <s v="['EK448', 'NZ8041']"/>
  </r>
  <r>
    <n v="22"/>
    <s v="Taranaki"/>
    <n v="40"/>
    <s v="Male"/>
    <x v="0"/>
    <b v="0"/>
    <s v="Symptoms not Present"/>
    <d v="2020-03-15T00:00:00"/>
    <s v="Eygpt"/>
    <s v="Cairo"/>
    <s v="New Plymouth"/>
    <x v="5"/>
    <s v="['LH581', 'NZ23', 'NZ8035']"/>
  </r>
  <r>
    <n v="23"/>
    <s v="Northland"/>
    <n v="20"/>
    <s v="Male"/>
    <x v="0"/>
    <b v="0"/>
    <s v="Symptoms not Present"/>
    <d v="2020-03-16T00:00:00"/>
    <s v="Australia"/>
    <s v="Sydney"/>
    <s v="Auckland"/>
    <x v="1"/>
    <s v="['VA0141']"/>
  </r>
  <r>
    <n v="24"/>
    <s v="Rotorua"/>
    <n v="50"/>
    <s v="Male"/>
    <x v="0"/>
    <b v="0"/>
    <s v="Symptoms not Present"/>
    <d v="2020-03-13T00:00:00"/>
    <s v="Singapore"/>
    <s v="Singapore"/>
    <s v="Auckland"/>
    <x v="1"/>
    <s v="['SQ285']"/>
  </r>
  <r>
    <n v="25"/>
    <s v="Auckland"/>
    <n v="60"/>
    <s v="Male"/>
    <x v="0"/>
    <b v="0"/>
    <s v="Symptoms not Present"/>
    <d v="2020-03-13T00:00:00"/>
    <s v="USA"/>
    <s v="Los Angeles"/>
    <s v="Auckland"/>
    <x v="1"/>
    <s v="['NZ05']"/>
  </r>
  <r>
    <n v="26"/>
    <s v="Auckland"/>
    <n v="40"/>
    <s v="Male"/>
    <x v="0"/>
    <b v="0"/>
    <s v="Symptoms not Present"/>
    <d v="2020-03-15T00:00:00"/>
    <s v="Australia"/>
    <s v="Melbourne"/>
    <s v="Auckland"/>
    <x v="1"/>
    <s v="['QF153']"/>
  </r>
  <r>
    <n v="27"/>
    <s v="Southern DHB"/>
    <n v="30"/>
    <s v="Female"/>
    <x v="0"/>
    <b v="0"/>
    <s v="Symptoms not Present"/>
    <d v="2020-03-17T00:00:00"/>
    <s v="United Kingdom"/>
    <s v="London"/>
    <s v="Dunedin"/>
    <x v="6"/>
    <s v="['NZ1', 'NZ525', 'NZ5747']"/>
  </r>
  <r>
    <n v="28"/>
    <s v="Southern DHB"/>
    <n v="60"/>
    <s v="Male"/>
    <x v="0"/>
    <b v="0"/>
    <s v="Symptoms not Present"/>
    <d v="2020-03-13T00:00:00"/>
    <s v="Australia"/>
    <s v="Sydney"/>
    <s v="Christchurch"/>
    <x v="1"/>
    <s v="['EK402']"/>
  </r>
  <r>
    <n v="29"/>
    <s v="Auckland"/>
    <n v="40"/>
    <s v="Male"/>
    <x v="0"/>
    <b v="0"/>
    <s v="Symptoms not Present"/>
    <d v="2020-03-11T00:00:00"/>
    <s v="Singapore"/>
    <s v="Singapore"/>
    <s v="Auckland"/>
    <x v="4"/>
    <s v="Details to come"/>
  </r>
  <r>
    <n v="30"/>
    <s v="Canterbury"/>
    <n v="50"/>
    <s v="Male"/>
    <x v="0"/>
    <b v="0"/>
    <s v="Symptoms not Present"/>
    <d v="2020-03-14T00:00:00"/>
    <s v="USA"/>
    <s v="Los Angeles"/>
    <s v="Christchurch"/>
    <x v="3"/>
    <s v="['AA83', ' NZ535']"/>
  </r>
  <r>
    <n v="31"/>
    <s v="Wellington"/>
    <n v="40"/>
    <s v="Male"/>
    <x v="0"/>
    <b v="0"/>
    <s v="Symptoms not Present"/>
    <d v="2020-03-14T00:00:00"/>
    <s v="Australia"/>
    <s v="Melbourne"/>
    <s v="Wellington"/>
    <x v="1"/>
    <s v="['SQ247']"/>
  </r>
  <r>
    <n v="32"/>
    <s v="Hawkes Bay"/>
    <n v="30"/>
    <s v="Male"/>
    <x v="0"/>
    <b v="0"/>
    <s v="Symptoms not Present"/>
    <d v="2020-03-16T00:00:00"/>
    <s v="Qatar"/>
    <s v="Doha"/>
    <s v="Napier"/>
    <x v="3"/>
    <s v="['QR920', ' NZ5021']"/>
  </r>
  <r>
    <n v="33"/>
    <s v="Waikato"/>
    <n v="70"/>
    <s v="Female"/>
    <x v="0"/>
    <b v="0"/>
    <s v="Symptoms not Present"/>
    <d v="2020-03-16T00:00:00"/>
    <s v="UAE"/>
    <s v="Dubai"/>
    <s v="Auckland"/>
    <x v="7"/>
    <s v="['EK450']"/>
  </r>
  <r>
    <n v="34"/>
    <s v="Waikato"/>
    <n v="60"/>
    <s v="Female"/>
    <x v="0"/>
    <b v="0"/>
    <s v="Symptoms not Present"/>
    <d v="2020-03-16T00:00:00"/>
    <s v="UAE"/>
    <s v="Dubai"/>
    <s v="Auckland"/>
    <x v="1"/>
    <s v="['EK450']"/>
  </r>
  <r>
    <n v="35"/>
    <s v="Auckland"/>
    <n v="30"/>
    <s v="Female"/>
    <x v="0"/>
    <b v="0"/>
    <s v="Symptoms not Present"/>
    <s v="Details to come"/>
    <s v="USA"/>
    <s v="Los Angeles"/>
    <s v="Auckland"/>
    <x v="4"/>
    <s v="Details to come"/>
  </r>
  <r>
    <n v="36"/>
    <s v="Auckland"/>
    <n v="40"/>
    <s v="Male"/>
    <x v="0"/>
    <b v="0"/>
    <s v="Symptoms not Present"/>
    <s v="Details to come"/>
    <s v="USA"/>
    <s v="Los Angeles"/>
    <s v="Auckland"/>
    <x v="4"/>
    <s v="Details to come"/>
  </r>
  <r>
    <n v="37"/>
    <s v="Auckland"/>
    <n v="40"/>
    <s v="Female"/>
    <x v="0"/>
    <b v="0"/>
    <s v="Symptoms not Present"/>
    <d v="2020-03-15T00:00:00"/>
    <s v="United Kingdom"/>
    <s v="London"/>
    <s v="Auckland"/>
    <x v="8"/>
    <s v="Details to come"/>
  </r>
  <r>
    <n v="38"/>
    <s v="Wellington"/>
    <n v="30"/>
    <s v="Male"/>
    <x v="1"/>
    <b v="0"/>
    <s v="Symptoms not Present"/>
    <s v="Details to come"/>
    <s v="Details to come"/>
    <s v="Details to come"/>
    <s v="Details to come"/>
    <x v="4"/>
    <s v="Details to come"/>
  </r>
  <r>
    <n v="39"/>
    <s v="Otago"/>
    <n v="20"/>
    <s v="Male"/>
    <x v="0"/>
    <b v="0"/>
    <s v="Symptoms not Present"/>
    <d v="2020-03-18T00:00:00"/>
    <s v="USA"/>
    <s v="Los Angeles"/>
    <s v="Queenstown"/>
    <x v="3"/>
    <s v="['NZ554', 'NZ615']"/>
  </r>
  <r>
    <n v="40"/>
    <s v="Wellington"/>
    <n v="50"/>
    <s v="Male"/>
    <x v="0"/>
    <b v="0"/>
    <s v="Symptoms not Present"/>
    <d v="2020-03-14T00:00:00"/>
    <s v="Australia"/>
    <s v="Sydney"/>
    <s v="Welllington"/>
    <x v="1"/>
    <s v="['EK0412']"/>
  </r>
  <r>
    <n v="41"/>
    <s v="Auckland"/>
    <n v="60"/>
    <s v="Male"/>
    <x v="1"/>
    <b v="0"/>
    <s v="Symptoms not Present"/>
    <s v="Details to come"/>
    <s v="Details to come"/>
    <s v="Details to come"/>
    <s v="Details to come"/>
    <x v="4"/>
    <s v="['NZ670']"/>
  </r>
  <r>
    <n v="42"/>
    <s v="Waikato"/>
    <n v="60"/>
    <s v="Female"/>
    <x v="0"/>
    <b v="0"/>
    <s v="Symptoms not Present"/>
    <d v="2020-03-13T00:00:00"/>
    <s v="Singapore"/>
    <s v="Singapore"/>
    <s v="Auckland"/>
    <x v="1"/>
    <s v="['SQ0285']"/>
  </r>
  <r>
    <n v="43"/>
    <s v="Wellington"/>
    <n v="50"/>
    <s v="Male"/>
    <x v="0"/>
    <b v="0"/>
    <s v="Symptoms not Present"/>
    <d v="2020-03-14T00:00:00"/>
    <s v="Australia"/>
    <s v="Sydney"/>
    <s v="Wellington"/>
    <x v="1"/>
    <s v="['QF161']"/>
  </r>
  <r>
    <n v="44"/>
    <s v="Wellington"/>
    <n v="50"/>
    <s v="Male"/>
    <x v="1"/>
    <b v="1"/>
    <s v="Symptoms Present"/>
    <s v="Details to come"/>
    <s v="Details to come"/>
    <s v="Details to come"/>
    <s v="Details to come"/>
    <x v="4"/>
    <s v="['NZ449', 'NZ5810', 'NZ5823']"/>
  </r>
  <r>
    <n v="45"/>
    <s v="Wellington"/>
    <n v="30"/>
    <s v="Female"/>
    <x v="0"/>
    <b v="0"/>
    <s v="Symptoms not Present"/>
    <d v="2020-03-12T00:00:00"/>
    <s v="UAE"/>
    <s v="Dubai"/>
    <s v="Wellington"/>
    <x v="3"/>
    <s v="['EK44', 'NZ433']"/>
  </r>
  <r>
    <n v="46"/>
    <s v="Auckland"/>
    <n v="70"/>
    <s v="Male"/>
    <x v="1"/>
    <b v="0"/>
    <s v="Symptoms not Present"/>
    <s v="Details to come"/>
    <s v="Details to come"/>
    <s v="Details to come"/>
    <s v="Details to come"/>
    <x v="4"/>
    <s v="['NZ674']"/>
  </r>
  <r>
    <n v="47"/>
    <s v="Taupo"/>
    <n v="50"/>
    <s v="Male"/>
    <x v="0"/>
    <b v="0"/>
    <s v="Symptoms not Present"/>
    <d v="2020-03-10T00:00:00"/>
    <s v="UAE"/>
    <s v="Dubai"/>
    <s v="Auckland"/>
    <x v="1"/>
    <s v="['EK0448']"/>
  </r>
  <r>
    <n v="48"/>
    <s v="Manawatu"/>
    <n v="40"/>
    <s v="Male"/>
    <x v="1"/>
    <b v="0"/>
    <s v="Symptoms not Present"/>
    <s v="Details to come"/>
    <s v="Details to come"/>
    <s v="Details to come"/>
    <s v="Details to come"/>
    <x v="4"/>
    <s v="['NZ642', 'NZ5181']"/>
  </r>
  <r>
    <n v="49"/>
    <s v="Manawatu"/>
    <n v="20"/>
    <s v="Female"/>
    <x v="0"/>
    <b v="0"/>
    <s v="Symptoms not Present"/>
    <d v="2020-03-14T00:00:00"/>
    <s v="Qatar"/>
    <s v="Doha"/>
    <s v="Palmerston North"/>
    <x v="3"/>
    <s v="['QR0920', 'NZ5107']"/>
  </r>
  <r>
    <n v="50"/>
    <s v="Nelson"/>
    <n v="60"/>
    <s v="Female"/>
    <x v="1"/>
    <b v="0"/>
    <s v="Symptoms not Present"/>
    <s v="Details to come"/>
    <s v="Details to come"/>
    <s v="Details to come"/>
    <s v="Details to come"/>
    <x v="4"/>
    <s v="Details to come"/>
  </r>
  <r>
    <n v="51"/>
    <s v="Nelson"/>
    <n v="20"/>
    <s v="Female"/>
    <x v="1"/>
    <b v="1"/>
    <s v="Symptoms Present"/>
    <s v="Details to come"/>
    <s v="Details to come"/>
    <s v="Details to come"/>
    <s v="Details to come"/>
    <x v="4"/>
    <s v="Details to come"/>
  </r>
  <r>
    <n v="52"/>
    <s v="Auckland"/>
    <n v="50"/>
    <s v="Female"/>
    <x v="1"/>
    <b v="0"/>
    <s v="Symptoms not Present"/>
    <s v="Details to come"/>
    <s v="Details to come"/>
    <s v="Details to come"/>
    <s v="Details to come"/>
    <x v="4"/>
    <s v="Details to come"/>
  </r>
  <r>
    <n v="53"/>
    <s v="Dunedin"/>
    <n v="40"/>
    <s v="Male"/>
    <x v="1"/>
    <b v="0"/>
    <s v="Symptoms not Present"/>
    <d v="2020-03-14T00:00:00"/>
    <s v="USA"/>
    <s v="Los Angeles"/>
    <s v="Queenstown"/>
    <x v="3"/>
    <s v="['NZ1','NZ615']"/>
  </r>
  <r>
    <n v="54"/>
    <s v="Waikato"/>
    <n v="40"/>
    <s v="Female"/>
    <x v="1"/>
    <b v="0"/>
    <s v="Symptoms not Present"/>
    <s v="Details to come"/>
    <s v="Details to come"/>
    <s v="Details to come"/>
    <s v="Details to come"/>
    <x v="4"/>
    <s v="Details to come"/>
  </r>
  <r>
    <n v="55"/>
    <s v="Waikato"/>
    <n v="60"/>
    <s v="Male"/>
    <x v="1"/>
    <b v="0"/>
    <s v="Symptoms not Present"/>
    <d v="2020-03-14T00:00:00"/>
    <s v="USA"/>
    <s v="Honolulu"/>
    <s v="Auckland"/>
    <x v="1"/>
    <s v="['HA445']"/>
  </r>
  <r>
    <n v="56"/>
    <s v="Bay of Plenty"/>
    <n v="30"/>
    <s v="Male"/>
    <x v="1"/>
    <b v="0"/>
    <s v="Symptoms not Present"/>
    <s v="Details to come"/>
    <s v="USA"/>
    <s v="Details to come"/>
    <s v="Details to come"/>
    <x v="4"/>
    <s v="Details to come"/>
  </r>
  <r>
    <n v="57"/>
    <s v="Hamilton"/>
    <n v="60"/>
    <s v="Female"/>
    <x v="1"/>
    <b v="0"/>
    <s v="Symptoms not Present"/>
    <s v="Details to come"/>
    <s v="Ireland, Dubai, Australia"/>
    <s v="Details to come"/>
    <s v="Details to come"/>
    <x v="4"/>
    <s v="Details to come"/>
  </r>
  <r>
    <n v="58"/>
    <s v="Auckland"/>
    <n v="60"/>
    <s v="Male"/>
    <x v="1"/>
    <b v="0"/>
    <s v="Symptoms not Present"/>
    <s v="Details to come"/>
    <s v="Details to come"/>
    <s v="Details to come"/>
    <s v="Details to come"/>
    <x v="4"/>
    <s v="['NZ674']"/>
  </r>
  <r>
    <n v="59"/>
    <s v="Auckland"/>
    <n v="60"/>
    <s v="Female"/>
    <x v="1"/>
    <b v="0"/>
    <s v="Symptoms not Present"/>
    <s v="Details to come"/>
    <s v="Details to come"/>
    <s v="Details to come"/>
    <s v="Details to come"/>
    <x v="4"/>
    <s v="Details to come"/>
  </r>
  <r>
    <n v="60"/>
    <s v="Auckland"/>
    <n v="20"/>
    <s v="Male"/>
    <x v="1"/>
    <b v="0"/>
    <s v="Symptoms not Present"/>
    <d v="2020-03-16T00:00:00"/>
    <s v="UAE"/>
    <s v="Dubai"/>
    <s v="Auckland"/>
    <x v="1"/>
    <s v="['EK448']"/>
  </r>
  <r>
    <n v="61"/>
    <s v="Auckland"/>
    <n v="40"/>
    <s v="Female"/>
    <x v="1"/>
    <b v="0"/>
    <s v="Symptoms not Present"/>
    <s v="Details to come"/>
    <s v="Africa"/>
    <s v="Details to come"/>
    <s v="Details to come"/>
    <x v="4"/>
    <s v="Details to come"/>
  </r>
  <r>
    <n v="62"/>
    <s v="Taranaki"/>
    <n v="50"/>
    <s v="Male"/>
    <x v="1"/>
    <b v="0"/>
    <s v="Symptoms not Present"/>
    <d v="2020-03-15T00:00:00"/>
    <s v="Details to come"/>
    <s v="Bangkok"/>
    <s v="New Plymouth"/>
    <x v="3"/>
    <s v="['TG0491','NZ8041']"/>
  </r>
  <r>
    <n v="63"/>
    <s v="Taranaki"/>
    <n v="20"/>
    <s v="Male"/>
    <x v="1"/>
    <b v="0"/>
    <s v="Symptoms not Present"/>
    <d v="2020-03-17T00:00:00"/>
    <s v="UAE"/>
    <s v="Dubai"/>
    <s v="New Plymouth"/>
    <x v="3"/>
    <s v="['EK448','NZ8041']"/>
  </r>
  <r>
    <n v="64"/>
    <s v="Canterbury"/>
    <n v="50"/>
    <s v="Female"/>
    <x v="1"/>
    <b v="0"/>
    <s v="Symptoms not Present"/>
    <d v="2020-03-16T00:00:00"/>
    <s v="USA"/>
    <s v="San Francisco"/>
    <s v="Christchurch"/>
    <x v="3"/>
    <s v="['NZ7','NZ523']"/>
  </r>
  <r>
    <n v="65"/>
    <s v="Northland"/>
    <n v="40"/>
    <s v="Female"/>
    <x v="1"/>
    <b v="0"/>
    <s v="Symptoms not Present"/>
    <d v="2020-03-15T00:00:00"/>
    <s v="Australia"/>
    <s v="Melbourne"/>
    <s v="Auckland"/>
    <x v="1"/>
    <s v="['JQ217']"/>
  </r>
  <r>
    <n v="66"/>
    <s v="Auckland"/>
    <n v="50"/>
    <s v="Female"/>
    <x v="1"/>
    <b v="0"/>
    <s v="Symptoms not Present"/>
    <d v="2020-03-15T00:00:00"/>
    <s v="UAE"/>
    <s v="Dubai"/>
    <s v="Auckland"/>
    <x v="1"/>
    <s v="['EK448']"/>
  </r>
  <r>
    <n v="67"/>
    <s v="Auckland"/>
    <n v="20"/>
    <s v="Female"/>
    <x v="0"/>
    <b v="0"/>
    <s v="Symptoms not Present"/>
    <d v="2020-03-15T00:00:00"/>
    <s v="Details to come"/>
    <s v="Details to come"/>
    <s v="Details to come"/>
    <x v="1"/>
    <s v="['JQ256']"/>
  </r>
  <r>
    <n v="68"/>
    <s v="Dunedin"/>
    <n v="20"/>
    <s v="Female"/>
    <x v="1"/>
    <b v="0"/>
    <s v="Symptoms not Present"/>
    <d v="2020-03-15T00:00:00"/>
    <s v="USA"/>
    <s v="San Francisco"/>
    <s v="Dunedin"/>
    <x v="3"/>
    <s v="['NZ07', 'JQ285']"/>
  </r>
  <r>
    <n v="69"/>
    <s v="Dunedin"/>
    <n v="40"/>
    <s v="Male"/>
    <x v="1"/>
    <b v="0"/>
    <s v="Symptoms not Present"/>
    <d v="2020-03-15T00:00:00"/>
    <s v="UAE"/>
    <s v="Dubai"/>
    <s v="Auckland"/>
    <x v="1"/>
    <s v="['EK448']"/>
  </r>
  <r>
    <n v="70"/>
    <s v="Auckland"/>
    <n v="50"/>
    <s v="Female"/>
    <x v="1"/>
    <b v="0"/>
    <s v="Symptoms not Present"/>
    <s v="Details to come"/>
    <s v="Details to come"/>
    <s v="Details to come"/>
    <s v="Details to come"/>
    <x v="4"/>
    <s v="Details to come"/>
  </r>
  <r>
    <n v="71"/>
    <s v="Auckland"/>
    <n v="30"/>
    <s v="Male"/>
    <x v="1"/>
    <b v="0"/>
    <s v="Symptoms not Present"/>
    <d v="2020-03-18T00:00:00"/>
    <s v="USA"/>
    <s v="Los Angeles"/>
    <s v="Auckland"/>
    <x v="1"/>
    <s v="['NZ05']"/>
  </r>
  <r>
    <n v="72"/>
    <s v="Canterbury"/>
    <n v="20"/>
    <s v="Female"/>
    <x v="1"/>
    <b v="0"/>
    <s v="Symptoms not Present"/>
    <d v="2020-03-18T00:00:00"/>
    <s v="Singapore"/>
    <s v="Singapore"/>
    <s v="Christchurch"/>
    <x v="1"/>
    <s v="['SQ297']"/>
  </r>
  <r>
    <n v="73"/>
    <s v="Auckland"/>
    <n v="10"/>
    <s v="Male"/>
    <x v="1"/>
    <b v="0"/>
    <s v="Symptoms not Present"/>
    <s v="Details to come"/>
    <s v="Details to come"/>
    <s v="Details to come"/>
    <s v="Details to come"/>
    <x v="4"/>
    <s v="Details to come"/>
  </r>
  <r>
    <n v="74"/>
    <s v="Auckland"/>
    <n v="20"/>
    <s v="Male"/>
    <x v="1"/>
    <b v="0"/>
    <s v="Symptoms not Present"/>
    <s v="Details to come"/>
    <s v="USA"/>
    <s v="Details to come"/>
    <s v="Details to come"/>
    <x v="4"/>
    <s v="Details to come"/>
  </r>
  <r>
    <n v="75"/>
    <s v="Waikato"/>
    <n v="70"/>
    <s v="Male"/>
    <x v="1"/>
    <b v="0"/>
    <s v="Symptoms not Present"/>
    <s v="Details to come"/>
    <s v="Details to come"/>
    <s v="Details to come"/>
    <s v="Details to come"/>
    <x v="4"/>
    <s v="Details to come"/>
  </r>
  <r>
    <n v="76"/>
    <s v="Auckland"/>
    <n v="60"/>
    <s v="Male"/>
    <x v="1"/>
    <b v="0"/>
    <s v="Symptoms not Present"/>
    <d v="2020-03-13T00:00:00"/>
    <s v="China"/>
    <s v="Hong Kong"/>
    <s v="Details to come"/>
    <x v="1"/>
    <s v="['CX2191']"/>
  </r>
  <r>
    <n v="77"/>
    <s v="Auckland"/>
    <n v="20"/>
    <s v="Female"/>
    <x v="1"/>
    <b v="0"/>
    <s v="Symptoms not Present"/>
    <d v="2020-03-19T00:00:00"/>
    <s v="Malaysia"/>
    <s v="Kuala Lumpur"/>
    <s v="Auckland"/>
    <x v="1"/>
    <s v="['MH0133']"/>
  </r>
  <r>
    <n v="78"/>
    <s v="Manawatu"/>
    <n v="40"/>
    <s v="Female"/>
    <x v="1"/>
    <b v="0"/>
    <s v="Symptoms not Present"/>
    <d v="2020-03-19T00:00:00"/>
    <s v="Australia"/>
    <s v="Sydney"/>
    <s v="Auckland"/>
    <x v="1"/>
    <s v="['NZ842']"/>
  </r>
  <r>
    <n v="79"/>
    <s v="Tasman"/>
    <n v="20"/>
    <s v="Male"/>
    <x v="1"/>
    <b v="0"/>
    <s v="Symptoms not Present"/>
    <s v="Details to come"/>
    <s v="Details to come"/>
    <s v="Details to come"/>
    <s v="Details to come"/>
    <x v="4"/>
    <s v="Details to come"/>
  </r>
  <r>
    <n v="80"/>
    <s v="Marlborough"/>
    <n v="50"/>
    <s v="Male"/>
    <x v="1"/>
    <b v="0"/>
    <s v="Symptoms not Present"/>
    <d v="2020-03-18T00:00:00"/>
    <s v="Australia"/>
    <s v="Sydney"/>
    <s v="Auckland"/>
    <x v="1"/>
    <s v="['NZ8205']"/>
  </r>
  <r>
    <n v="81"/>
    <s v="Auckland"/>
    <n v="60"/>
    <s v="Male"/>
    <x v="1"/>
    <b v="0"/>
    <s v="Symptoms not Present"/>
    <d v="2020-03-18T00:00:00"/>
    <s v="UAE"/>
    <s v="Dubai"/>
    <s v="Details to come"/>
    <x v="1"/>
    <s v="['EK0448']"/>
  </r>
  <r>
    <n v="82"/>
    <s v="Auckland"/>
    <n v="60"/>
    <s v="Female"/>
    <x v="1"/>
    <b v="0"/>
    <s v="Symptoms not Present"/>
    <s v="Details to come"/>
    <s v="Details to come"/>
    <s v="Details to come"/>
    <s v="Details to come"/>
    <x v="4"/>
    <s v="Details to come"/>
  </r>
  <r>
    <n v="83"/>
    <s v="Auckland"/>
    <n v="50"/>
    <s v="Female"/>
    <x v="1"/>
    <b v="0"/>
    <s v="Symptoms not Present"/>
    <d v="2020-03-18T00:00:00"/>
    <s v="Qatar"/>
    <s v="Doha"/>
    <s v="Auckland"/>
    <x v="1"/>
    <s v="['QR920']"/>
  </r>
  <r>
    <n v="84"/>
    <s v="Auckland"/>
    <n v="50"/>
    <s v="Female"/>
    <x v="1"/>
    <b v="0"/>
    <s v="Symptoms not Present"/>
    <d v="2020-03-18T00:00:00"/>
    <s v="Qatar"/>
    <s v="Doha"/>
    <s v="Auckland"/>
    <x v="1"/>
    <s v="['QR920']"/>
  </r>
  <r>
    <n v="85"/>
    <s v="Auckland"/>
    <n v="0"/>
    <s v="Male"/>
    <x v="1"/>
    <b v="0"/>
    <s v="Symptoms not Present"/>
    <s v="Details to come"/>
    <s v="Details to come"/>
    <s v="Details to come"/>
    <s v="Details to come"/>
    <x v="4"/>
    <s v="Details to com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x v="0"/>
    <n v="60"/>
    <x v="0"/>
    <b v="0"/>
    <b v="0"/>
    <x v="0"/>
    <x v="0"/>
    <s v="Iran"/>
    <s v="Details to come"/>
    <s v="Auckland"/>
    <x v="0"/>
    <n v="1"/>
    <x v="0"/>
    <n v="1"/>
  </r>
  <r>
    <x v="1"/>
    <x v="0"/>
    <x v="1"/>
    <n v="30"/>
    <x v="1"/>
    <b v="0"/>
    <b v="0"/>
    <x v="0"/>
    <x v="1"/>
    <s v="Singapore"/>
    <s v="Singapore"/>
    <s v="Auckland"/>
    <x v="1"/>
    <n v="0"/>
    <x v="1"/>
    <n v="1"/>
  </r>
  <r>
    <x v="2"/>
    <x v="0"/>
    <x v="2"/>
    <n v="40"/>
    <x v="2"/>
    <b v="0"/>
    <b v="0"/>
    <x v="0"/>
    <x v="2"/>
    <s v="Qatar"/>
    <s v="Doha"/>
    <s v="Auckland"/>
    <x v="1"/>
    <n v="0"/>
    <x v="2"/>
    <n v="1"/>
  </r>
  <r>
    <x v="3"/>
    <x v="0"/>
    <x v="2"/>
    <n v="40"/>
    <x v="2"/>
    <b v="0"/>
    <b v="0"/>
    <x v="0"/>
    <x v="1"/>
    <s v="Singapore"/>
    <s v="Details to come"/>
    <s v="Auckland"/>
    <x v="1"/>
    <n v="0"/>
    <x v="1"/>
    <n v="1"/>
  </r>
  <r>
    <x v="4"/>
    <x v="0"/>
    <x v="2"/>
    <n v="40"/>
    <x v="1"/>
    <b v="0"/>
    <b v="0"/>
    <x v="0"/>
    <x v="2"/>
    <s v="Qatar"/>
    <s v="Doha"/>
    <s v="Auckland"/>
    <x v="1"/>
    <n v="0"/>
    <x v="2"/>
    <n v="1"/>
  </r>
  <r>
    <x v="5"/>
    <x v="0"/>
    <x v="0"/>
    <n v="60"/>
    <x v="2"/>
    <b v="0"/>
    <b v="0"/>
    <x v="0"/>
    <x v="3"/>
    <s v="USA"/>
    <s v="Houston"/>
    <s v="Auckland"/>
    <x v="1"/>
    <n v="0"/>
    <x v="3"/>
    <n v="1"/>
  </r>
  <r>
    <x v="6"/>
    <x v="1"/>
    <x v="1"/>
    <n v="30"/>
    <x v="1"/>
    <b v="0"/>
    <b v="0"/>
    <x v="0"/>
    <x v="4"/>
    <s v="Denmark"/>
    <s v="Details to come"/>
    <s v="Christchurch"/>
    <x v="2"/>
    <n v="2"/>
    <x v="4"/>
    <n v="1"/>
  </r>
  <r>
    <x v="7"/>
    <x v="2"/>
    <x v="0"/>
    <n v="60"/>
    <x v="2"/>
    <b v="0"/>
    <b v="0"/>
    <x v="0"/>
    <x v="5"/>
    <s v="Australia"/>
    <s v="Brisbane"/>
    <s v="Wellington"/>
    <x v="1"/>
    <n v="0"/>
    <x v="5"/>
    <n v="1"/>
  </r>
  <r>
    <x v="8"/>
    <x v="2"/>
    <x v="1"/>
    <n v="30"/>
    <x v="2"/>
    <b v="0"/>
    <b v="0"/>
    <x v="0"/>
    <x v="5"/>
    <s v="USA"/>
    <s v="Los Angeles"/>
    <s v="Wellington"/>
    <x v="3"/>
    <n v="1"/>
    <x v="6"/>
    <n v="2"/>
  </r>
  <r>
    <x v="9"/>
    <x v="2"/>
    <x v="0"/>
    <n v="70"/>
    <x v="2"/>
    <b v="0"/>
    <b v="0"/>
    <x v="0"/>
    <x v="5"/>
    <s v="USA"/>
    <s v="Los Angeles"/>
    <s v="Wellington"/>
    <x v="3"/>
    <n v="1"/>
    <x v="7"/>
    <n v="2"/>
  </r>
  <r>
    <x v="10"/>
    <x v="1"/>
    <x v="2"/>
    <n v="40"/>
    <x v="2"/>
    <b v="0"/>
    <b v="0"/>
    <x v="0"/>
    <x v="6"/>
    <s v="Singapore"/>
    <s v="Singapore"/>
    <s v="Auckland"/>
    <x v="3"/>
    <n v="1"/>
    <x v="8"/>
    <n v="2"/>
  </r>
  <r>
    <x v="11"/>
    <x v="1"/>
    <x v="3"/>
    <n v="10"/>
    <x v="2"/>
    <s v="Can't say"/>
    <b v="0"/>
    <x v="0"/>
    <x v="7"/>
    <s v="Details to come"/>
    <s v="Details to come"/>
    <s v="Details to come"/>
    <x v="4"/>
    <n v="0"/>
    <x v="9"/>
    <n v="0"/>
  </r>
  <r>
    <x v="12"/>
    <x v="0"/>
    <x v="4"/>
    <n v="50"/>
    <x v="2"/>
    <b v="0"/>
    <b v="0"/>
    <x v="0"/>
    <x v="5"/>
    <s v="UAE"/>
    <s v="Dubai"/>
    <s v="Auckland"/>
    <x v="3"/>
    <n v="1"/>
    <x v="10"/>
    <n v="1"/>
  </r>
  <r>
    <x v="13"/>
    <x v="0"/>
    <x v="2"/>
    <n v="40"/>
    <x v="1"/>
    <b v="0"/>
    <b v="0"/>
    <x v="0"/>
    <x v="6"/>
    <s v="Details to come"/>
    <s v="Details to come"/>
    <s v="Auckland"/>
    <x v="4"/>
    <n v="0"/>
    <x v="9"/>
    <n v="0"/>
  </r>
  <r>
    <x v="14"/>
    <x v="0"/>
    <x v="0"/>
    <n v="60"/>
    <x v="2"/>
    <b v="0"/>
    <b v="0"/>
    <x v="0"/>
    <x v="8"/>
    <s v="USA"/>
    <s v="San Francisco"/>
    <s v="Auckland"/>
    <x v="1"/>
    <n v="0"/>
    <x v="11"/>
    <n v="1"/>
  </r>
  <r>
    <x v="15"/>
    <x v="0"/>
    <x v="0"/>
    <n v="60"/>
    <x v="2"/>
    <b v="0"/>
    <b v="0"/>
    <x v="0"/>
    <x v="9"/>
    <s v="Canada"/>
    <s v="Details to come"/>
    <s v="Details to come"/>
    <x v="4"/>
    <n v="0"/>
    <x v="9"/>
    <n v="0"/>
  </r>
  <r>
    <x v="16"/>
    <x v="3"/>
    <x v="2"/>
    <n v="40"/>
    <x v="2"/>
    <b v="0"/>
    <b v="0"/>
    <x v="0"/>
    <x v="4"/>
    <s v="Australia"/>
    <s v="Gold Coast"/>
    <s v="Auckland"/>
    <x v="4"/>
    <n v="0"/>
    <x v="9"/>
    <n v="0"/>
  </r>
  <r>
    <x v="17"/>
    <x v="4"/>
    <x v="2"/>
    <n v="40"/>
    <x v="1"/>
    <b v="0"/>
    <b v="0"/>
    <x v="0"/>
    <x v="10"/>
    <s v="Singapore"/>
    <s v="Singapore"/>
    <s v="Christchurch"/>
    <x v="1"/>
    <n v="0"/>
    <x v="12"/>
    <n v="1"/>
  </r>
  <r>
    <x v="18"/>
    <x v="5"/>
    <x v="5"/>
    <n v="20"/>
    <x v="1"/>
    <b v="0"/>
    <b v="0"/>
    <x v="0"/>
    <x v="6"/>
    <s v="Australia"/>
    <s v="Sydney"/>
    <s v="Auckland"/>
    <x v="1"/>
    <n v="0"/>
    <x v="13"/>
    <n v="1"/>
  </r>
  <r>
    <x v="19"/>
    <x v="5"/>
    <x v="0"/>
    <n v="70"/>
    <x v="2"/>
    <b v="0"/>
    <b v="0"/>
    <x v="0"/>
    <x v="11"/>
    <s v="Singapore"/>
    <s v="Singapore"/>
    <s v="Auckland"/>
    <x v="1"/>
    <n v="0"/>
    <x v="14"/>
    <n v="1"/>
  </r>
  <r>
    <x v="20"/>
    <x v="6"/>
    <x v="2"/>
    <n v="40"/>
    <x v="1"/>
    <b v="0"/>
    <b v="0"/>
    <x v="0"/>
    <x v="12"/>
    <s v="UAE"/>
    <s v="Dubai"/>
    <s v="New Plymouth"/>
    <x v="3"/>
    <n v="1"/>
    <x v="15"/>
    <n v="2"/>
  </r>
  <r>
    <x v="21"/>
    <x v="6"/>
    <x v="2"/>
    <n v="40"/>
    <x v="2"/>
    <b v="0"/>
    <b v="0"/>
    <x v="0"/>
    <x v="11"/>
    <s v="Eygpt"/>
    <s v="Cairo"/>
    <s v="New Plymouth"/>
    <x v="5"/>
    <n v="3"/>
    <x v="16"/>
    <n v="3"/>
  </r>
  <r>
    <x v="22"/>
    <x v="7"/>
    <x v="5"/>
    <n v="20"/>
    <x v="2"/>
    <b v="0"/>
    <b v="0"/>
    <x v="0"/>
    <x v="10"/>
    <s v="Australia"/>
    <s v="Sydney"/>
    <s v="Auckland"/>
    <x v="1"/>
    <n v="0"/>
    <x v="17"/>
    <n v="1"/>
  </r>
  <r>
    <x v="23"/>
    <x v="8"/>
    <x v="4"/>
    <n v="50"/>
    <x v="2"/>
    <b v="0"/>
    <b v="0"/>
    <x v="0"/>
    <x v="8"/>
    <s v="Singapore"/>
    <s v="Singapore"/>
    <s v="Auckland"/>
    <x v="1"/>
    <n v="0"/>
    <x v="14"/>
    <n v="1"/>
  </r>
  <r>
    <x v="24"/>
    <x v="0"/>
    <x v="0"/>
    <n v="60"/>
    <x v="2"/>
    <b v="0"/>
    <b v="0"/>
    <x v="0"/>
    <x v="8"/>
    <s v="USA"/>
    <s v="Los Angeles"/>
    <s v="Auckland"/>
    <x v="1"/>
    <n v="0"/>
    <x v="18"/>
    <n v="1"/>
  </r>
  <r>
    <x v="25"/>
    <x v="0"/>
    <x v="2"/>
    <n v="40"/>
    <x v="2"/>
    <b v="0"/>
    <b v="0"/>
    <x v="0"/>
    <x v="11"/>
    <s v="Australia"/>
    <s v="Melbourne"/>
    <s v="Auckland"/>
    <x v="1"/>
    <n v="0"/>
    <x v="19"/>
    <n v="1"/>
  </r>
  <r>
    <x v="26"/>
    <x v="9"/>
    <x v="1"/>
    <n v="30"/>
    <x v="1"/>
    <b v="0"/>
    <b v="0"/>
    <x v="0"/>
    <x v="13"/>
    <s v="United Kingdom"/>
    <s v="London"/>
    <s v="Dunedin"/>
    <x v="6"/>
    <n v="2"/>
    <x v="20"/>
    <n v="3"/>
  </r>
  <r>
    <x v="27"/>
    <x v="9"/>
    <x v="0"/>
    <n v="60"/>
    <x v="2"/>
    <b v="0"/>
    <b v="0"/>
    <x v="0"/>
    <x v="8"/>
    <s v="Australia"/>
    <s v="Sydney"/>
    <s v="Christchurch"/>
    <x v="1"/>
    <n v="0"/>
    <x v="21"/>
    <n v="1"/>
  </r>
  <r>
    <x v="28"/>
    <x v="0"/>
    <x v="2"/>
    <n v="40"/>
    <x v="2"/>
    <b v="0"/>
    <b v="0"/>
    <x v="0"/>
    <x v="14"/>
    <s v="Singapore"/>
    <s v="Singapore"/>
    <s v="Auckland"/>
    <x v="4"/>
    <n v="0"/>
    <x v="9"/>
    <n v="0"/>
  </r>
  <r>
    <x v="29"/>
    <x v="4"/>
    <x v="4"/>
    <n v="50"/>
    <x v="2"/>
    <b v="0"/>
    <b v="0"/>
    <x v="0"/>
    <x v="5"/>
    <s v="USA"/>
    <s v="Los Angeles"/>
    <s v="Christchurch"/>
    <x v="3"/>
    <n v="1"/>
    <x v="22"/>
    <n v="2"/>
  </r>
  <r>
    <x v="30"/>
    <x v="2"/>
    <x v="2"/>
    <n v="40"/>
    <x v="2"/>
    <b v="0"/>
    <b v="0"/>
    <x v="0"/>
    <x v="5"/>
    <s v="Australia"/>
    <s v="Melbourne"/>
    <s v="Wellington"/>
    <x v="1"/>
    <n v="0"/>
    <x v="23"/>
    <n v="1"/>
  </r>
  <r>
    <x v="31"/>
    <x v="10"/>
    <x v="1"/>
    <n v="30"/>
    <x v="2"/>
    <b v="0"/>
    <b v="0"/>
    <x v="0"/>
    <x v="10"/>
    <s v="Qatar"/>
    <s v="Doha"/>
    <s v="Napier"/>
    <x v="3"/>
    <n v="1"/>
    <x v="24"/>
    <n v="2"/>
  </r>
  <r>
    <x v="32"/>
    <x v="5"/>
    <x v="0"/>
    <n v="70"/>
    <x v="1"/>
    <b v="0"/>
    <b v="0"/>
    <x v="0"/>
    <x v="10"/>
    <s v="UAE"/>
    <s v="Dubai"/>
    <s v="Auckland"/>
    <x v="7"/>
    <n v="1"/>
    <x v="0"/>
    <n v="1"/>
  </r>
  <r>
    <x v="33"/>
    <x v="5"/>
    <x v="0"/>
    <n v="60"/>
    <x v="1"/>
    <b v="0"/>
    <b v="0"/>
    <x v="0"/>
    <x v="10"/>
    <s v="UAE"/>
    <s v="Dubai"/>
    <s v="Auckland"/>
    <x v="1"/>
    <n v="0"/>
    <x v="0"/>
    <n v="1"/>
  </r>
  <r>
    <x v="34"/>
    <x v="0"/>
    <x v="1"/>
    <n v="30"/>
    <x v="1"/>
    <b v="0"/>
    <b v="0"/>
    <x v="0"/>
    <x v="7"/>
    <s v="USA"/>
    <s v="Los Angeles"/>
    <s v="Auckland"/>
    <x v="4"/>
    <n v="0"/>
    <x v="9"/>
    <n v="0"/>
  </r>
  <r>
    <x v="35"/>
    <x v="0"/>
    <x v="2"/>
    <n v="40"/>
    <x v="2"/>
    <b v="0"/>
    <b v="0"/>
    <x v="0"/>
    <x v="7"/>
    <s v="USA"/>
    <s v="Los Angeles"/>
    <s v="Auckland"/>
    <x v="4"/>
    <n v="0"/>
    <x v="9"/>
    <n v="0"/>
  </r>
  <r>
    <x v="36"/>
    <x v="0"/>
    <x v="2"/>
    <n v="40"/>
    <x v="1"/>
    <b v="0"/>
    <b v="0"/>
    <x v="0"/>
    <x v="11"/>
    <s v="United Kingdom"/>
    <s v="London"/>
    <s v="Auckland"/>
    <x v="8"/>
    <n v="1"/>
    <x v="9"/>
    <n v="0"/>
  </r>
  <r>
    <x v="37"/>
    <x v="2"/>
    <x v="1"/>
    <n v="30"/>
    <x v="2"/>
    <s v="Can't say"/>
    <b v="0"/>
    <x v="0"/>
    <x v="7"/>
    <s v="Details to come"/>
    <s v="Details to come"/>
    <s v="Details to come"/>
    <x v="4"/>
    <n v="0"/>
    <x v="9"/>
    <n v="0"/>
  </r>
  <r>
    <x v="38"/>
    <x v="11"/>
    <x v="5"/>
    <n v="20"/>
    <x v="2"/>
    <b v="0"/>
    <b v="0"/>
    <x v="0"/>
    <x v="15"/>
    <s v="USA"/>
    <s v="Los Angeles"/>
    <s v="Queenstown"/>
    <x v="3"/>
    <n v="1"/>
    <x v="25"/>
    <n v="2"/>
  </r>
  <r>
    <x v="39"/>
    <x v="2"/>
    <x v="4"/>
    <n v="50"/>
    <x v="2"/>
    <b v="0"/>
    <b v="0"/>
    <x v="0"/>
    <x v="5"/>
    <s v="Australia"/>
    <s v="Sydney"/>
    <s v="Welllington"/>
    <x v="1"/>
    <n v="0"/>
    <x v="26"/>
    <n v="1"/>
  </r>
  <r>
    <x v="40"/>
    <x v="0"/>
    <x v="0"/>
    <n v="60"/>
    <x v="2"/>
    <s v="Can't say"/>
    <b v="0"/>
    <x v="0"/>
    <x v="7"/>
    <s v="Details to come"/>
    <s v="Details to come"/>
    <s v="Details to come"/>
    <x v="4"/>
    <n v="0"/>
    <x v="27"/>
    <n v="1"/>
  </r>
  <r>
    <x v="41"/>
    <x v="5"/>
    <x v="0"/>
    <n v="60"/>
    <x v="1"/>
    <b v="0"/>
    <b v="0"/>
    <x v="0"/>
    <x v="8"/>
    <s v="Singapore"/>
    <s v="Singapore"/>
    <s v="Auckland"/>
    <x v="1"/>
    <n v="0"/>
    <x v="28"/>
    <n v="1"/>
  </r>
  <r>
    <x v="42"/>
    <x v="2"/>
    <x v="4"/>
    <n v="50"/>
    <x v="2"/>
    <b v="0"/>
    <b v="0"/>
    <x v="0"/>
    <x v="5"/>
    <s v="Australia"/>
    <s v="Sydney"/>
    <s v="Wellington"/>
    <x v="1"/>
    <n v="0"/>
    <x v="29"/>
    <n v="1"/>
  </r>
  <r>
    <x v="43"/>
    <x v="2"/>
    <x v="4"/>
    <n v="50"/>
    <x v="2"/>
    <s v="Can't say"/>
    <b v="1"/>
    <x v="1"/>
    <x v="7"/>
    <s v="Details to come"/>
    <s v="Details to come"/>
    <s v="Details to come"/>
    <x v="4"/>
    <n v="0"/>
    <x v="30"/>
    <n v="3"/>
  </r>
  <r>
    <x v="44"/>
    <x v="2"/>
    <x v="1"/>
    <n v="30"/>
    <x v="1"/>
    <b v="0"/>
    <b v="0"/>
    <x v="0"/>
    <x v="9"/>
    <s v="UAE"/>
    <s v="Dubai"/>
    <s v="Wellington"/>
    <x v="3"/>
    <n v="1"/>
    <x v="31"/>
    <n v="2"/>
  </r>
  <r>
    <x v="45"/>
    <x v="0"/>
    <x v="0"/>
    <n v="70"/>
    <x v="2"/>
    <s v="Can't say"/>
    <b v="0"/>
    <x v="0"/>
    <x v="7"/>
    <s v="Details to come"/>
    <s v="Details to come"/>
    <s v="Details to come"/>
    <x v="4"/>
    <n v="0"/>
    <x v="32"/>
    <n v="1"/>
  </r>
  <r>
    <x v="46"/>
    <x v="12"/>
    <x v="4"/>
    <n v="50"/>
    <x v="2"/>
    <b v="0"/>
    <b v="0"/>
    <x v="0"/>
    <x v="4"/>
    <s v="UAE"/>
    <s v="Dubai"/>
    <s v="Auckland"/>
    <x v="1"/>
    <n v="0"/>
    <x v="33"/>
    <n v="1"/>
  </r>
  <r>
    <x v="47"/>
    <x v="13"/>
    <x v="2"/>
    <n v="40"/>
    <x v="2"/>
    <s v="Can't say"/>
    <b v="0"/>
    <x v="0"/>
    <x v="7"/>
    <s v="Details to come"/>
    <s v="Details to come"/>
    <s v="Details to come"/>
    <x v="4"/>
    <n v="0"/>
    <x v="34"/>
    <n v="2"/>
  </r>
  <r>
    <x v="48"/>
    <x v="13"/>
    <x v="5"/>
    <n v="20"/>
    <x v="1"/>
    <b v="0"/>
    <b v="0"/>
    <x v="0"/>
    <x v="5"/>
    <s v="Qatar"/>
    <s v="Doha"/>
    <s v="Palmerston North"/>
    <x v="3"/>
    <n v="1"/>
    <x v="35"/>
    <n v="2"/>
  </r>
  <r>
    <x v="49"/>
    <x v="14"/>
    <x v="0"/>
    <n v="60"/>
    <x v="1"/>
    <s v="Can't say"/>
    <b v="0"/>
    <x v="0"/>
    <x v="7"/>
    <s v="Details to come"/>
    <s v="Details to come"/>
    <s v="Details to come"/>
    <x v="4"/>
    <n v="0"/>
    <x v="9"/>
    <n v="0"/>
  </r>
  <r>
    <x v="50"/>
    <x v="14"/>
    <x v="5"/>
    <n v="20"/>
    <x v="1"/>
    <s v="Can't say"/>
    <b v="1"/>
    <x v="1"/>
    <x v="7"/>
    <s v="Details to come"/>
    <s v="Details to come"/>
    <s v="Details to come"/>
    <x v="4"/>
    <n v="0"/>
    <x v="9"/>
    <n v="0"/>
  </r>
  <r>
    <x v="51"/>
    <x v="0"/>
    <x v="4"/>
    <n v="50"/>
    <x v="1"/>
    <s v="Can't say"/>
    <b v="0"/>
    <x v="0"/>
    <x v="7"/>
    <s v="Details to come"/>
    <s v="Details to come"/>
    <s v="Details to come"/>
    <x v="4"/>
    <n v="0"/>
    <x v="9"/>
    <n v="0"/>
  </r>
  <r>
    <x v="52"/>
    <x v="1"/>
    <x v="2"/>
    <n v="40"/>
    <x v="2"/>
    <s v="Can't say"/>
    <b v="0"/>
    <x v="0"/>
    <x v="5"/>
    <s v="USA"/>
    <s v="Los Angeles"/>
    <s v="Queenstown"/>
    <x v="3"/>
    <n v="1"/>
    <x v="36"/>
    <n v="2"/>
  </r>
  <r>
    <x v="53"/>
    <x v="5"/>
    <x v="2"/>
    <n v="40"/>
    <x v="1"/>
    <s v="Can't say"/>
    <b v="0"/>
    <x v="0"/>
    <x v="7"/>
    <s v="Details to come"/>
    <s v="Details to come"/>
    <s v="Details to come"/>
    <x v="4"/>
    <n v="0"/>
    <x v="9"/>
    <n v="0"/>
  </r>
  <r>
    <x v="54"/>
    <x v="5"/>
    <x v="0"/>
    <n v="60"/>
    <x v="2"/>
    <s v="Can't say"/>
    <b v="0"/>
    <x v="0"/>
    <x v="5"/>
    <s v="USA"/>
    <s v="Honolulu"/>
    <s v="Auckland"/>
    <x v="1"/>
    <n v="0"/>
    <x v="37"/>
    <n v="1"/>
  </r>
  <r>
    <x v="55"/>
    <x v="15"/>
    <x v="1"/>
    <n v="30"/>
    <x v="2"/>
    <s v="Can't say"/>
    <b v="0"/>
    <x v="0"/>
    <x v="7"/>
    <s v="USA"/>
    <s v="Details to come"/>
    <s v="Details to come"/>
    <x v="4"/>
    <n v="0"/>
    <x v="9"/>
    <n v="0"/>
  </r>
  <r>
    <x v="56"/>
    <x v="16"/>
    <x v="0"/>
    <n v="60"/>
    <x v="1"/>
    <s v="Can't say"/>
    <b v="0"/>
    <x v="0"/>
    <x v="7"/>
    <s v="Ireland, Dubai, Australia"/>
    <s v="Details to come"/>
    <s v="Details to come"/>
    <x v="4"/>
    <n v="0"/>
    <x v="9"/>
    <n v="0"/>
  </r>
  <r>
    <x v="57"/>
    <x v="0"/>
    <x v="0"/>
    <n v="60"/>
    <x v="2"/>
    <s v="Can't say"/>
    <b v="0"/>
    <x v="0"/>
    <x v="7"/>
    <s v="Details to come"/>
    <s v="Details to come"/>
    <s v="Details to come"/>
    <x v="4"/>
    <n v="0"/>
    <x v="32"/>
    <n v="1"/>
  </r>
  <r>
    <x v="58"/>
    <x v="0"/>
    <x v="0"/>
    <n v="60"/>
    <x v="1"/>
    <s v="Can't say"/>
    <b v="0"/>
    <x v="0"/>
    <x v="7"/>
    <s v="Details to come"/>
    <s v="Details to come"/>
    <s v="Details to come"/>
    <x v="4"/>
    <n v="0"/>
    <x v="9"/>
    <n v="0"/>
  </r>
  <r>
    <x v="59"/>
    <x v="0"/>
    <x v="5"/>
    <n v="20"/>
    <x v="2"/>
    <s v="Can't say"/>
    <b v="0"/>
    <x v="0"/>
    <x v="10"/>
    <s v="UAE"/>
    <s v="Dubai"/>
    <s v="Auckland"/>
    <x v="1"/>
    <n v="0"/>
    <x v="10"/>
    <n v="1"/>
  </r>
  <r>
    <x v="60"/>
    <x v="0"/>
    <x v="2"/>
    <n v="40"/>
    <x v="1"/>
    <s v="Can't say"/>
    <b v="0"/>
    <x v="0"/>
    <x v="7"/>
    <s v="Africa"/>
    <s v="Details to come"/>
    <s v="Details to come"/>
    <x v="4"/>
    <n v="0"/>
    <x v="9"/>
    <n v="0"/>
  </r>
  <r>
    <x v="61"/>
    <x v="6"/>
    <x v="4"/>
    <n v="50"/>
    <x v="2"/>
    <s v="Can't say"/>
    <b v="0"/>
    <x v="0"/>
    <x v="11"/>
    <s v="Details to come"/>
    <s v="Bangkok"/>
    <s v="New Plymouth"/>
    <x v="3"/>
    <n v="1"/>
    <x v="38"/>
    <n v="2"/>
  </r>
  <r>
    <x v="62"/>
    <x v="6"/>
    <x v="5"/>
    <n v="20"/>
    <x v="2"/>
    <s v="Can't say"/>
    <b v="0"/>
    <x v="0"/>
    <x v="13"/>
    <s v="UAE"/>
    <s v="Dubai"/>
    <s v="New Plymouth"/>
    <x v="3"/>
    <n v="1"/>
    <x v="39"/>
    <n v="2"/>
  </r>
  <r>
    <x v="63"/>
    <x v="4"/>
    <x v="4"/>
    <n v="50"/>
    <x v="1"/>
    <s v="Can't say"/>
    <b v="0"/>
    <x v="0"/>
    <x v="10"/>
    <s v="USA"/>
    <s v="San Francisco"/>
    <s v="Christchurch"/>
    <x v="3"/>
    <n v="1"/>
    <x v="40"/>
    <n v="2"/>
  </r>
  <r>
    <x v="64"/>
    <x v="7"/>
    <x v="2"/>
    <n v="40"/>
    <x v="1"/>
    <s v="Can't say"/>
    <b v="0"/>
    <x v="0"/>
    <x v="11"/>
    <s v="Australia"/>
    <s v="Melbourne"/>
    <s v="Auckland"/>
    <x v="1"/>
    <n v="0"/>
    <x v="41"/>
    <n v="1"/>
  </r>
  <r>
    <x v="65"/>
    <x v="0"/>
    <x v="4"/>
    <n v="50"/>
    <x v="1"/>
    <s v="Can't say"/>
    <b v="0"/>
    <x v="0"/>
    <x v="11"/>
    <s v="UAE"/>
    <s v="Dubai"/>
    <s v="Auckland"/>
    <x v="1"/>
    <n v="0"/>
    <x v="10"/>
    <n v="1"/>
  </r>
  <r>
    <x v="66"/>
    <x v="0"/>
    <x v="5"/>
    <n v="20"/>
    <x v="1"/>
    <b v="0"/>
    <b v="0"/>
    <x v="0"/>
    <x v="11"/>
    <s v="Details to come"/>
    <s v="Details to come"/>
    <s v="Details to come"/>
    <x v="1"/>
    <n v="0"/>
    <x v="42"/>
    <n v="1"/>
  </r>
  <r>
    <x v="67"/>
    <x v="1"/>
    <x v="5"/>
    <n v="20"/>
    <x v="1"/>
    <s v="Can't say"/>
    <b v="0"/>
    <x v="0"/>
    <x v="11"/>
    <s v="USA"/>
    <s v="San Francisco"/>
    <s v="Dunedin"/>
    <x v="3"/>
    <n v="1"/>
    <x v="43"/>
    <n v="2"/>
  </r>
  <r>
    <x v="68"/>
    <x v="1"/>
    <x v="2"/>
    <n v="40"/>
    <x v="2"/>
    <s v="Can't say"/>
    <b v="0"/>
    <x v="0"/>
    <x v="11"/>
    <s v="UAE"/>
    <s v="Dubai"/>
    <s v="Auckland"/>
    <x v="1"/>
    <n v="0"/>
    <x v="10"/>
    <n v="1"/>
  </r>
  <r>
    <x v="69"/>
    <x v="0"/>
    <x v="4"/>
    <n v="50"/>
    <x v="1"/>
    <s v="Can't say"/>
    <b v="0"/>
    <x v="0"/>
    <x v="7"/>
    <s v="Details to come"/>
    <s v="Details to come"/>
    <s v="Details to come"/>
    <x v="4"/>
    <n v="0"/>
    <x v="9"/>
    <n v="0"/>
  </r>
  <r>
    <x v="70"/>
    <x v="0"/>
    <x v="1"/>
    <n v="30"/>
    <x v="2"/>
    <s v="Can't say"/>
    <b v="0"/>
    <x v="0"/>
    <x v="15"/>
    <s v="USA"/>
    <s v="Los Angeles"/>
    <s v="Auckland"/>
    <x v="1"/>
    <n v="0"/>
    <x v="18"/>
    <n v="1"/>
  </r>
  <r>
    <x v="71"/>
    <x v="4"/>
    <x v="5"/>
    <n v="20"/>
    <x v="1"/>
    <s v="Can't say"/>
    <b v="0"/>
    <x v="0"/>
    <x v="15"/>
    <s v="Singapore"/>
    <s v="Singapore"/>
    <s v="Christchurch"/>
    <x v="1"/>
    <n v="0"/>
    <x v="12"/>
    <n v="1"/>
  </r>
  <r>
    <x v="72"/>
    <x v="0"/>
    <x v="3"/>
    <n v="10"/>
    <x v="2"/>
    <s v="Can't say"/>
    <b v="0"/>
    <x v="0"/>
    <x v="7"/>
    <s v="Details to come"/>
    <s v="Details to come"/>
    <s v="Details to come"/>
    <x v="4"/>
    <n v="0"/>
    <x v="9"/>
    <n v="0"/>
  </r>
  <r>
    <x v="73"/>
    <x v="0"/>
    <x v="5"/>
    <n v="20"/>
    <x v="2"/>
    <s v="Can't say"/>
    <b v="0"/>
    <x v="0"/>
    <x v="7"/>
    <s v="USA"/>
    <s v="Details to come"/>
    <s v="Details to come"/>
    <x v="4"/>
    <n v="0"/>
    <x v="9"/>
    <n v="0"/>
  </r>
  <r>
    <x v="74"/>
    <x v="5"/>
    <x v="0"/>
    <n v="70"/>
    <x v="2"/>
    <s v="Can't say"/>
    <b v="0"/>
    <x v="0"/>
    <x v="7"/>
    <s v="Details to come"/>
    <s v="Details to come"/>
    <s v="Details to come"/>
    <x v="4"/>
    <n v="0"/>
    <x v="9"/>
    <n v="0"/>
  </r>
  <r>
    <x v="75"/>
    <x v="0"/>
    <x v="0"/>
    <n v="60"/>
    <x v="2"/>
    <s v="Can't say"/>
    <b v="0"/>
    <x v="0"/>
    <x v="8"/>
    <s v="China"/>
    <s v="Hong Kong"/>
    <s v="Details to come"/>
    <x v="1"/>
    <n v="0"/>
    <x v="44"/>
    <n v="1"/>
  </r>
  <r>
    <x v="76"/>
    <x v="0"/>
    <x v="5"/>
    <n v="20"/>
    <x v="1"/>
    <s v="Can't say"/>
    <b v="0"/>
    <x v="0"/>
    <x v="16"/>
    <s v="Malaysia"/>
    <s v="Kuala Lumpur"/>
    <s v="Auckland"/>
    <x v="1"/>
    <n v="0"/>
    <x v="45"/>
    <n v="1"/>
  </r>
  <r>
    <x v="77"/>
    <x v="13"/>
    <x v="2"/>
    <n v="40"/>
    <x v="1"/>
    <s v="Can't say"/>
    <b v="0"/>
    <x v="0"/>
    <x v="16"/>
    <s v="Australia"/>
    <s v="Sydney"/>
    <s v="Auckland"/>
    <x v="1"/>
    <n v="0"/>
    <x v="46"/>
    <n v="1"/>
  </r>
  <r>
    <x v="78"/>
    <x v="17"/>
    <x v="5"/>
    <n v="20"/>
    <x v="2"/>
    <s v="Can't say"/>
    <b v="0"/>
    <x v="0"/>
    <x v="7"/>
    <s v="Details to come"/>
    <s v="Details to come"/>
    <s v="Details to come"/>
    <x v="4"/>
    <n v="0"/>
    <x v="9"/>
    <n v="0"/>
  </r>
  <r>
    <x v="79"/>
    <x v="18"/>
    <x v="4"/>
    <n v="50"/>
    <x v="2"/>
    <s v="Can't say"/>
    <b v="0"/>
    <x v="0"/>
    <x v="15"/>
    <s v="Australia"/>
    <s v="Sydney"/>
    <s v="Auckland"/>
    <x v="1"/>
    <n v="0"/>
    <x v="47"/>
    <n v="1"/>
  </r>
  <r>
    <x v="80"/>
    <x v="0"/>
    <x v="0"/>
    <n v="60"/>
    <x v="2"/>
    <s v="Can't say"/>
    <b v="0"/>
    <x v="0"/>
    <x v="15"/>
    <s v="UAE"/>
    <s v="Dubai"/>
    <s v="Details to come"/>
    <x v="1"/>
    <n v="0"/>
    <x v="33"/>
    <n v="1"/>
  </r>
  <r>
    <x v="81"/>
    <x v="0"/>
    <x v="0"/>
    <n v="60"/>
    <x v="1"/>
    <s v="Can't say"/>
    <b v="0"/>
    <x v="0"/>
    <x v="7"/>
    <s v="Details to come"/>
    <s v="Details to come"/>
    <s v="Details to come"/>
    <x v="4"/>
    <n v="0"/>
    <x v="9"/>
    <n v="0"/>
  </r>
  <r>
    <x v="82"/>
    <x v="0"/>
    <x v="4"/>
    <n v="50"/>
    <x v="1"/>
    <s v="Can't say"/>
    <b v="0"/>
    <x v="0"/>
    <x v="15"/>
    <s v="Qatar"/>
    <s v="Doha"/>
    <s v="Auckland"/>
    <x v="1"/>
    <n v="0"/>
    <x v="48"/>
    <n v="1"/>
  </r>
  <r>
    <x v="83"/>
    <x v="0"/>
    <x v="4"/>
    <n v="50"/>
    <x v="1"/>
    <s v="Can't say"/>
    <b v="0"/>
    <x v="0"/>
    <x v="15"/>
    <s v="Qatar"/>
    <s v="Doha"/>
    <s v="Auckland"/>
    <x v="1"/>
    <n v="0"/>
    <x v="48"/>
    <n v="1"/>
  </r>
  <r>
    <x v="84"/>
    <x v="0"/>
    <x v="6"/>
    <n v="0"/>
    <x v="2"/>
    <s v="Can't say"/>
    <b v="0"/>
    <x v="0"/>
    <x v="7"/>
    <s v="Details to come"/>
    <s v="Details to come"/>
    <s v="Details to come"/>
    <x v="4"/>
    <n v="0"/>
    <x v="9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1"/>
    <s v="Auckland"/>
    <s v="60 and Above"/>
    <n v="60"/>
    <x v="0"/>
    <b v="0"/>
    <b v="0"/>
    <s v="Symptoms not Present"/>
    <d v="2020-02-26T00:00:00"/>
    <s v="Iran"/>
    <s v="Details to come"/>
    <s v="Auckland"/>
    <s v="Bali"/>
    <n v="1"/>
    <s v="['EK450']"/>
  </r>
  <r>
    <n v="2"/>
    <s v="Auckland"/>
    <s v="30 to 39"/>
    <n v="30"/>
    <x v="1"/>
    <b v="0"/>
    <b v="0"/>
    <s v="Symptoms not Present"/>
    <d v="2020-02-25T00:00:00"/>
    <s v="Singapore"/>
    <s v="Singapore"/>
    <s v="Auckland"/>
    <s v="N/A"/>
    <n v="0"/>
    <s v="['NZ283']"/>
  </r>
  <r>
    <n v="3"/>
    <s v="Auckland"/>
    <s v="40 to 49"/>
    <n v="40"/>
    <x v="2"/>
    <b v="0"/>
    <b v="0"/>
    <s v="Symptoms not Present"/>
    <d v="2020-02-23T00:00:00"/>
    <s v="Qatar"/>
    <s v="Doha"/>
    <s v="Auckland"/>
    <s v="N/A"/>
    <n v="0"/>
    <s v="['QR0920']"/>
  </r>
  <r>
    <n v="4"/>
    <s v="Auckland"/>
    <s v="40 to 49"/>
    <n v="40"/>
    <x v="2"/>
    <b v="0"/>
    <b v="0"/>
    <s v="Symptoms not Present"/>
    <d v="2020-02-25T00:00:00"/>
    <s v="Singapore"/>
    <s v="Details to come"/>
    <s v="Auckland"/>
    <s v="N/A"/>
    <n v="0"/>
    <s v="['NZ283']"/>
  </r>
  <r>
    <n v="5"/>
    <s v="Auckland"/>
    <s v="40 to 49"/>
    <n v="40"/>
    <x v="1"/>
    <b v="0"/>
    <b v="0"/>
    <s v="Symptoms not Present"/>
    <d v="2020-02-23T00:00:00"/>
    <s v="Qatar"/>
    <s v="Doha"/>
    <s v="Auckland"/>
    <s v="N/A"/>
    <n v="0"/>
    <s v="['QR0920']"/>
  </r>
  <r>
    <n v="6"/>
    <s v="Auckland"/>
    <s v="60 and Above"/>
    <n v="60"/>
    <x v="2"/>
    <b v="0"/>
    <b v="0"/>
    <s v="Symptoms not Present"/>
    <d v="2020-03-06T00:00:00"/>
    <s v="USA"/>
    <s v="Houston"/>
    <s v="Auckland"/>
    <s v="N/A"/>
    <n v="0"/>
    <s v="['NZ029']"/>
  </r>
  <r>
    <n v="7"/>
    <s v="Dunedin"/>
    <s v="30 to 39"/>
    <n v="30"/>
    <x v="1"/>
    <b v="0"/>
    <b v="0"/>
    <s v="Symptoms not Present"/>
    <d v="2020-03-10T00:00:00"/>
    <s v="Denmark"/>
    <s v="Details to come"/>
    <s v="Christchurch"/>
    <s v="Doha, Auckland"/>
    <n v="2"/>
    <s v="['JQ225']"/>
  </r>
  <r>
    <n v="8"/>
    <s v="Wellington"/>
    <s v="60 and Above"/>
    <n v="60"/>
    <x v="2"/>
    <b v="0"/>
    <b v="0"/>
    <s v="Symptoms not Present"/>
    <d v="2020-03-14T00:00:00"/>
    <s v="Australia"/>
    <s v="Brisbane"/>
    <s v="Wellington"/>
    <s v="N/A"/>
    <n v="0"/>
    <s v="['NZ828']"/>
  </r>
  <r>
    <n v="9"/>
    <s v="Wellington"/>
    <s v="30 to 39"/>
    <n v="30"/>
    <x v="2"/>
    <b v="0"/>
    <b v="0"/>
    <s v="Symptoms not Present"/>
    <d v="2020-03-14T00:00:00"/>
    <s v="USA"/>
    <s v="Los Angeles"/>
    <s v="Wellington"/>
    <s v="Auckland"/>
    <n v="1"/>
    <s v="['AA83', 'NZ419']"/>
  </r>
  <r>
    <n v="10"/>
    <s v="Wellington"/>
    <s v="60 and Above"/>
    <n v="70"/>
    <x v="2"/>
    <b v="0"/>
    <b v="0"/>
    <s v="Symptoms not Present"/>
    <d v="2020-03-14T00:00:00"/>
    <s v="USA"/>
    <s v="Los Angeles"/>
    <s v="Wellington"/>
    <s v="Auckland"/>
    <n v="1"/>
    <s v="['AA83', ' NZ828']"/>
  </r>
  <r>
    <n v="11"/>
    <s v="Dunedin"/>
    <s v="40 to 49"/>
    <n v="40"/>
    <x v="2"/>
    <b v="0"/>
    <b v="0"/>
    <s v="Symptoms not Present"/>
    <d v="2020-03-08T00:00:00"/>
    <s v="Singapore"/>
    <s v="Singapore"/>
    <s v="Auckland"/>
    <s v="Auckland"/>
    <n v="1"/>
    <s v="['NZ283', ' NZ675']"/>
  </r>
  <r>
    <n v="12"/>
    <s v="Dunedin"/>
    <s v="10 to 19"/>
    <n v="10"/>
    <x v="2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13"/>
    <s v="Auckland"/>
    <s v="50 to 59"/>
    <n v="50"/>
    <x v="2"/>
    <b v="0"/>
    <b v="0"/>
    <s v="Symptoms not Present"/>
    <d v="2020-03-14T00:00:00"/>
    <s v="UAE"/>
    <s v="Dubai"/>
    <s v="Auckland"/>
    <s v="Auckland"/>
    <n v="1"/>
    <s v="['EK448']"/>
  </r>
  <r>
    <n v="14"/>
    <s v="Auckland"/>
    <s v="40 to 49"/>
    <n v="40"/>
    <x v="1"/>
    <b v="0"/>
    <b v="0"/>
    <s v="Symptoms not Present"/>
    <d v="2020-03-08T00:00:00"/>
    <s v="Details to come"/>
    <s v="Details to come"/>
    <s v="Auckland"/>
    <s v="Details to come"/>
    <n v="0"/>
    <s v="Details to come"/>
  </r>
  <r>
    <n v="15"/>
    <s v="Auckland"/>
    <s v="60 and Above"/>
    <n v="60"/>
    <x v="2"/>
    <b v="0"/>
    <b v="0"/>
    <s v="Symptoms not Present"/>
    <d v="2020-03-13T00:00:00"/>
    <s v="USA"/>
    <s v="San Francisco"/>
    <s v="Auckland"/>
    <s v="N/A"/>
    <n v="0"/>
    <s v="['NZ007']"/>
  </r>
  <r>
    <n v="16"/>
    <s v="Auckland"/>
    <s v="60 and Above"/>
    <n v="60"/>
    <x v="2"/>
    <b v="0"/>
    <b v="0"/>
    <s v="Symptoms not Present"/>
    <d v="2020-03-12T00:00:00"/>
    <s v="Canada"/>
    <s v="Details to come"/>
    <s v="Details to come"/>
    <s v="Details to come"/>
    <n v="0"/>
    <s v="Details to come"/>
  </r>
  <r>
    <n v="17"/>
    <s v="Invercargill"/>
    <s v="40 to 49"/>
    <n v="40"/>
    <x v="2"/>
    <b v="0"/>
    <b v="0"/>
    <s v="Symptoms not Present"/>
    <d v="2020-03-10T00:00:00"/>
    <s v="Australia"/>
    <s v="Gold Coast"/>
    <s v="Auckland"/>
    <s v="Details to come"/>
    <n v="0"/>
    <s v="Details to come"/>
  </r>
  <r>
    <n v="18"/>
    <s v="Canterbury"/>
    <s v="40 to 49"/>
    <n v="40"/>
    <x v="1"/>
    <b v="0"/>
    <b v="0"/>
    <s v="Symptoms not Present"/>
    <d v="2020-03-16T00:00:00"/>
    <s v="Singapore"/>
    <s v="Singapore"/>
    <s v="Christchurch"/>
    <s v="N/A"/>
    <n v="0"/>
    <s v="['SQ297']"/>
  </r>
  <r>
    <n v="19"/>
    <s v="Waikato"/>
    <s v="20 to 29"/>
    <n v="20"/>
    <x v="1"/>
    <b v="0"/>
    <b v="0"/>
    <s v="Symptoms not Present"/>
    <d v="2020-03-08T00:00:00"/>
    <s v="Australia"/>
    <s v="Sydney"/>
    <s v="Auckland"/>
    <s v="N/A"/>
    <n v="0"/>
    <s v="['NZ112']"/>
  </r>
  <r>
    <n v="20"/>
    <s v="Waikato"/>
    <s v="60 and Above"/>
    <n v="70"/>
    <x v="2"/>
    <b v="0"/>
    <b v="0"/>
    <s v="Symptoms not Present"/>
    <d v="2020-03-15T00:00:00"/>
    <s v="Singapore"/>
    <s v="Singapore"/>
    <s v="Auckland"/>
    <s v="N/A"/>
    <n v="0"/>
    <s v="['SQ285']"/>
  </r>
  <r>
    <n v="21"/>
    <s v="Taranaki"/>
    <s v="40 to 49"/>
    <n v="40"/>
    <x v="1"/>
    <b v="0"/>
    <b v="0"/>
    <s v="Symptoms not Present"/>
    <d v="2020-03-09T00:00:00"/>
    <s v="UAE"/>
    <s v="Dubai"/>
    <s v="New Plymouth"/>
    <s v="Auckland"/>
    <n v="1"/>
    <s v="['EK448', 'NZ8041']"/>
  </r>
  <r>
    <n v="22"/>
    <s v="Taranaki"/>
    <s v="40 to 49"/>
    <n v="40"/>
    <x v="2"/>
    <b v="0"/>
    <b v="0"/>
    <s v="Symptoms not Present"/>
    <d v="2020-03-15T00:00:00"/>
    <s v="Eygpt"/>
    <s v="Cairo"/>
    <s v="New Plymouth"/>
    <s v="Frankfurt, Vancouver, Auckland"/>
    <n v="3"/>
    <s v="['LH581', 'NZ23', 'NZ8035']"/>
  </r>
  <r>
    <n v="23"/>
    <s v="Northland"/>
    <s v="20 to 29"/>
    <n v="20"/>
    <x v="2"/>
    <b v="0"/>
    <b v="0"/>
    <s v="Symptoms not Present"/>
    <d v="2020-03-16T00:00:00"/>
    <s v="Australia"/>
    <s v="Sydney"/>
    <s v="Auckland"/>
    <s v="N/A"/>
    <n v="0"/>
    <s v="['VA0141']"/>
  </r>
  <r>
    <n v="24"/>
    <s v="Rotorua"/>
    <s v="50 to 59"/>
    <n v="50"/>
    <x v="2"/>
    <b v="0"/>
    <b v="0"/>
    <s v="Symptoms not Present"/>
    <d v="2020-03-13T00:00:00"/>
    <s v="Singapore"/>
    <s v="Singapore"/>
    <s v="Auckland"/>
    <s v="N/A"/>
    <n v="0"/>
    <s v="['SQ285']"/>
  </r>
  <r>
    <n v="25"/>
    <s v="Auckland"/>
    <s v="60 and Above"/>
    <n v="60"/>
    <x v="2"/>
    <b v="0"/>
    <b v="0"/>
    <s v="Symptoms not Present"/>
    <d v="2020-03-13T00:00:00"/>
    <s v="USA"/>
    <s v="Los Angeles"/>
    <s v="Auckland"/>
    <s v="N/A"/>
    <n v="0"/>
    <s v="['NZ05']"/>
  </r>
  <r>
    <n v="26"/>
    <s v="Auckland"/>
    <s v="40 to 49"/>
    <n v="40"/>
    <x v="2"/>
    <b v="0"/>
    <b v="0"/>
    <s v="Symptoms not Present"/>
    <d v="2020-03-15T00:00:00"/>
    <s v="Australia"/>
    <s v="Melbourne"/>
    <s v="Auckland"/>
    <s v="N/A"/>
    <n v="0"/>
    <s v="['QF153']"/>
  </r>
  <r>
    <n v="27"/>
    <s v="Southern DHB"/>
    <s v="30 to 39"/>
    <n v="30"/>
    <x v="1"/>
    <b v="0"/>
    <b v="0"/>
    <s v="Symptoms not Present"/>
    <d v="2020-03-17T00:00:00"/>
    <s v="United Kingdom"/>
    <s v="London"/>
    <s v="Dunedin"/>
    <s v="Auckland, Christchurch"/>
    <n v="2"/>
    <s v="['NZ1', 'NZ525', 'NZ5747']"/>
  </r>
  <r>
    <n v="28"/>
    <s v="Southern DHB"/>
    <s v="60 and Above"/>
    <n v="60"/>
    <x v="2"/>
    <b v="0"/>
    <b v="0"/>
    <s v="Symptoms not Present"/>
    <d v="2020-03-13T00:00:00"/>
    <s v="Australia"/>
    <s v="Sydney"/>
    <s v="Christchurch"/>
    <s v="N/A"/>
    <n v="0"/>
    <s v="['EK402']"/>
  </r>
  <r>
    <n v="29"/>
    <s v="Auckland"/>
    <s v="40 to 49"/>
    <n v="40"/>
    <x v="2"/>
    <b v="0"/>
    <b v="0"/>
    <s v="Symptoms not Present"/>
    <d v="2020-03-11T00:00:00"/>
    <s v="Singapore"/>
    <s v="Singapore"/>
    <s v="Auckland"/>
    <s v="Details to come"/>
    <n v="0"/>
    <s v="Details to come"/>
  </r>
  <r>
    <n v="30"/>
    <s v="Canterbury"/>
    <s v="50 to 59"/>
    <n v="50"/>
    <x v="2"/>
    <b v="0"/>
    <b v="0"/>
    <s v="Symptoms not Present"/>
    <d v="2020-03-14T00:00:00"/>
    <s v="USA"/>
    <s v="Los Angeles"/>
    <s v="Christchurch"/>
    <s v="Auckland"/>
    <n v="1"/>
    <s v="['AA83', ' NZ535']"/>
  </r>
  <r>
    <n v="31"/>
    <s v="Wellington"/>
    <s v="40 to 49"/>
    <n v="40"/>
    <x v="2"/>
    <b v="0"/>
    <b v="0"/>
    <s v="Symptoms not Present"/>
    <d v="2020-03-14T00:00:00"/>
    <s v="Australia"/>
    <s v="Melbourne"/>
    <s v="Wellington"/>
    <s v="N/A"/>
    <n v="0"/>
    <s v="['SQ247']"/>
  </r>
  <r>
    <n v="32"/>
    <s v="Hawkes Bay"/>
    <s v="30 to 39"/>
    <n v="30"/>
    <x v="2"/>
    <b v="0"/>
    <b v="0"/>
    <s v="Symptoms not Present"/>
    <d v="2020-03-16T00:00:00"/>
    <s v="Qatar"/>
    <s v="Doha"/>
    <s v="Napier"/>
    <s v="Auckland"/>
    <n v="1"/>
    <s v="['QR920', ' NZ5021']"/>
  </r>
  <r>
    <n v="33"/>
    <s v="Waikato"/>
    <s v="60 and Above"/>
    <n v="70"/>
    <x v="1"/>
    <b v="0"/>
    <b v="0"/>
    <s v="Symptoms not Present"/>
    <d v="2020-03-16T00:00:00"/>
    <s v="UAE"/>
    <s v="Dubai"/>
    <s v="Auckland"/>
    <s v="Dubai"/>
    <n v="1"/>
    <s v="['EK450']"/>
  </r>
  <r>
    <n v="34"/>
    <s v="Waikato"/>
    <s v="60 and Above"/>
    <n v="60"/>
    <x v="1"/>
    <b v="0"/>
    <b v="0"/>
    <s v="Symptoms not Present"/>
    <d v="2020-03-16T00:00:00"/>
    <s v="UAE"/>
    <s v="Dubai"/>
    <s v="Auckland"/>
    <s v="N/A"/>
    <n v="0"/>
    <s v="['EK450']"/>
  </r>
  <r>
    <n v="35"/>
    <s v="Auckland"/>
    <s v="30 to 39"/>
    <n v="30"/>
    <x v="1"/>
    <b v="0"/>
    <b v="0"/>
    <s v="Symptoms not Present"/>
    <s v="Details to come"/>
    <s v="USA"/>
    <s v="Los Angeles"/>
    <s v="Auckland"/>
    <s v="Details to come"/>
    <n v="0"/>
    <s v="Details to come"/>
  </r>
  <r>
    <n v="36"/>
    <s v="Auckland"/>
    <s v="40 to 49"/>
    <n v="40"/>
    <x v="2"/>
    <b v="0"/>
    <b v="0"/>
    <s v="Symptoms not Present"/>
    <s v="Details to come"/>
    <s v="USA"/>
    <s v="Los Angeles"/>
    <s v="Auckland"/>
    <s v="Details to come"/>
    <n v="0"/>
    <s v="Details to come"/>
  </r>
  <r>
    <n v="37"/>
    <s v="Auckland"/>
    <s v="40 to 49"/>
    <n v="40"/>
    <x v="1"/>
    <b v="0"/>
    <b v="0"/>
    <s v="Symptoms not Present"/>
    <d v="2020-03-15T00:00:00"/>
    <s v="United Kingdom"/>
    <s v="London"/>
    <s v="Auckland"/>
    <s v="Doha"/>
    <n v="1"/>
    <s v="Details to come"/>
  </r>
  <r>
    <n v="38"/>
    <s v="Wellington"/>
    <s v="30 to 39"/>
    <n v="30"/>
    <x v="2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39"/>
    <s v="Otago"/>
    <s v="20 to 29"/>
    <n v="20"/>
    <x v="2"/>
    <b v="0"/>
    <b v="0"/>
    <s v="Symptoms not Present"/>
    <d v="2020-03-18T00:00:00"/>
    <s v="USA"/>
    <s v="Los Angeles"/>
    <s v="Queenstown"/>
    <s v="Auckland"/>
    <n v="1"/>
    <s v="['NZ554', 'NZ615']"/>
  </r>
  <r>
    <n v="40"/>
    <s v="Wellington"/>
    <s v="50 to 59"/>
    <n v="50"/>
    <x v="2"/>
    <b v="0"/>
    <b v="0"/>
    <s v="Symptoms not Present"/>
    <d v="2020-03-14T00:00:00"/>
    <s v="Australia"/>
    <s v="Sydney"/>
    <s v="Welllington"/>
    <s v="N/A"/>
    <n v="0"/>
    <s v="['EK0412']"/>
  </r>
  <r>
    <n v="41"/>
    <s v="Auckland"/>
    <s v="60 and Above"/>
    <n v="60"/>
    <x v="2"/>
    <s v="Can't say"/>
    <b v="0"/>
    <s v="Symptoms not Present"/>
    <s v="Details to come"/>
    <s v="Details to come"/>
    <s v="Details to come"/>
    <s v="Details to come"/>
    <s v="Details to come"/>
    <n v="0"/>
    <s v="['NZ670']"/>
  </r>
  <r>
    <n v="42"/>
    <s v="Waikato"/>
    <s v="60 and Above"/>
    <n v="60"/>
    <x v="1"/>
    <b v="0"/>
    <b v="0"/>
    <s v="Symptoms not Present"/>
    <d v="2020-03-13T00:00:00"/>
    <s v="Singapore"/>
    <s v="Singapore"/>
    <s v="Auckland"/>
    <s v="N/A"/>
    <n v="0"/>
    <s v="['SQ0285']"/>
  </r>
  <r>
    <n v="43"/>
    <s v="Wellington"/>
    <s v="50 to 59"/>
    <n v="50"/>
    <x v="2"/>
    <b v="0"/>
    <b v="0"/>
    <s v="Symptoms not Present"/>
    <d v="2020-03-14T00:00:00"/>
    <s v="Australia"/>
    <s v="Sydney"/>
    <s v="Wellington"/>
    <s v="N/A"/>
    <n v="0"/>
    <s v="['QF161']"/>
  </r>
  <r>
    <n v="44"/>
    <s v="Wellington"/>
    <s v="50 to 59"/>
    <n v="50"/>
    <x v="2"/>
    <s v="Can't say"/>
    <b v="1"/>
    <s v="Symptoms Present"/>
    <s v="Details to come"/>
    <s v="Details to come"/>
    <s v="Details to come"/>
    <s v="Details to come"/>
    <s v="Details to come"/>
    <n v="0"/>
    <s v="['NZ449', 'NZ5810', 'NZ5823']"/>
  </r>
  <r>
    <n v="45"/>
    <s v="Wellington"/>
    <s v="30 to 39"/>
    <n v="30"/>
    <x v="1"/>
    <b v="0"/>
    <b v="0"/>
    <s v="Symptoms not Present"/>
    <d v="2020-03-12T00:00:00"/>
    <s v="UAE"/>
    <s v="Dubai"/>
    <s v="Wellington"/>
    <s v="Auckland"/>
    <n v="1"/>
    <s v="['EK44', 'NZ433']"/>
  </r>
  <r>
    <n v="46"/>
    <s v="Auckland"/>
    <s v="60 and Above"/>
    <n v="70"/>
    <x v="2"/>
    <s v="Can't say"/>
    <b v="0"/>
    <s v="Symptoms not Present"/>
    <s v="Details to come"/>
    <s v="Details to come"/>
    <s v="Details to come"/>
    <s v="Details to come"/>
    <s v="Details to come"/>
    <n v="0"/>
    <s v="['NZ674']"/>
  </r>
  <r>
    <n v="47"/>
    <s v="Taupo"/>
    <s v="50 to 59"/>
    <n v="50"/>
    <x v="2"/>
    <b v="0"/>
    <b v="0"/>
    <s v="Symptoms not Present"/>
    <d v="2020-03-10T00:00:00"/>
    <s v="UAE"/>
    <s v="Dubai"/>
    <s v="Auckland"/>
    <s v="N/A"/>
    <n v="0"/>
    <s v="['EK0448']"/>
  </r>
  <r>
    <n v="48"/>
    <s v="Manawatu"/>
    <s v="40 to 49"/>
    <n v="40"/>
    <x v="2"/>
    <s v="Can't say"/>
    <b v="0"/>
    <s v="Symptoms not Present"/>
    <s v="Details to come"/>
    <s v="Details to come"/>
    <s v="Details to come"/>
    <s v="Details to come"/>
    <s v="Details to come"/>
    <n v="0"/>
    <s v="['NZ642', 'NZ5181']"/>
  </r>
  <r>
    <n v="49"/>
    <s v="Manawatu"/>
    <s v="20 to 29"/>
    <n v="20"/>
    <x v="1"/>
    <b v="0"/>
    <b v="0"/>
    <s v="Symptoms not Present"/>
    <d v="2020-03-14T00:00:00"/>
    <s v="Qatar"/>
    <s v="Doha"/>
    <s v="Palmerston North"/>
    <s v="Auckland"/>
    <n v="1"/>
    <s v="['QR0920', 'NZ5107']"/>
  </r>
  <r>
    <n v="50"/>
    <s v="Nelson"/>
    <s v="60 and Above"/>
    <n v="60"/>
    <x v="1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51"/>
    <s v="Nelson"/>
    <s v="20 to 29"/>
    <n v="20"/>
    <x v="1"/>
    <s v="Can't say"/>
    <b v="1"/>
    <s v="Symptoms Present"/>
    <s v="Details to come"/>
    <s v="Details to come"/>
    <s v="Details to come"/>
    <s v="Details to come"/>
    <s v="Details to come"/>
    <n v="0"/>
    <s v="Details to come"/>
  </r>
  <r>
    <n v="52"/>
    <s v="Auckland"/>
    <s v="50 to 59"/>
    <n v="50"/>
    <x v="1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53"/>
    <s v="Dunedin"/>
    <s v="40 to 49"/>
    <n v="40"/>
    <x v="2"/>
    <s v="Can't say"/>
    <b v="0"/>
    <s v="Symptoms not Present"/>
    <d v="2020-03-14T00:00:00"/>
    <s v="USA"/>
    <s v="Los Angeles"/>
    <s v="Queenstown"/>
    <s v="Auckland"/>
    <n v="1"/>
    <s v="['NZ1','NZ615']"/>
  </r>
  <r>
    <n v="54"/>
    <s v="Waikato"/>
    <s v="40 to 49"/>
    <n v="40"/>
    <x v="1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55"/>
    <s v="Waikato"/>
    <s v="60 and Above"/>
    <n v="60"/>
    <x v="2"/>
    <s v="Can't say"/>
    <b v="0"/>
    <s v="Symptoms not Present"/>
    <d v="2020-03-14T00:00:00"/>
    <s v="USA"/>
    <s v="Honolulu"/>
    <s v="Auckland"/>
    <s v="N/A"/>
    <n v="0"/>
    <s v="['HA445']"/>
  </r>
  <r>
    <n v="56"/>
    <s v="Bay of Plenty"/>
    <s v="30 to 39"/>
    <n v="30"/>
    <x v="2"/>
    <s v="Can't say"/>
    <b v="0"/>
    <s v="Symptoms not Present"/>
    <s v="Details to come"/>
    <s v="USA"/>
    <s v="Details to come"/>
    <s v="Details to come"/>
    <s v="Details to come"/>
    <n v="0"/>
    <s v="Details to come"/>
  </r>
  <r>
    <n v="57"/>
    <s v="Hamilton"/>
    <s v="60 and Above"/>
    <n v="60"/>
    <x v="1"/>
    <s v="Can't say"/>
    <b v="0"/>
    <s v="Symptoms not Present"/>
    <s v="Details to come"/>
    <s v="Ireland, Dubai, Australia"/>
    <s v="Details to come"/>
    <s v="Details to come"/>
    <s v="Details to come"/>
    <n v="0"/>
    <s v="Details to come"/>
  </r>
  <r>
    <n v="58"/>
    <s v="Auckland"/>
    <s v="60 and Above"/>
    <n v="60"/>
    <x v="2"/>
    <s v="Can't say"/>
    <b v="0"/>
    <s v="Symptoms not Present"/>
    <s v="Details to come"/>
    <s v="Details to come"/>
    <s v="Details to come"/>
    <s v="Details to come"/>
    <s v="Details to come"/>
    <n v="0"/>
    <s v="['NZ674']"/>
  </r>
  <r>
    <n v="59"/>
    <s v="Auckland"/>
    <s v="60 and Above"/>
    <n v="60"/>
    <x v="1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60"/>
    <s v="Auckland"/>
    <s v="20 to 29"/>
    <n v="20"/>
    <x v="2"/>
    <s v="Can't say"/>
    <b v="0"/>
    <s v="Symptoms not Present"/>
    <d v="2020-03-16T00:00:00"/>
    <s v="UAE"/>
    <s v="Dubai"/>
    <s v="Auckland"/>
    <s v="N/A"/>
    <n v="0"/>
    <s v="['EK448']"/>
  </r>
  <r>
    <n v="61"/>
    <s v="Auckland"/>
    <s v="40 to 49"/>
    <n v="40"/>
    <x v="1"/>
    <s v="Can't say"/>
    <b v="0"/>
    <s v="Symptoms not Present"/>
    <s v="Details to come"/>
    <s v="Africa"/>
    <s v="Details to come"/>
    <s v="Details to come"/>
    <s v="Details to come"/>
    <n v="0"/>
    <s v="Details to come"/>
  </r>
  <r>
    <n v="62"/>
    <s v="Taranaki"/>
    <s v="50 to 59"/>
    <n v="50"/>
    <x v="2"/>
    <s v="Can't say"/>
    <b v="0"/>
    <s v="Symptoms not Present"/>
    <d v="2020-03-15T00:00:00"/>
    <s v="Details to come"/>
    <s v="Bangkok"/>
    <s v="New Plymouth"/>
    <s v="Auckland"/>
    <n v="1"/>
    <s v="['TG0491','NZ8041']"/>
  </r>
  <r>
    <n v="63"/>
    <s v="Taranaki"/>
    <s v="20 to 29"/>
    <n v="20"/>
    <x v="2"/>
    <s v="Can't say"/>
    <b v="0"/>
    <s v="Symptoms not Present"/>
    <d v="2020-03-17T00:00:00"/>
    <s v="UAE"/>
    <s v="Dubai"/>
    <s v="New Plymouth"/>
    <s v="Auckland"/>
    <n v="1"/>
    <s v="['EK448','NZ8041']"/>
  </r>
  <r>
    <n v="64"/>
    <s v="Canterbury"/>
    <s v="50 to 59"/>
    <n v="50"/>
    <x v="1"/>
    <s v="Can't say"/>
    <b v="0"/>
    <s v="Symptoms not Present"/>
    <d v="2020-03-16T00:00:00"/>
    <s v="USA"/>
    <s v="San Francisco"/>
    <s v="Christchurch"/>
    <s v="Auckland"/>
    <n v="1"/>
    <s v="['NZ7','NZ523']"/>
  </r>
  <r>
    <n v="65"/>
    <s v="Northland"/>
    <s v="40 to 49"/>
    <n v="40"/>
    <x v="1"/>
    <s v="Can't say"/>
    <b v="0"/>
    <s v="Symptoms not Present"/>
    <d v="2020-03-15T00:00:00"/>
    <s v="Australia"/>
    <s v="Melbourne"/>
    <s v="Auckland"/>
    <s v="N/A"/>
    <n v="0"/>
    <s v="['JQ217']"/>
  </r>
  <r>
    <n v="66"/>
    <s v="Auckland"/>
    <s v="50 to 59"/>
    <n v="50"/>
    <x v="1"/>
    <s v="Can't say"/>
    <b v="0"/>
    <s v="Symptoms not Present"/>
    <d v="2020-03-15T00:00:00"/>
    <s v="UAE"/>
    <s v="Dubai"/>
    <s v="Auckland"/>
    <s v="N/A"/>
    <n v="0"/>
    <s v="['EK448']"/>
  </r>
  <r>
    <n v="67"/>
    <s v="Auckland"/>
    <s v="20 to 29"/>
    <n v="20"/>
    <x v="1"/>
    <b v="0"/>
    <b v="0"/>
    <s v="Symptoms not Present"/>
    <d v="2020-03-15T00:00:00"/>
    <s v="Details to come"/>
    <s v="Details to come"/>
    <s v="Details to come"/>
    <s v="N/A"/>
    <n v="0"/>
    <s v="['JQ256']"/>
  </r>
  <r>
    <n v="68"/>
    <s v="Dunedin"/>
    <s v="20 to 29"/>
    <n v="20"/>
    <x v="1"/>
    <s v="Can't say"/>
    <b v="0"/>
    <s v="Symptoms not Present"/>
    <d v="2020-03-15T00:00:00"/>
    <s v="USA"/>
    <s v="San Francisco"/>
    <s v="Dunedin"/>
    <s v="Auckland"/>
    <n v="1"/>
    <s v="['NZ07', 'JQ285']"/>
  </r>
  <r>
    <n v="69"/>
    <s v="Dunedin"/>
    <s v="40 to 49"/>
    <n v="40"/>
    <x v="2"/>
    <s v="Can't say"/>
    <b v="0"/>
    <s v="Symptoms not Present"/>
    <d v="2020-03-15T00:00:00"/>
    <s v="UAE"/>
    <s v="Dubai"/>
    <s v="Auckland"/>
    <s v="N/A"/>
    <n v="0"/>
    <s v="['EK448']"/>
  </r>
  <r>
    <n v="70"/>
    <s v="Auckland"/>
    <s v="50 to 59"/>
    <n v="50"/>
    <x v="1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71"/>
    <s v="Auckland"/>
    <s v="30 to 39"/>
    <n v="30"/>
    <x v="2"/>
    <s v="Can't say"/>
    <b v="0"/>
    <s v="Symptoms not Present"/>
    <d v="2020-03-18T00:00:00"/>
    <s v="USA"/>
    <s v="Los Angeles"/>
    <s v="Auckland"/>
    <s v="N/A"/>
    <n v="0"/>
    <s v="['NZ05']"/>
  </r>
  <r>
    <n v="72"/>
    <s v="Canterbury"/>
    <s v="20 to 29"/>
    <n v="20"/>
    <x v="1"/>
    <s v="Can't say"/>
    <b v="0"/>
    <s v="Symptoms not Present"/>
    <d v="2020-03-18T00:00:00"/>
    <s v="Singapore"/>
    <s v="Singapore"/>
    <s v="Christchurch"/>
    <s v="N/A"/>
    <n v="0"/>
    <s v="['SQ297']"/>
  </r>
  <r>
    <n v="73"/>
    <s v="Auckland"/>
    <s v="10 to 19"/>
    <n v="10"/>
    <x v="2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74"/>
    <s v="Auckland"/>
    <s v="20 to 29"/>
    <n v="20"/>
    <x v="2"/>
    <s v="Can't say"/>
    <b v="0"/>
    <s v="Symptoms not Present"/>
    <s v="Details to come"/>
    <s v="USA"/>
    <s v="Details to come"/>
    <s v="Details to come"/>
    <s v="Details to come"/>
    <n v="0"/>
    <s v="Details to come"/>
  </r>
  <r>
    <n v="75"/>
    <s v="Waikato"/>
    <s v="60 and Above"/>
    <n v="70"/>
    <x v="2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76"/>
    <s v="Auckland"/>
    <s v="60 and Above"/>
    <n v="60"/>
    <x v="2"/>
    <s v="Can't say"/>
    <b v="0"/>
    <s v="Symptoms not Present"/>
    <d v="2020-03-13T00:00:00"/>
    <s v="China"/>
    <s v="Hong Kong"/>
    <s v="Details to come"/>
    <s v="N/A"/>
    <n v="0"/>
    <s v="['CX2191']"/>
  </r>
  <r>
    <n v="77"/>
    <s v="Auckland"/>
    <s v="20 to 29"/>
    <n v="20"/>
    <x v="1"/>
    <s v="Can't say"/>
    <b v="0"/>
    <s v="Symptoms not Present"/>
    <d v="2020-03-19T00:00:00"/>
    <s v="Malaysia"/>
    <s v="Kuala Lumpur"/>
    <s v="Auckland"/>
    <s v="N/A"/>
    <n v="0"/>
    <s v="['MH0133']"/>
  </r>
  <r>
    <n v="78"/>
    <s v="Manawatu"/>
    <s v="40 to 49"/>
    <n v="40"/>
    <x v="1"/>
    <s v="Can't say"/>
    <b v="0"/>
    <s v="Symptoms not Present"/>
    <d v="2020-03-19T00:00:00"/>
    <s v="Australia"/>
    <s v="Sydney"/>
    <s v="Auckland"/>
    <s v="N/A"/>
    <n v="0"/>
    <s v="['NZ842']"/>
  </r>
  <r>
    <n v="79"/>
    <s v="Tasman"/>
    <s v="20 to 29"/>
    <n v="20"/>
    <x v="2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80"/>
    <s v="Marlborough"/>
    <s v="50 to 59"/>
    <n v="50"/>
    <x v="2"/>
    <s v="Can't say"/>
    <b v="0"/>
    <s v="Symptoms not Present"/>
    <d v="2020-03-18T00:00:00"/>
    <s v="Australia"/>
    <s v="Sydney"/>
    <s v="Auckland"/>
    <s v="N/A"/>
    <n v="0"/>
    <s v="['NZ8205']"/>
  </r>
  <r>
    <n v="81"/>
    <s v="Auckland"/>
    <s v="60 and Above"/>
    <n v="60"/>
    <x v="2"/>
    <s v="Can't say"/>
    <b v="0"/>
    <s v="Symptoms not Present"/>
    <d v="2020-03-18T00:00:00"/>
    <s v="UAE"/>
    <s v="Dubai"/>
    <s v="Details to come"/>
    <s v="N/A"/>
    <n v="0"/>
    <s v="['EK0448']"/>
  </r>
  <r>
    <n v="82"/>
    <s v="Auckland"/>
    <s v="60 and Above"/>
    <n v="60"/>
    <x v="1"/>
    <s v="Can't say"/>
    <b v="0"/>
    <s v="Symptoms not Present"/>
    <s v="Details to come"/>
    <s v="Details to come"/>
    <s v="Details to come"/>
    <s v="Details to come"/>
    <s v="Details to come"/>
    <n v="0"/>
    <s v="Details to come"/>
  </r>
  <r>
    <n v="83"/>
    <s v="Auckland"/>
    <s v="50 to 59"/>
    <n v="50"/>
    <x v="1"/>
    <s v="Can't say"/>
    <b v="0"/>
    <s v="Symptoms not Present"/>
    <d v="2020-03-18T00:00:00"/>
    <s v="Qatar"/>
    <s v="Doha"/>
    <s v="Auckland"/>
    <s v="N/A"/>
    <n v="0"/>
    <s v="['QR920']"/>
  </r>
  <r>
    <n v="84"/>
    <s v="Auckland"/>
    <s v="50 to 59"/>
    <n v="50"/>
    <x v="1"/>
    <s v="Can't say"/>
    <b v="0"/>
    <s v="Symptoms not Present"/>
    <d v="2020-03-18T00:00:00"/>
    <s v="Qatar"/>
    <s v="Doha"/>
    <s v="Auckland"/>
    <s v="N/A"/>
    <n v="0"/>
    <s v="['QR920']"/>
  </r>
  <r>
    <n v="85"/>
    <s v="Auckland"/>
    <s v="0 to 9"/>
    <n v="0"/>
    <x v="2"/>
    <s v="Can't say"/>
    <b v="0"/>
    <s v="Symptoms not Present"/>
    <s v="Details to come"/>
    <s v="Details to come"/>
    <s v="Details to come"/>
    <s v="Details to come"/>
    <s v="Details to come"/>
    <n v="0"/>
    <s v="Details to co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6AC09-3893-4B78-A4E8-835DC31E6A20}" name="PivotTable2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K1:L5" firstHeaderRow="1" firstDataRow="1" firstDataCol="1"/>
  <pivotFields count="15">
    <pivotField showAll="0"/>
    <pivotField showAll="0"/>
    <pivotField showAll="0"/>
    <pivotField dataField="1" showAll="0"/>
    <pivotField axis="axisRow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 Band" fld="3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FBA3C-3834-48B7-8529-FE2B49CF9642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ate">
  <location ref="F1:G19" firstHeaderRow="1" firstDataRow="1" firstDataCol="1"/>
  <pivotFields count="16">
    <pivotField dataField="1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>
      <items count="20">
        <item x="0"/>
        <item x="15"/>
        <item x="4"/>
        <item x="1"/>
        <item x="16"/>
        <item x="10"/>
        <item x="3"/>
        <item x="13"/>
        <item x="18"/>
        <item x="14"/>
        <item x="7"/>
        <item x="11"/>
        <item x="8"/>
        <item x="9"/>
        <item x="6"/>
        <item x="17"/>
        <item x="12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 sortType="ascending">
      <items count="18">
        <item x="7"/>
        <item x="2"/>
        <item x="1"/>
        <item x="0"/>
        <item x="3"/>
        <item x="6"/>
        <item x="12"/>
        <item x="4"/>
        <item x="14"/>
        <item x="9"/>
        <item x="8"/>
        <item x="5"/>
        <item x="11"/>
        <item x="10"/>
        <item x="13"/>
        <item x="15"/>
        <item x="16"/>
        <item t="default"/>
      </items>
    </pivotField>
    <pivotField showAll="0"/>
    <pivotField showAll="0"/>
    <pivotField showAll="0"/>
    <pivotField showAll="0">
      <items count="10">
        <item x="3"/>
        <item x="6"/>
        <item x="0"/>
        <item x="4"/>
        <item x="8"/>
        <item x="2"/>
        <item x="7"/>
        <item x="5"/>
        <item x="1"/>
        <item t="default"/>
      </items>
    </pivotField>
    <pivotField showAll="0"/>
    <pivotField showAll="0">
      <items count="50">
        <item x="22"/>
        <item x="7"/>
        <item x="6"/>
        <item x="44"/>
        <item x="26"/>
        <item x="33"/>
        <item x="21"/>
        <item x="31"/>
        <item x="15"/>
        <item x="39"/>
        <item x="10"/>
        <item x="0"/>
        <item x="37"/>
        <item x="41"/>
        <item x="4"/>
        <item x="42"/>
        <item x="16"/>
        <item x="45"/>
        <item x="11"/>
        <item x="3"/>
        <item x="18"/>
        <item x="43"/>
        <item x="20"/>
        <item x="36"/>
        <item x="13"/>
        <item x="8"/>
        <item x="1"/>
        <item x="30"/>
        <item x="25"/>
        <item x="34"/>
        <item x="27"/>
        <item x="32"/>
        <item x="40"/>
        <item x="47"/>
        <item x="5"/>
        <item x="46"/>
        <item x="19"/>
        <item x="29"/>
        <item x="35"/>
        <item x="2"/>
        <item x="24"/>
        <item x="48"/>
        <item x="28"/>
        <item x="23"/>
        <item x="14"/>
        <item x="12"/>
        <item x="38"/>
        <item x="17"/>
        <item x="9"/>
        <item t="default"/>
      </items>
    </pivotField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No. of cases" fld="0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E82CF-A02D-4BC6-8079-C62E05B828C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6">
    <pivotField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>
      <items count="20">
        <item x="0"/>
        <item x="15"/>
        <item x="4"/>
        <item x="1"/>
        <item x="16"/>
        <item x="10"/>
        <item x="3"/>
        <item x="13"/>
        <item x="18"/>
        <item x="14"/>
        <item x="7"/>
        <item x="11"/>
        <item x="8"/>
        <item x="9"/>
        <item x="6"/>
        <item x="17"/>
        <item x="12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 sortType="ascending">
      <items count="18">
        <item x="7"/>
        <item x="2"/>
        <item x="1"/>
        <item x="0"/>
        <item x="3"/>
        <item x="6"/>
        <item x="12"/>
        <item x="4"/>
        <item x="14"/>
        <item x="9"/>
        <item x="8"/>
        <item x="5"/>
        <item x="11"/>
        <item x="10"/>
        <item x="13"/>
        <item x="15"/>
        <item x="16"/>
        <item t="default"/>
      </items>
    </pivotField>
    <pivotField showAll="0"/>
    <pivotField showAll="0"/>
    <pivotField showAll="0"/>
    <pivotField showAll="0">
      <items count="10">
        <item x="3"/>
        <item x="6"/>
        <item x="0"/>
        <item x="4"/>
        <item x="8"/>
        <item x="2"/>
        <item x="7"/>
        <item x="5"/>
        <item x="1"/>
        <item t="default"/>
      </items>
    </pivotField>
    <pivotField showAll="0"/>
    <pivotField showAll="0">
      <items count="50">
        <item x="22"/>
        <item x="7"/>
        <item x="6"/>
        <item x="44"/>
        <item x="26"/>
        <item x="33"/>
        <item x="21"/>
        <item x="31"/>
        <item x="15"/>
        <item x="39"/>
        <item x="10"/>
        <item x="0"/>
        <item x="37"/>
        <item x="41"/>
        <item x="4"/>
        <item x="42"/>
        <item x="16"/>
        <item x="45"/>
        <item x="11"/>
        <item x="3"/>
        <item x="18"/>
        <item x="43"/>
        <item x="20"/>
        <item x="36"/>
        <item x="13"/>
        <item x="8"/>
        <item x="1"/>
        <item x="30"/>
        <item x="25"/>
        <item x="34"/>
        <item x="27"/>
        <item x="32"/>
        <item x="40"/>
        <item x="47"/>
        <item x="5"/>
        <item x="46"/>
        <item x="19"/>
        <item x="29"/>
        <item x="35"/>
        <item x="2"/>
        <item x="24"/>
        <item x="48"/>
        <item x="28"/>
        <item x="23"/>
        <item x="14"/>
        <item x="12"/>
        <item x="38"/>
        <item x="17"/>
        <item x="9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5A9D1-D20A-497E-84F3-6F4D4761F7AB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3:U21" firstHeaderRow="1" firstDataRow="2" firstDataCol="1" rowPageCount="1" colPageCount="1"/>
  <pivotFields count="16">
    <pivotField showAll="0"/>
    <pivotField axis="axisPage" showAll="0">
      <items count="20">
        <item x="0"/>
        <item x="15"/>
        <item x="4"/>
        <item x="1"/>
        <item x="16"/>
        <item x="10"/>
        <item x="3"/>
        <item x="13"/>
        <item x="18"/>
        <item x="14"/>
        <item x="7"/>
        <item x="11"/>
        <item x="8"/>
        <item x="9"/>
        <item x="6"/>
        <item x="17"/>
        <item x="12"/>
        <item x="5"/>
        <item x="2"/>
        <item t="default"/>
      </items>
    </pivotField>
    <pivotField axis="axisRow" showAll="0" sortType="ascending">
      <items count="12">
        <item m="1" x="7"/>
        <item x="6"/>
        <item x="3"/>
        <item x="5"/>
        <item m="1" x="10"/>
        <item x="1"/>
        <item x="2"/>
        <item m="1" x="9"/>
        <item x="4"/>
        <item x="0"/>
        <item m="1" x="8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17">
    <i>
      <x/>
    </i>
    <i r="1">
      <x v="9"/>
    </i>
    <i>
      <x v="1"/>
    </i>
    <i r="1">
      <x v="3"/>
    </i>
    <i r="1">
      <x v="5"/>
    </i>
    <i r="1">
      <x v="6"/>
    </i>
    <i r="1">
      <x v="8"/>
    </i>
    <i r="1">
      <x v="9"/>
    </i>
    <i>
      <x v="2"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1" hier="-1"/>
  </pageFields>
  <dataFields count="1">
    <dataField name="Age and Gender symptom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6C7B8-0126-4D90-B972-D50D1BF81E7A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ge group">
  <location ref="N1:P9" firstHeaderRow="0" firstDataRow="1" firstDataCol="1"/>
  <pivotFields count="16">
    <pivotField dataField="1" showAll="0"/>
    <pivotField showAll="0"/>
    <pivotField axis="axisRow" showAll="0" sortType="ascending">
      <items count="12">
        <item m="1" x="7"/>
        <item x="6"/>
        <item x="3"/>
        <item x="5"/>
        <item m="1" x="10"/>
        <item x="1"/>
        <item x="2"/>
        <item m="1" x="9"/>
        <item x="4"/>
        <item x="0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1"/>
    </i>
    <i>
      <x v="2"/>
    </i>
    <i>
      <x v="3"/>
    </i>
    <i>
      <x v="5"/>
    </i>
    <i>
      <x v="6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ses" fld="0" subtotal="count" baseField="2" baseItem="0"/>
    <dataField name="Percentage of all cases" fld="0" subtotal="count" showDataAs="percentOfTotal" baseField="2" baseItem="0" numFmtId="9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8900B-BF3A-471C-83A1-660C0D1A306E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ex">
  <location ref="G1:I5" firstHeaderRow="0" firstDataRow="1" firstDataCol="1"/>
  <pivotFields count="13">
    <pivotField dataField="1"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H Case" fld="0" subtotal="count" baseField="0" baseItem="0"/>
    <dataField name="Percentage" fld="0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CDAD-8B84-49D2-982C-345A31D523E1}" name="PivotTable2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colHeaderCaption="Contaction">
  <location ref="F1:I12" firstHeaderRow="1" firstDataRow="2" firstDataCol="1"/>
  <pivotFields count="13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6"/>
        <item x="0"/>
        <item x="4"/>
        <item x="8"/>
        <item x="2"/>
        <item x="7"/>
        <item x="5"/>
        <item x="1"/>
        <item t="default"/>
      </items>
    </pivotField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ities Visite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409B8-775C-4FDA-AD8E-57D80C946E26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1:Q21" firstHeaderRow="1" firstDataRow="1" firstDataCol="1"/>
  <pivotFields count="16">
    <pivotField showAll="0"/>
    <pivotField axis="axisRow" showAll="0">
      <items count="20">
        <item x="0"/>
        <item x="15"/>
        <item x="4"/>
        <item x="1"/>
        <item x="16"/>
        <item x="10"/>
        <item x="3"/>
        <item x="13"/>
        <item x="18"/>
        <item x="14"/>
        <item x="7"/>
        <item x="11"/>
        <item x="8"/>
        <item x="9"/>
        <item x="6"/>
        <item x="17"/>
        <item x="12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18">
        <item x="7"/>
        <item x="2"/>
        <item x="1"/>
        <item x="0"/>
        <item x="3"/>
        <item x="6"/>
        <item x="12"/>
        <item x="4"/>
        <item x="14"/>
        <item x="9"/>
        <item x="8"/>
        <item x="5"/>
        <item x="11"/>
        <item x="10"/>
        <item x="13"/>
        <item x="15"/>
        <item x="16"/>
        <item t="default"/>
      </items>
    </pivotField>
    <pivotField showAll="0"/>
    <pivotField showAll="0"/>
    <pivotField showAll="0"/>
    <pivotField showAll="0">
      <items count="10">
        <item x="3"/>
        <item x="6"/>
        <item x="0"/>
        <item x="4"/>
        <item x="8"/>
        <item x="2"/>
        <item x="7"/>
        <item x="5"/>
        <item x="1"/>
        <item t="default"/>
      </items>
    </pivotField>
    <pivotField showAll="0"/>
    <pivotField dataField="1" showAll="0">
      <items count="50">
        <item x="22"/>
        <item x="7"/>
        <item x="6"/>
        <item x="44"/>
        <item x="26"/>
        <item x="33"/>
        <item x="21"/>
        <item x="31"/>
        <item x="15"/>
        <item x="39"/>
        <item x="10"/>
        <item x="0"/>
        <item x="37"/>
        <item x="41"/>
        <item x="4"/>
        <item x="42"/>
        <item x="16"/>
        <item x="45"/>
        <item x="11"/>
        <item x="3"/>
        <item x="18"/>
        <item x="43"/>
        <item x="20"/>
        <item x="36"/>
        <item x="13"/>
        <item x="8"/>
        <item x="1"/>
        <item x="30"/>
        <item x="25"/>
        <item x="34"/>
        <item x="27"/>
        <item x="32"/>
        <item x="40"/>
        <item x="47"/>
        <item x="5"/>
        <item x="46"/>
        <item x="19"/>
        <item x="29"/>
        <item x="35"/>
        <item x="2"/>
        <item x="24"/>
        <item x="48"/>
        <item x="28"/>
        <item x="23"/>
        <item x="14"/>
        <item x="12"/>
        <item x="38"/>
        <item x="17"/>
        <item x="9"/>
        <item t="default"/>
      </items>
    </pivotField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Flight Numbers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2C160-BC03-412A-ABDD-CAFBD3C363A9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1:N22" firstHeaderRow="1" firstDataRow="2" firstDataCol="1"/>
  <pivotFields count="16">
    <pivotField dataField="1" showAll="0"/>
    <pivotField axis="axisRow" showAll="0">
      <items count="20">
        <item x="0"/>
        <item x="15"/>
        <item x="4"/>
        <item x="1"/>
        <item x="16"/>
        <item x="10"/>
        <item x="3"/>
        <item x="13"/>
        <item x="18"/>
        <item x="14"/>
        <item x="7"/>
        <item x="11"/>
        <item x="8"/>
        <item x="9"/>
        <item x="6"/>
        <item x="17"/>
        <item x="12"/>
        <item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ymptoms after Visit" fld="0" subtotal="count" baseField="1" baseItem="11"/>
  </dataFields>
  <chartFormats count="4">
    <chartFormat chart="0" format="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2EC4F-F0D1-4309-BA2C-79D632508879}" name="PivotTable2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colHeaderCaption="Contraction in NZ">
  <location ref="A1:D22" firstHeaderRow="1" firstDataRow="2" firstDataCol="1"/>
  <pivotFields count="13">
    <pivotField dataField="1" showAll="0"/>
    <pivotField axis="axisRow" showAll="0">
      <items count="20">
        <item x="0"/>
        <item x="15"/>
        <item x="4"/>
        <item x="1"/>
        <item x="16"/>
        <item x="10"/>
        <item x="3"/>
        <item x="13"/>
        <item x="18"/>
        <item x="14"/>
        <item x="7"/>
        <item x="11"/>
        <item x="8"/>
        <item x="9"/>
        <item x="6"/>
        <item x="17"/>
        <item x="12"/>
        <item x="5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ations of visits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834D2-2837-4903-A2EA-9B3DC9AF721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ate of Arrival">
  <location ref="A1:B1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18">
        <item x="7"/>
        <item x="2"/>
        <item x="1"/>
        <item x="0"/>
        <item x="3"/>
        <item x="6"/>
        <item x="12"/>
        <item x="4"/>
        <item x="14"/>
        <item x="9"/>
        <item x="8"/>
        <item x="5"/>
        <item x="11"/>
        <item x="10"/>
        <item x="13"/>
        <item x="15"/>
        <item x="16"/>
        <item t="default"/>
      </items>
    </pivotField>
    <pivotField showAll="0"/>
    <pivotField showAll="0"/>
    <pivotField showAll="0"/>
    <pivotField showAll="0">
      <items count="10">
        <item x="3"/>
        <item x="6"/>
        <item x="0"/>
        <item x="4"/>
        <item x="8"/>
        <item x="2"/>
        <item x="7"/>
        <item x="5"/>
        <item x="1"/>
        <item t="default"/>
      </items>
    </pivotField>
    <pivotField showAll="0"/>
    <pivotField showAll="0">
      <items count="50">
        <item x="22"/>
        <item x="7"/>
        <item x="6"/>
        <item x="44"/>
        <item x="26"/>
        <item x="33"/>
        <item x="21"/>
        <item x="31"/>
        <item x="15"/>
        <item x="39"/>
        <item x="10"/>
        <item x="0"/>
        <item x="37"/>
        <item x="41"/>
        <item x="4"/>
        <item x="42"/>
        <item x="16"/>
        <item x="45"/>
        <item x="11"/>
        <item x="3"/>
        <item x="18"/>
        <item x="43"/>
        <item x="20"/>
        <item x="36"/>
        <item x="13"/>
        <item x="8"/>
        <item x="1"/>
        <item x="30"/>
        <item x="25"/>
        <item x="34"/>
        <item x="27"/>
        <item x="32"/>
        <item x="40"/>
        <item x="47"/>
        <item x="5"/>
        <item x="46"/>
        <item x="19"/>
        <item x="29"/>
        <item x="35"/>
        <item x="2"/>
        <item x="24"/>
        <item x="48"/>
        <item x="28"/>
        <item x="23"/>
        <item x="14"/>
        <item x="12"/>
        <item x="38"/>
        <item x="17"/>
        <item x="9"/>
        <item t="default"/>
      </items>
    </pivotField>
    <pivotField dataField="1"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Total Flights" fld="15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919F-C2DB-4621-9C96-E25DBFEB420C}">
  <dimension ref="A1:Z1000"/>
  <sheetViews>
    <sheetView tabSelected="1" workbookViewId="0">
      <selection activeCell="B6" sqref="B6"/>
    </sheetView>
  </sheetViews>
  <sheetFormatPr defaultRowHeight="14.4" x14ac:dyDescent="0.3"/>
  <cols>
    <col min="1" max="1" width="17.21875" style="45" bestFit="1" customWidth="1"/>
    <col min="2" max="2" width="12.33203125" style="45" bestFit="1" customWidth="1"/>
    <col min="3" max="3" width="9" style="45" bestFit="1" customWidth="1"/>
    <col min="4" max="4" width="7.109375" style="45" bestFit="1" customWidth="1"/>
    <col min="5" max="5" width="15.77734375" style="45" bestFit="1" customWidth="1"/>
    <col min="6" max="6" width="23.88671875" style="45" bestFit="1" customWidth="1"/>
    <col min="7" max="7" width="13.5546875" style="45" bestFit="1" customWidth="1"/>
    <col min="8" max="8" width="10.77734375" style="45" bestFit="1" customWidth="1"/>
    <col min="9" max="9" width="22.6640625" style="45" bestFit="1" customWidth="1"/>
    <col min="10" max="10" width="19" style="45" bestFit="1" customWidth="1"/>
    <col min="11" max="11" width="21.109375" style="45" bestFit="1" customWidth="1"/>
    <col min="12" max="12" width="26.6640625" style="45" bestFit="1" customWidth="1"/>
    <col min="13" max="13" width="24.77734375" style="45" bestFit="1" customWidth="1"/>
    <col min="14" max="16384" width="8.88671875" style="45"/>
  </cols>
  <sheetData>
    <row r="1" spans="1:26" ht="15" thickBot="1" x14ac:dyDescent="0.3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168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7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" thickBot="1" x14ac:dyDescent="0.35">
      <c r="A2" s="50">
        <v>1</v>
      </c>
      <c r="B2" s="51" t="s">
        <v>12</v>
      </c>
      <c r="C2" s="50">
        <v>60</v>
      </c>
      <c r="D2" s="51"/>
      <c r="E2" s="4" t="b">
        <v>0</v>
      </c>
      <c r="F2" s="51"/>
      <c r="G2" s="51"/>
      <c r="H2" s="50" t="s">
        <v>169</v>
      </c>
      <c r="I2" s="51" t="s">
        <v>13</v>
      </c>
      <c r="J2" s="51"/>
      <c r="K2" s="51" t="s">
        <v>12</v>
      </c>
      <c r="L2" s="51" t="s">
        <v>14</v>
      </c>
      <c r="M2" s="51" t="s">
        <v>15</v>
      </c>
      <c r="N2" s="47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" thickBot="1" x14ac:dyDescent="0.35">
      <c r="A3" s="50">
        <v>2</v>
      </c>
      <c r="B3" s="51" t="s">
        <v>12</v>
      </c>
      <c r="C3" s="50">
        <v>30</v>
      </c>
      <c r="D3" s="51" t="s">
        <v>16</v>
      </c>
      <c r="E3" s="4" t="b">
        <v>0</v>
      </c>
      <c r="F3" s="51"/>
      <c r="G3" s="51"/>
      <c r="H3" s="50" t="s">
        <v>170</v>
      </c>
      <c r="I3" s="51" t="s">
        <v>17</v>
      </c>
      <c r="J3" s="51" t="s">
        <v>17</v>
      </c>
      <c r="K3" s="51" t="s">
        <v>12</v>
      </c>
      <c r="L3" s="51"/>
      <c r="M3" s="51" t="s">
        <v>18</v>
      </c>
      <c r="N3" s="47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5" thickBot="1" x14ac:dyDescent="0.35">
      <c r="A4" s="50">
        <v>3</v>
      </c>
      <c r="B4" s="51" t="s">
        <v>12</v>
      </c>
      <c r="C4" s="50">
        <v>40</v>
      </c>
      <c r="D4" s="51" t="s">
        <v>19</v>
      </c>
      <c r="E4" s="4" t="b">
        <v>0</v>
      </c>
      <c r="F4" s="51"/>
      <c r="G4" s="51"/>
      <c r="H4" s="50" t="s">
        <v>171</v>
      </c>
      <c r="I4" s="51" t="s">
        <v>20</v>
      </c>
      <c r="J4" s="51" t="s">
        <v>21</v>
      </c>
      <c r="K4" s="51" t="s">
        <v>12</v>
      </c>
      <c r="L4" s="51"/>
      <c r="M4" s="51" t="s">
        <v>22</v>
      </c>
      <c r="N4" s="47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5" thickBot="1" x14ac:dyDescent="0.35">
      <c r="A5" s="50">
        <v>4</v>
      </c>
      <c r="B5" s="51" t="s">
        <v>12</v>
      </c>
      <c r="C5" s="50">
        <v>40</v>
      </c>
      <c r="D5" s="51" t="s">
        <v>19</v>
      </c>
      <c r="E5" s="4" t="b">
        <v>0</v>
      </c>
      <c r="F5" s="51"/>
      <c r="G5" s="51"/>
      <c r="H5" s="50" t="s">
        <v>170</v>
      </c>
      <c r="I5" s="51" t="s">
        <v>17</v>
      </c>
      <c r="J5" s="51"/>
      <c r="K5" s="51" t="s">
        <v>12</v>
      </c>
      <c r="L5" s="51"/>
      <c r="M5" s="51" t="s">
        <v>18</v>
      </c>
      <c r="N5" s="47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5" thickBot="1" x14ac:dyDescent="0.35">
      <c r="A6" s="50">
        <v>5</v>
      </c>
      <c r="B6" s="51" t="s">
        <v>12</v>
      </c>
      <c r="C6" s="50">
        <v>40</v>
      </c>
      <c r="D6" s="51" t="s">
        <v>16</v>
      </c>
      <c r="E6" s="4" t="b">
        <v>0</v>
      </c>
      <c r="F6" s="51"/>
      <c r="G6" s="51"/>
      <c r="H6" s="50" t="s">
        <v>171</v>
      </c>
      <c r="I6" s="51" t="s">
        <v>20</v>
      </c>
      <c r="J6" s="51" t="s">
        <v>21</v>
      </c>
      <c r="K6" s="51" t="s">
        <v>12</v>
      </c>
      <c r="L6" s="51"/>
      <c r="M6" s="51" t="s">
        <v>22</v>
      </c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5" thickBot="1" x14ac:dyDescent="0.35">
      <c r="A7" s="50">
        <v>6</v>
      </c>
      <c r="B7" s="51" t="s">
        <v>12</v>
      </c>
      <c r="C7" s="50">
        <v>60</v>
      </c>
      <c r="D7" s="51" t="s">
        <v>19</v>
      </c>
      <c r="E7" s="4" t="b">
        <v>0</v>
      </c>
      <c r="F7" s="51"/>
      <c r="G7" s="51"/>
      <c r="H7" s="52">
        <v>43985</v>
      </c>
      <c r="I7" s="51" t="s">
        <v>23</v>
      </c>
      <c r="J7" s="51" t="s">
        <v>24</v>
      </c>
      <c r="K7" s="51" t="s">
        <v>12</v>
      </c>
      <c r="L7" s="51"/>
      <c r="M7" s="51" t="s">
        <v>25</v>
      </c>
      <c r="N7" s="47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5" thickBot="1" x14ac:dyDescent="0.35">
      <c r="A8" s="50">
        <v>7</v>
      </c>
      <c r="B8" s="51" t="s">
        <v>26</v>
      </c>
      <c r="C8" s="50">
        <v>30</v>
      </c>
      <c r="D8" s="51" t="s">
        <v>16</v>
      </c>
      <c r="E8" s="4" t="b">
        <v>0</v>
      </c>
      <c r="F8" s="51"/>
      <c r="G8" s="51"/>
      <c r="H8" s="52">
        <v>44107</v>
      </c>
      <c r="I8" s="51" t="s">
        <v>27</v>
      </c>
      <c r="J8" s="51"/>
      <c r="K8" s="51" t="s">
        <v>28</v>
      </c>
      <c r="L8" s="51" t="s">
        <v>29</v>
      </c>
      <c r="M8" s="51" t="s">
        <v>30</v>
      </c>
      <c r="N8" s="47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" thickBot="1" x14ac:dyDescent="0.35">
      <c r="A9" s="50">
        <v>8</v>
      </c>
      <c r="B9" s="51" t="s">
        <v>31</v>
      </c>
      <c r="C9" s="50">
        <v>60</v>
      </c>
      <c r="D9" s="51" t="s">
        <v>19</v>
      </c>
      <c r="E9" s="4" t="b">
        <v>0</v>
      </c>
      <c r="F9" s="51"/>
      <c r="G9" s="51"/>
      <c r="H9" s="50" t="s">
        <v>172</v>
      </c>
      <c r="I9" s="51" t="s">
        <v>32</v>
      </c>
      <c r="J9" s="51" t="s">
        <v>33</v>
      </c>
      <c r="K9" s="51" t="s">
        <v>31</v>
      </c>
      <c r="L9" s="51"/>
      <c r="M9" s="51" t="s">
        <v>34</v>
      </c>
      <c r="N9" s="47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5" thickBot="1" x14ac:dyDescent="0.35">
      <c r="A10" s="50">
        <v>9</v>
      </c>
      <c r="B10" s="51" t="s">
        <v>31</v>
      </c>
      <c r="C10" s="50">
        <v>30</v>
      </c>
      <c r="D10" s="51" t="s">
        <v>19</v>
      </c>
      <c r="E10" s="4" t="b">
        <v>0</v>
      </c>
      <c r="F10" s="51"/>
      <c r="G10" s="51"/>
      <c r="H10" s="50" t="s">
        <v>172</v>
      </c>
      <c r="I10" s="51" t="s">
        <v>23</v>
      </c>
      <c r="J10" s="51" t="s">
        <v>35</v>
      </c>
      <c r="K10" s="51" t="s">
        <v>31</v>
      </c>
      <c r="L10" s="51" t="s">
        <v>12</v>
      </c>
      <c r="M10" s="51" t="s">
        <v>36</v>
      </c>
      <c r="N10" s="47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5" thickBot="1" x14ac:dyDescent="0.35">
      <c r="A11" s="50">
        <v>10</v>
      </c>
      <c r="B11" s="51" t="s">
        <v>31</v>
      </c>
      <c r="C11" s="50">
        <v>70</v>
      </c>
      <c r="D11" s="51" t="s">
        <v>19</v>
      </c>
      <c r="E11" s="4" t="b">
        <v>0</v>
      </c>
      <c r="F11" s="51"/>
      <c r="G11" s="51"/>
      <c r="H11" s="50" t="s">
        <v>172</v>
      </c>
      <c r="I11" s="51" t="s">
        <v>23</v>
      </c>
      <c r="J11" s="51" t="s">
        <v>35</v>
      </c>
      <c r="K11" s="51" t="s">
        <v>31</v>
      </c>
      <c r="L11" s="51" t="s">
        <v>12</v>
      </c>
      <c r="M11" s="51" t="s">
        <v>37</v>
      </c>
      <c r="N11" s="47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5" thickBot="1" x14ac:dyDescent="0.35">
      <c r="A12" s="50">
        <v>11</v>
      </c>
      <c r="B12" s="51" t="s">
        <v>26</v>
      </c>
      <c r="C12" s="50">
        <v>40</v>
      </c>
      <c r="D12" s="51" t="s">
        <v>19</v>
      </c>
      <c r="E12" s="4" t="b">
        <v>0</v>
      </c>
      <c r="F12" s="51"/>
      <c r="G12" s="51"/>
      <c r="H12" s="52">
        <v>44046</v>
      </c>
      <c r="I12" s="51" t="s">
        <v>17</v>
      </c>
      <c r="J12" s="51" t="s">
        <v>17</v>
      </c>
      <c r="K12" s="51" t="s">
        <v>12</v>
      </c>
      <c r="L12" s="51" t="s">
        <v>12</v>
      </c>
      <c r="M12" s="51" t="s">
        <v>38</v>
      </c>
      <c r="N12" s="47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5" thickBot="1" x14ac:dyDescent="0.35">
      <c r="A13" s="50">
        <v>12</v>
      </c>
      <c r="B13" s="51" t="s">
        <v>26</v>
      </c>
      <c r="C13" s="50">
        <v>10</v>
      </c>
      <c r="D13" s="51" t="s">
        <v>19</v>
      </c>
      <c r="E13" s="51"/>
      <c r="F13" s="51"/>
      <c r="G13" s="51"/>
      <c r="H13" s="51"/>
      <c r="I13" s="51"/>
      <c r="J13" s="51"/>
      <c r="K13" s="51"/>
      <c r="L13" s="51"/>
      <c r="M13" s="51"/>
      <c r="N13" s="47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5" thickBot="1" x14ac:dyDescent="0.35">
      <c r="A14" s="50">
        <v>13</v>
      </c>
      <c r="B14" s="51" t="s">
        <v>12</v>
      </c>
      <c r="C14" s="50">
        <v>50</v>
      </c>
      <c r="D14" s="51" t="s">
        <v>19</v>
      </c>
      <c r="E14" s="4" t="b">
        <v>0</v>
      </c>
      <c r="F14" s="51"/>
      <c r="G14" s="51"/>
      <c r="H14" s="50" t="s">
        <v>172</v>
      </c>
      <c r="I14" s="51" t="s">
        <v>39</v>
      </c>
      <c r="J14" s="51" t="s">
        <v>40</v>
      </c>
      <c r="K14" s="51" t="s">
        <v>12</v>
      </c>
      <c r="L14" s="51" t="s">
        <v>12</v>
      </c>
      <c r="M14" s="51" t="s">
        <v>41</v>
      </c>
      <c r="N14" s="47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5" thickBot="1" x14ac:dyDescent="0.35">
      <c r="A15" s="50">
        <v>14</v>
      </c>
      <c r="B15" s="51" t="s">
        <v>12</v>
      </c>
      <c r="C15" s="50">
        <v>40</v>
      </c>
      <c r="D15" s="51" t="s">
        <v>16</v>
      </c>
      <c r="E15" s="4" t="b">
        <v>0</v>
      </c>
      <c r="F15" s="51"/>
      <c r="G15" s="51"/>
      <c r="H15" s="52">
        <v>44046</v>
      </c>
      <c r="I15" s="51"/>
      <c r="J15" s="51"/>
      <c r="K15" s="51" t="s">
        <v>12</v>
      </c>
      <c r="L15" s="51"/>
      <c r="M15" s="51"/>
      <c r="N15" s="47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5" thickBot="1" x14ac:dyDescent="0.35">
      <c r="A16" s="50">
        <v>15</v>
      </c>
      <c r="B16" s="51" t="s">
        <v>12</v>
      </c>
      <c r="C16" s="50">
        <v>60</v>
      </c>
      <c r="D16" s="51" t="s">
        <v>19</v>
      </c>
      <c r="E16" s="4" t="b">
        <v>0</v>
      </c>
      <c r="F16" s="51"/>
      <c r="G16" s="51"/>
      <c r="H16" s="50" t="s">
        <v>173</v>
      </c>
      <c r="I16" s="51" t="s">
        <v>23</v>
      </c>
      <c r="J16" s="51" t="s">
        <v>42</v>
      </c>
      <c r="K16" s="51" t="s">
        <v>12</v>
      </c>
      <c r="L16" s="51"/>
      <c r="M16" s="51" t="s">
        <v>43</v>
      </c>
      <c r="N16" s="47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5" thickBot="1" x14ac:dyDescent="0.35">
      <c r="A17" s="50">
        <v>16</v>
      </c>
      <c r="B17" s="51" t="s">
        <v>12</v>
      </c>
      <c r="C17" s="50">
        <v>60</v>
      </c>
      <c r="D17" s="51" t="s">
        <v>19</v>
      </c>
      <c r="E17" s="4" t="b">
        <v>0</v>
      </c>
      <c r="F17" s="51"/>
      <c r="G17" s="51"/>
      <c r="H17" s="52">
        <v>44168</v>
      </c>
      <c r="I17" s="51" t="s">
        <v>44</v>
      </c>
      <c r="J17" s="51"/>
      <c r="K17" s="51"/>
      <c r="L17" s="51"/>
      <c r="M17" s="51"/>
      <c r="N17" s="47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5" thickBot="1" x14ac:dyDescent="0.35">
      <c r="A18" s="50">
        <v>17</v>
      </c>
      <c r="B18" s="51" t="s">
        <v>45</v>
      </c>
      <c r="C18" s="50">
        <v>40</v>
      </c>
      <c r="D18" s="51" t="s">
        <v>19</v>
      </c>
      <c r="E18" s="4" t="b">
        <v>0</v>
      </c>
      <c r="F18" s="51"/>
      <c r="G18" s="51"/>
      <c r="H18" s="52">
        <v>44107</v>
      </c>
      <c r="I18" s="51" t="s">
        <v>32</v>
      </c>
      <c r="J18" s="51" t="s">
        <v>46</v>
      </c>
      <c r="K18" s="51" t="s">
        <v>12</v>
      </c>
      <c r="L18" s="51"/>
      <c r="M18" s="51"/>
      <c r="N18" s="47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5" thickBot="1" x14ac:dyDescent="0.35">
      <c r="A19" s="50">
        <v>18</v>
      </c>
      <c r="B19" s="51" t="s">
        <v>47</v>
      </c>
      <c r="C19" s="50">
        <v>40</v>
      </c>
      <c r="D19" s="51" t="s">
        <v>16</v>
      </c>
      <c r="E19" s="4" t="b">
        <v>0</v>
      </c>
      <c r="F19" s="51"/>
      <c r="G19" s="51"/>
      <c r="H19" s="50" t="s">
        <v>174</v>
      </c>
      <c r="I19" s="51" t="s">
        <v>17</v>
      </c>
      <c r="J19" s="51" t="s">
        <v>17</v>
      </c>
      <c r="K19" s="51" t="s">
        <v>28</v>
      </c>
      <c r="L19" s="51"/>
      <c r="M19" s="51" t="s">
        <v>48</v>
      </c>
      <c r="N19" s="47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" thickBot="1" x14ac:dyDescent="0.35">
      <c r="A20" s="50">
        <v>19</v>
      </c>
      <c r="B20" s="51" t="s">
        <v>49</v>
      </c>
      <c r="C20" s="50">
        <v>20</v>
      </c>
      <c r="D20" s="51" t="s">
        <v>16</v>
      </c>
      <c r="E20" s="4" t="b">
        <v>0</v>
      </c>
      <c r="F20" s="51"/>
      <c r="G20" s="51"/>
      <c r="H20" s="52">
        <v>44046</v>
      </c>
      <c r="I20" s="51" t="s">
        <v>32</v>
      </c>
      <c r="J20" s="51" t="s">
        <v>50</v>
      </c>
      <c r="K20" s="51" t="s">
        <v>12</v>
      </c>
      <c r="L20" s="51"/>
      <c r="M20" s="51" t="s">
        <v>51</v>
      </c>
      <c r="N20" s="47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" thickBot="1" x14ac:dyDescent="0.35">
      <c r="A21" s="50">
        <v>20</v>
      </c>
      <c r="B21" s="51" t="s">
        <v>49</v>
      </c>
      <c r="C21" s="50">
        <v>70</v>
      </c>
      <c r="D21" s="51" t="s">
        <v>19</v>
      </c>
      <c r="E21" s="4" t="b">
        <v>0</v>
      </c>
      <c r="F21" s="51"/>
      <c r="G21" s="51"/>
      <c r="H21" s="50" t="s">
        <v>175</v>
      </c>
      <c r="I21" s="51" t="s">
        <v>17</v>
      </c>
      <c r="J21" s="51" t="s">
        <v>17</v>
      </c>
      <c r="K21" s="51" t="s">
        <v>12</v>
      </c>
      <c r="L21" s="51"/>
      <c r="M21" s="51" t="s">
        <v>52</v>
      </c>
      <c r="N21" s="47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" thickBot="1" x14ac:dyDescent="0.35">
      <c r="A22" s="50">
        <v>21</v>
      </c>
      <c r="B22" s="51" t="s">
        <v>53</v>
      </c>
      <c r="C22" s="50">
        <v>40</v>
      </c>
      <c r="D22" s="51" t="s">
        <v>16</v>
      </c>
      <c r="E22" s="4" t="b">
        <v>0</v>
      </c>
      <c r="F22" s="51"/>
      <c r="G22" s="51"/>
      <c r="H22" s="52">
        <v>44077</v>
      </c>
      <c r="I22" s="51" t="s">
        <v>39</v>
      </c>
      <c r="J22" s="51" t="s">
        <v>40</v>
      </c>
      <c r="K22" s="51" t="s">
        <v>54</v>
      </c>
      <c r="L22" s="51" t="s">
        <v>12</v>
      </c>
      <c r="M22" s="51" t="s">
        <v>55</v>
      </c>
      <c r="N22" s="47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" thickBot="1" x14ac:dyDescent="0.35">
      <c r="A23" s="50">
        <v>22</v>
      </c>
      <c r="B23" s="51" t="s">
        <v>53</v>
      </c>
      <c r="C23" s="50">
        <v>40</v>
      </c>
      <c r="D23" s="51" t="s">
        <v>19</v>
      </c>
      <c r="E23" s="4" t="b">
        <v>0</v>
      </c>
      <c r="F23" s="51"/>
      <c r="G23" s="51"/>
      <c r="H23" s="50" t="s">
        <v>175</v>
      </c>
      <c r="I23" s="51" t="s">
        <v>56</v>
      </c>
      <c r="J23" s="51" t="s">
        <v>57</v>
      </c>
      <c r="K23" s="51" t="s">
        <v>54</v>
      </c>
      <c r="L23" s="51" t="s">
        <v>58</v>
      </c>
      <c r="M23" s="51" t="s">
        <v>59</v>
      </c>
      <c r="N23" s="47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" thickBot="1" x14ac:dyDescent="0.35">
      <c r="A24" s="50">
        <v>23</v>
      </c>
      <c r="B24" s="51" t="s">
        <v>60</v>
      </c>
      <c r="C24" s="50">
        <v>20</v>
      </c>
      <c r="D24" s="51" t="s">
        <v>19</v>
      </c>
      <c r="E24" s="4" t="b">
        <v>0</v>
      </c>
      <c r="F24" s="51"/>
      <c r="G24" s="51"/>
      <c r="H24" s="50" t="s">
        <v>174</v>
      </c>
      <c r="I24" s="51" t="s">
        <v>32</v>
      </c>
      <c r="J24" s="51" t="s">
        <v>50</v>
      </c>
      <c r="K24" s="51" t="s">
        <v>12</v>
      </c>
      <c r="L24" s="51"/>
      <c r="M24" s="51" t="s">
        <v>61</v>
      </c>
      <c r="N24" s="47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" thickBot="1" x14ac:dyDescent="0.35">
      <c r="A25" s="50">
        <v>24</v>
      </c>
      <c r="B25" s="51" t="s">
        <v>62</v>
      </c>
      <c r="C25" s="50">
        <v>50</v>
      </c>
      <c r="D25" s="51" t="s">
        <v>19</v>
      </c>
      <c r="E25" s="4" t="b">
        <v>0</v>
      </c>
      <c r="F25" s="51"/>
      <c r="G25" s="51"/>
      <c r="H25" s="50" t="s">
        <v>173</v>
      </c>
      <c r="I25" s="51" t="s">
        <v>17</v>
      </c>
      <c r="J25" s="51" t="s">
        <v>17</v>
      </c>
      <c r="K25" s="51" t="s">
        <v>12</v>
      </c>
      <c r="L25" s="51"/>
      <c r="M25" s="51" t="s">
        <v>52</v>
      </c>
      <c r="N25" s="47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" thickBot="1" x14ac:dyDescent="0.35">
      <c r="A26" s="50">
        <v>25</v>
      </c>
      <c r="B26" s="51" t="s">
        <v>12</v>
      </c>
      <c r="C26" s="50">
        <v>60</v>
      </c>
      <c r="D26" s="51" t="s">
        <v>19</v>
      </c>
      <c r="E26" s="4" t="b">
        <v>0</v>
      </c>
      <c r="F26" s="51"/>
      <c r="G26" s="51"/>
      <c r="H26" s="50" t="s">
        <v>173</v>
      </c>
      <c r="I26" s="51" t="s">
        <v>23</v>
      </c>
      <c r="J26" s="51" t="s">
        <v>35</v>
      </c>
      <c r="K26" s="51" t="s">
        <v>12</v>
      </c>
      <c r="L26" s="51"/>
      <c r="M26" s="51" t="s">
        <v>63</v>
      </c>
      <c r="N26" s="47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" thickBot="1" x14ac:dyDescent="0.35">
      <c r="A27" s="50">
        <v>26</v>
      </c>
      <c r="B27" s="51" t="s">
        <v>12</v>
      </c>
      <c r="C27" s="50">
        <v>40</v>
      </c>
      <c r="D27" s="51" t="s">
        <v>19</v>
      </c>
      <c r="E27" s="4" t="b">
        <v>0</v>
      </c>
      <c r="F27" s="51"/>
      <c r="G27" s="51"/>
      <c r="H27" s="50" t="s">
        <v>175</v>
      </c>
      <c r="I27" s="51" t="s">
        <v>32</v>
      </c>
      <c r="J27" s="51" t="s">
        <v>64</v>
      </c>
      <c r="K27" s="51" t="s">
        <v>12</v>
      </c>
      <c r="L27" s="51"/>
      <c r="M27" s="51" t="s">
        <v>65</v>
      </c>
      <c r="N27" s="47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" thickBot="1" x14ac:dyDescent="0.35">
      <c r="A28" s="50">
        <v>27</v>
      </c>
      <c r="B28" s="51" t="s">
        <v>66</v>
      </c>
      <c r="C28" s="50">
        <v>30</v>
      </c>
      <c r="D28" s="51" t="s">
        <v>16</v>
      </c>
      <c r="E28" s="4" t="b">
        <v>0</v>
      </c>
      <c r="F28" s="51"/>
      <c r="G28" s="51"/>
      <c r="H28" s="50" t="s">
        <v>176</v>
      </c>
      <c r="I28" s="51" t="s">
        <v>67</v>
      </c>
      <c r="J28" s="51" t="s">
        <v>68</v>
      </c>
      <c r="K28" s="51" t="s">
        <v>26</v>
      </c>
      <c r="L28" s="51" t="s">
        <v>69</v>
      </c>
      <c r="M28" s="51" t="s">
        <v>70</v>
      </c>
      <c r="N28" s="47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" thickBot="1" x14ac:dyDescent="0.35">
      <c r="A29" s="50">
        <v>28</v>
      </c>
      <c r="B29" s="51" t="s">
        <v>66</v>
      </c>
      <c r="C29" s="50">
        <v>60</v>
      </c>
      <c r="D29" s="51" t="s">
        <v>19</v>
      </c>
      <c r="E29" s="4" t="b">
        <v>0</v>
      </c>
      <c r="F29" s="51"/>
      <c r="G29" s="51"/>
      <c r="H29" s="50" t="s">
        <v>173</v>
      </c>
      <c r="I29" s="51" t="s">
        <v>32</v>
      </c>
      <c r="J29" s="51" t="s">
        <v>50</v>
      </c>
      <c r="K29" s="51" t="s">
        <v>28</v>
      </c>
      <c r="L29" s="51"/>
      <c r="M29" s="51" t="s">
        <v>71</v>
      </c>
      <c r="N29" s="47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" thickBot="1" x14ac:dyDescent="0.35">
      <c r="A30" s="50">
        <v>29</v>
      </c>
      <c r="B30" s="51" t="s">
        <v>12</v>
      </c>
      <c r="C30" s="50">
        <v>40</v>
      </c>
      <c r="D30" s="51" t="s">
        <v>19</v>
      </c>
      <c r="E30" s="4" t="b">
        <v>0</v>
      </c>
      <c r="F30" s="51"/>
      <c r="G30" s="51"/>
      <c r="H30" s="52">
        <v>44138</v>
      </c>
      <c r="I30" s="51" t="s">
        <v>17</v>
      </c>
      <c r="J30" s="51" t="s">
        <v>17</v>
      </c>
      <c r="K30" s="51" t="s">
        <v>12</v>
      </c>
      <c r="L30" s="51"/>
      <c r="M30" s="51"/>
      <c r="N30" s="47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" thickBot="1" x14ac:dyDescent="0.35">
      <c r="A31" s="50">
        <v>30</v>
      </c>
      <c r="B31" s="51" t="s">
        <v>47</v>
      </c>
      <c r="C31" s="50">
        <v>50</v>
      </c>
      <c r="D31" s="51" t="s">
        <v>19</v>
      </c>
      <c r="E31" s="4" t="b">
        <v>0</v>
      </c>
      <c r="F31" s="51"/>
      <c r="G31" s="51"/>
      <c r="H31" s="50" t="s">
        <v>172</v>
      </c>
      <c r="I31" s="51" t="s">
        <v>23</v>
      </c>
      <c r="J31" s="51" t="s">
        <v>35</v>
      </c>
      <c r="K31" s="51" t="s">
        <v>28</v>
      </c>
      <c r="L31" s="51" t="s">
        <v>12</v>
      </c>
      <c r="M31" s="51" t="s">
        <v>72</v>
      </c>
      <c r="N31" s="47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" thickBot="1" x14ac:dyDescent="0.35">
      <c r="A32" s="50">
        <v>31</v>
      </c>
      <c r="B32" s="51" t="s">
        <v>31</v>
      </c>
      <c r="C32" s="50">
        <v>40</v>
      </c>
      <c r="D32" s="51" t="s">
        <v>19</v>
      </c>
      <c r="E32" s="4" t="b">
        <v>0</v>
      </c>
      <c r="F32" s="51"/>
      <c r="G32" s="51"/>
      <c r="H32" s="50" t="s">
        <v>172</v>
      </c>
      <c r="I32" s="51" t="s">
        <v>32</v>
      </c>
      <c r="J32" s="51" t="s">
        <v>64</v>
      </c>
      <c r="K32" s="51" t="s">
        <v>31</v>
      </c>
      <c r="L32" s="51"/>
      <c r="M32" s="51" t="s">
        <v>73</v>
      </c>
      <c r="N32" s="47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" thickBot="1" x14ac:dyDescent="0.35">
      <c r="A33" s="50">
        <v>32</v>
      </c>
      <c r="B33" s="51" t="s">
        <v>74</v>
      </c>
      <c r="C33" s="50">
        <v>30</v>
      </c>
      <c r="D33" s="51" t="s">
        <v>19</v>
      </c>
      <c r="E33" s="4" t="b">
        <v>0</v>
      </c>
      <c r="F33" s="51"/>
      <c r="G33" s="51"/>
      <c r="H33" s="50" t="s">
        <v>174</v>
      </c>
      <c r="I33" s="51" t="s">
        <v>20</v>
      </c>
      <c r="J33" s="51" t="s">
        <v>21</v>
      </c>
      <c r="K33" s="51" t="s">
        <v>75</v>
      </c>
      <c r="L33" s="51" t="s">
        <v>12</v>
      </c>
      <c r="M33" s="51" t="s">
        <v>76</v>
      </c>
      <c r="N33" s="47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" thickBot="1" x14ac:dyDescent="0.35">
      <c r="A34" s="50">
        <v>33</v>
      </c>
      <c r="B34" s="51" t="s">
        <v>49</v>
      </c>
      <c r="C34" s="50">
        <v>70</v>
      </c>
      <c r="D34" s="51" t="s">
        <v>16</v>
      </c>
      <c r="E34" s="4" t="b">
        <v>0</v>
      </c>
      <c r="F34" s="51"/>
      <c r="G34" s="51"/>
      <c r="H34" s="50" t="s">
        <v>174</v>
      </c>
      <c r="I34" s="51" t="s">
        <v>39</v>
      </c>
      <c r="J34" s="51" t="s">
        <v>40</v>
      </c>
      <c r="K34" s="51" t="s">
        <v>12</v>
      </c>
      <c r="L34" s="51" t="s">
        <v>40</v>
      </c>
      <c r="M34" s="51" t="s">
        <v>15</v>
      </c>
      <c r="N34" s="47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" thickBot="1" x14ac:dyDescent="0.35">
      <c r="A35" s="50">
        <v>34</v>
      </c>
      <c r="B35" s="51" t="s">
        <v>49</v>
      </c>
      <c r="C35" s="50">
        <v>60</v>
      </c>
      <c r="D35" s="51" t="s">
        <v>16</v>
      </c>
      <c r="E35" s="4" t="b">
        <v>0</v>
      </c>
      <c r="F35" s="51"/>
      <c r="G35" s="51"/>
      <c r="H35" s="50" t="s">
        <v>174</v>
      </c>
      <c r="I35" s="51" t="s">
        <v>39</v>
      </c>
      <c r="J35" s="51" t="s">
        <v>40</v>
      </c>
      <c r="K35" s="51" t="s">
        <v>12</v>
      </c>
      <c r="L35" s="51"/>
      <c r="M35" s="51" t="s">
        <v>15</v>
      </c>
      <c r="N35" s="47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" thickBot="1" x14ac:dyDescent="0.35">
      <c r="A36" s="50">
        <v>35</v>
      </c>
      <c r="B36" s="51" t="s">
        <v>12</v>
      </c>
      <c r="C36" s="50">
        <v>30</v>
      </c>
      <c r="D36" s="51" t="s">
        <v>16</v>
      </c>
      <c r="E36" s="4" t="b">
        <v>0</v>
      </c>
      <c r="F36" s="51"/>
      <c r="G36" s="51"/>
      <c r="H36" s="51"/>
      <c r="I36" s="51" t="s">
        <v>23</v>
      </c>
      <c r="J36" s="51" t="s">
        <v>35</v>
      </c>
      <c r="K36" s="51" t="s">
        <v>12</v>
      </c>
      <c r="L36" s="51"/>
      <c r="M36" s="51"/>
      <c r="N36" s="47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" thickBot="1" x14ac:dyDescent="0.35">
      <c r="A37" s="50">
        <v>36</v>
      </c>
      <c r="B37" s="51" t="s">
        <v>12</v>
      </c>
      <c r="C37" s="50">
        <v>40</v>
      </c>
      <c r="D37" s="51" t="s">
        <v>19</v>
      </c>
      <c r="E37" s="4" t="b">
        <v>0</v>
      </c>
      <c r="F37" s="51"/>
      <c r="G37" s="51"/>
      <c r="H37" s="51"/>
      <c r="I37" s="51" t="s">
        <v>23</v>
      </c>
      <c r="J37" s="51" t="s">
        <v>35</v>
      </c>
      <c r="K37" s="51" t="s">
        <v>12</v>
      </c>
      <c r="L37" s="51"/>
      <c r="M37" s="51"/>
      <c r="N37" s="47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" thickBot="1" x14ac:dyDescent="0.35">
      <c r="A38" s="50">
        <v>37</v>
      </c>
      <c r="B38" s="51" t="s">
        <v>12</v>
      </c>
      <c r="C38" s="50">
        <v>40</v>
      </c>
      <c r="D38" s="51" t="s">
        <v>16</v>
      </c>
      <c r="E38" s="4" t="b">
        <v>0</v>
      </c>
      <c r="F38" s="51"/>
      <c r="G38" s="51"/>
      <c r="H38" s="50" t="s">
        <v>175</v>
      </c>
      <c r="I38" s="51" t="s">
        <v>67</v>
      </c>
      <c r="J38" s="51" t="s">
        <v>68</v>
      </c>
      <c r="K38" s="51" t="s">
        <v>12</v>
      </c>
      <c r="L38" s="51" t="s">
        <v>21</v>
      </c>
      <c r="M38" s="51"/>
      <c r="N38" s="47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" thickBot="1" x14ac:dyDescent="0.35">
      <c r="A39" s="50">
        <v>38</v>
      </c>
      <c r="B39" s="51" t="s">
        <v>31</v>
      </c>
      <c r="C39" s="50">
        <v>30</v>
      </c>
      <c r="D39" s="51" t="s">
        <v>19</v>
      </c>
      <c r="E39" s="51"/>
      <c r="F39" s="51"/>
      <c r="G39" s="51"/>
      <c r="H39" s="51"/>
      <c r="I39" s="51"/>
      <c r="J39" s="51"/>
      <c r="K39" s="51"/>
      <c r="L39" s="51"/>
      <c r="M39" s="51"/>
      <c r="N39" s="47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" thickBot="1" x14ac:dyDescent="0.35">
      <c r="A40" s="50">
        <v>39</v>
      </c>
      <c r="B40" s="51" t="s">
        <v>77</v>
      </c>
      <c r="C40" s="50">
        <v>20</v>
      </c>
      <c r="D40" s="51" t="s">
        <v>19</v>
      </c>
      <c r="E40" s="4" t="b">
        <v>0</v>
      </c>
      <c r="F40" s="51"/>
      <c r="G40" s="51"/>
      <c r="H40" s="50" t="s">
        <v>177</v>
      </c>
      <c r="I40" s="51" t="s">
        <v>23</v>
      </c>
      <c r="J40" s="51" t="s">
        <v>35</v>
      </c>
      <c r="K40" s="51" t="s">
        <v>78</v>
      </c>
      <c r="L40" s="51" t="s">
        <v>12</v>
      </c>
      <c r="M40" s="51" t="s">
        <v>79</v>
      </c>
      <c r="N40" s="47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" thickBot="1" x14ac:dyDescent="0.35">
      <c r="A41" s="50">
        <v>40</v>
      </c>
      <c r="B41" s="51" t="s">
        <v>31</v>
      </c>
      <c r="C41" s="50">
        <v>50</v>
      </c>
      <c r="D41" s="51" t="s">
        <v>19</v>
      </c>
      <c r="E41" s="4" t="b">
        <v>0</v>
      </c>
      <c r="F41" s="51"/>
      <c r="G41" s="51"/>
      <c r="H41" s="50" t="s">
        <v>172</v>
      </c>
      <c r="I41" s="51" t="s">
        <v>32</v>
      </c>
      <c r="J41" s="51" t="s">
        <v>50</v>
      </c>
      <c r="K41" s="51" t="s">
        <v>80</v>
      </c>
      <c r="L41" s="51"/>
      <c r="M41" s="51" t="s">
        <v>81</v>
      </c>
      <c r="N41" s="47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" thickBot="1" x14ac:dyDescent="0.35">
      <c r="A42" s="50">
        <v>41</v>
      </c>
      <c r="B42" s="51" t="s">
        <v>12</v>
      </c>
      <c r="C42" s="50">
        <v>60</v>
      </c>
      <c r="D42" s="51" t="s">
        <v>19</v>
      </c>
      <c r="E42" s="51"/>
      <c r="F42" s="51"/>
      <c r="G42" s="51"/>
      <c r="H42" s="51"/>
      <c r="I42" s="51"/>
      <c r="J42" s="51"/>
      <c r="K42" s="51"/>
      <c r="L42" s="51"/>
      <c r="M42" s="51" t="s">
        <v>82</v>
      </c>
      <c r="N42" s="47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" thickBot="1" x14ac:dyDescent="0.35">
      <c r="A43" s="50">
        <v>42</v>
      </c>
      <c r="B43" s="51" t="s">
        <v>49</v>
      </c>
      <c r="C43" s="50">
        <v>60</v>
      </c>
      <c r="D43" s="51" t="s">
        <v>16</v>
      </c>
      <c r="E43" s="4" t="b">
        <v>0</v>
      </c>
      <c r="F43" s="51"/>
      <c r="G43" s="51"/>
      <c r="H43" s="50" t="s">
        <v>173</v>
      </c>
      <c r="I43" s="51" t="s">
        <v>17</v>
      </c>
      <c r="J43" s="51" t="s">
        <v>17</v>
      </c>
      <c r="K43" s="51" t="s">
        <v>12</v>
      </c>
      <c r="L43" s="51"/>
      <c r="M43" s="51" t="s">
        <v>83</v>
      </c>
      <c r="N43" s="47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" thickBot="1" x14ac:dyDescent="0.35">
      <c r="A44" s="50">
        <v>43</v>
      </c>
      <c r="B44" s="51" t="s">
        <v>31</v>
      </c>
      <c r="C44" s="50">
        <v>50</v>
      </c>
      <c r="D44" s="51" t="s">
        <v>19</v>
      </c>
      <c r="E44" s="4" t="b">
        <v>0</v>
      </c>
      <c r="F44" s="51"/>
      <c r="G44" s="51"/>
      <c r="H44" s="50" t="s">
        <v>172</v>
      </c>
      <c r="I44" s="51" t="s">
        <v>32</v>
      </c>
      <c r="J44" s="51" t="s">
        <v>50</v>
      </c>
      <c r="K44" s="51" t="s">
        <v>31</v>
      </c>
      <c r="L44" s="51"/>
      <c r="M44" s="51" t="s">
        <v>84</v>
      </c>
      <c r="N44" s="47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" thickBot="1" x14ac:dyDescent="0.35">
      <c r="A45" s="50">
        <v>44</v>
      </c>
      <c r="B45" s="51" t="s">
        <v>31</v>
      </c>
      <c r="C45" s="50">
        <v>50</v>
      </c>
      <c r="D45" s="51" t="s">
        <v>19</v>
      </c>
      <c r="E45" s="51"/>
      <c r="F45" s="4" t="b">
        <v>1</v>
      </c>
      <c r="G45" s="51"/>
      <c r="H45" s="51"/>
      <c r="I45" s="51"/>
      <c r="J45" s="51"/>
      <c r="K45" s="51"/>
      <c r="L45" s="51"/>
      <c r="M45" s="51" t="s">
        <v>85</v>
      </c>
      <c r="N45" s="47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" thickBot="1" x14ac:dyDescent="0.35">
      <c r="A46" s="50">
        <v>45</v>
      </c>
      <c r="B46" s="51" t="s">
        <v>31</v>
      </c>
      <c r="C46" s="50">
        <v>30</v>
      </c>
      <c r="D46" s="51" t="s">
        <v>16</v>
      </c>
      <c r="E46" s="4" t="b">
        <v>0</v>
      </c>
      <c r="F46" s="51"/>
      <c r="G46" s="51"/>
      <c r="H46" s="52">
        <v>44168</v>
      </c>
      <c r="I46" s="51" t="s">
        <v>39</v>
      </c>
      <c r="J46" s="51" t="s">
        <v>40</v>
      </c>
      <c r="K46" s="51" t="s">
        <v>31</v>
      </c>
      <c r="L46" s="51" t="s">
        <v>12</v>
      </c>
      <c r="M46" s="51" t="s">
        <v>86</v>
      </c>
      <c r="N46" s="47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" thickBot="1" x14ac:dyDescent="0.35">
      <c r="A47" s="50">
        <v>46</v>
      </c>
      <c r="B47" s="51" t="s">
        <v>12</v>
      </c>
      <c r="C47" s="50">
        <v>70</v>
      </c>
      <c r="D47" s="51" t="s">
        <v>19</v>
      </c>
      <c r="E47" s="51"/>
      <c r="F47" s="51"/>
      <c r="G47" s="51"/>
      <c r="H47" s="51"/>
      <c r="I47" s="51"/>
      <c r="J47" s="51"/>
      <c r="K47" s="51"/>
      <c r="L47" s="51"/>
      <c r="M47" s="51" t="s">
        <v>87</v>
      </c>
      <c r="N47" s="47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" thickBot="1" x14ac:dyDescent="0.35">
      <c r="A48" s="50">
        <v>47</v>
      </c>
      <c r="B48" s="51" t="s">
        <v>88</v>
      </c>
      <c r="C48" s="50">
        <v>50</v>
      </c>
      <c r="D48" s="51" t="s">
        <v>19</v>
      </c>
      <c r="E48" s="4" t="b">
        <v>0</v>
      </c>
      <c r="F48" s="51"/>
      <c r="G48" s="51"/>
      <c r="H48" s="52">
        <v>44107</v>
      </c>
      <c r="I48" s="51" t="s">
        <v>39</v>
      </c>
      <c r="J48" s="51" t="s">
        <v>40</v>
      </c>
      <c r="K48" s="51" t="s">
        <v>12</v>
      </c>
      <c r="L48" s="51"/>
      <c r="M48" s="51" t="s">
        <v>89</v>
      </c>
      <c r="N48" s="47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" thickBot="1" x14ac:dyDescent="0.35">
      <c r="A49" s="50">
        <v>48</v>
      </c>
      <c r="B49" s="51" t="s">
        <v>90</v>
      </c>
      <c r="C49" s="50">
        <v>40</v>
      </c>
      <c r="D49" s="51" t="s">
        <v>19</v>
      </c>
      <c r="E49" s="51"/>
      <c r="F49" s="51"/>
      <c r="G49" s="51"/>
      <c r="H49" s="51"/>
      <c r="I49" s="51"/>
      <c r="J49" s="51"/>
      <c r="K49" s="51"/>
      <c r="L49" s="51"/>
      <c r="M49" s="51" t="s">
        <v>91</v>
      </c>
      <c r="N49" s="4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" thickBot="1" x14ac:dyDescent="0.35">
      <c r="A50" s="50">
        <v>49</v>
      </c>
      <c r="B50" s="51" t="s">
        <v>90</v>
      </c>
      <c r="C50" s="50">
        <v>20</v>
      </c>
      <c r="D50" s="51" t="s">
        <v>16</v>
      </c>
      <c r="E50" s="4" t="b">
        <v>0</v>
      </c>
      <c r="F50" s="51"/>
      <c r="G50" s="51"/>
      <c r="H50" s="50" t="s">
        <v>172</v>
      </c>
      <c r="I50" s="51" t="s">
        <v>20</v>
      </c>
      <c r="J50" s="51" t="s">
        <v>21</v>
      </c>
      <c r="K50" s="51" t="s">
        <v>92</v>
      </c>
      <c r="L50" s="51" t="s">
        <v>12</v>
      </c>
      <c r="M50" s="51" t="s">
        <v>93</v>
      </c>
      <c r="N50" s="47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" thickBot="1" x14ac:dyDescent="0.35">
      <c r="A51" s="50">
        <v>50</v>
      </c>
      <c r="B51" s="51" t="s">
        <v>94</v>
      </c>
      <c r="C51" s="50">
        <v>60</v>
      </c>
      <c r="D51" s="51" t="s">
        <v>16</v>
      </c>
      <c r="E51" s="51"/>
      <c r="F51" s="51"/>
      <c r="G51" s="51"/>
      <c r="H51" s="51"/>
      <c r="I51" s="51"/>
      <c r="J51" s="51"/>
      <c r="K51" s="51"/>
      <c r="L51" s="51"/>
      <c r="M51" s="51"/>
      <c r="N51" s="47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" thickBot="1" x14ac:dyDescent="0.35">
      <c r="A52" s="50">
        <v>51</v>
      </c>
      <c r="B52" s="51" t="s">
        <v>94</v>
      </c>
      <c r="C52" s="50">
        <v>20</v>
      </c>
      <c r="D52" s="51" t="s">
        <v>16</v>
      </c>
      <c r="E52" s="51"/>
      <c r="F52" s="4" t="b">
        <v>1</v>
      </c>
      <c r="G52" s="51"/>
      <c r="H52" s="51"/>
      <c r="I52" s="51"/>
      <c r="J52" s="51"/>
      <c r="K52" s="51"/>
      <c r="L52" s="51"/>
      <c r="M52" s="51"/>
      <c r="N52" s="47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" thickBot="1" x14ac:dyDescent="0.35">
      <c r="A53" s="50">
        <v>52</v>
      </c>
      <c r="B53" s="51" t="s">
        <v>12</v>
      </c>
      <c r="C53" s="50">
        <v>50</v>
      </c>
      <c r="D53" s="51" t="s">
        <v>16</v>
      </c>
      <c r="E53" s="51"/>
      <c r="F53" s="51"/>
      <c r="G53" s="51"/>
      <c r="H53" s="51"/>
      <c r="I53" s="51"/>
      <c r="J53" s="51"/>
      <c r="K53" s="51"/>
      <c r="L53" s="51"/>
      <c r="M53" s="51"/>
      <c r="N53" s="47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" thickBot="1" x14ac:dyDescent="0.35">
      <c r="A54" s="50">
        <v>53</v>
      </c>
      <c r="B54" s="51" t="s">
        <v>26</v>
      </c>
      <c r="C54" s="50">
        <v>40</v>
      </c>
      <c r="D54" s="51" t="s">
        <v>19</v>
      </c>
      <c r="E54" s="51"/>
      <c r="F54" s="51"/>
      <c r="G54" s="51"/>
      <c r="H54" s="50" t="s">
        <v>172</v>
      </c>
      <c r="I54" s="51" t="s">
        <v>23</v>
      </c>
      <c r="J54" s="51" t="s">
        <v>35</v>
      </c>
      <c r="K54" s="51" t="s">
        <v>78</v>
      </c>
      <c r="L54" s="51" t="s">
        <v>12</v>
      </c>
      <c r="M54" s="51" t="s">
        <v>95</v>
      </c>
      <c r="N54" s="47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" thickBot="1" x14ac:dyDescent="0.35">
      <c r="A55" s="50">
        <v>54</v>
      </c>
      <c r="B55" s="51" t="s">
        <v>49</v>
      </c>
      <c r="C55" s="50">
        <v>40</v>
      </c>
      <c r="D55" s="51" t="s">
        <v>16</v>
      </c>
      <c r="E55" s="51"/>
      <c r="F55" s="51"/>
      <c r="G55" s="51"/>
      <c r="H55" s="51"/>
      <c r="I55" s="51"/>
      <c r="J55" s="51"/>
      <c r="K55" s="51"/>
      <c r="L55" s="51"/>
      <c r="M55" s="51"/>
      <c r="N55" s="47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" thickBot="1" x14ac:dyDescent="0.35">
      <c r="A56" s="50">
        <v>55</v>
      </c>
      <c r="B56" s="51" t="s">
        <v>49</v>
      </c>
      <c r="C56" s="50">
        <v>60</v>
      </c>
      <c r="D56" s="51" t="s">
        <v>19</v>
      </c>
      <c r="E56" s="51"/>
      <c r="F56" s="51"/>
      <c r="G56" s="51"/>
      <c r="H56" s="50" t="s">
        <v>172</v>
      </c>
      <c r="I56" s="51" t="s">
        <v>23</v>
      </c>
      <c r="J56" s="51" t="s">
        <v>96</v>
      </c>
      <c r="K56" s="51" t="s">
        <v>12</v>
      </c>
      <c r="L56" s="51"/>
      <c r="M56" s="51" t="s">
        <v>97</v>
      </c>
      <c r="N56" s="47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" thickBot="1" x14ac:dyDescent="0.35">
      <c r="A57" s="50">
        <v>56</v>
      </c>
      <c r="B57" s="51" t="s">
        <v>98</v>
      </c>
      <c r="C57" s="50">
        <v>30</v>
      </c>
      <c r="D57" s="51" t="s">
        <v>19</v>
      </c>
      <c r="E57" s="51"/>
      <c r="F57" s="51"/>
      <c r="G57" s="51"/>
      <c r="H57" s="51"/>
      <c r="I57" s="51" t="s">
        <v>23</v>
      </c>
      <c r="J57" s="51" t="s">
        <v>99</v>
      </c>
      <c r="K57" s="51" t="s">
        <v>99</v>
      </c>
      <c r="L57" s="51" t="s">
        <v>99</v>
      </c>
      <c r="M57" s="51" t="s">
        <v>99</v>
      </c>
      <c r="N57" s="47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" thickBot="1" x14ac:dyDescent="0.35">
      <c r="A58" s="50">
        <v>57</v>
      </c>
      <c r="B58" s="51" t="s">
        <v>100</v>
      </c>
      <c r="C58" s="50">
        <v>60</v>
      </c>
      <c r="D58" s="51" t="s">
        <v>16</v>
      </c>
      <c r="E58" s="51"/>
      <c r="F58" s="51"/>
      <c r="G58" s="51"/>
      <c r="H58" s="51"/>
      <c r="I58" s="51" t="s">
        <v>101</v>
      </c>
      <c r="J58" s="51" t="s">
        <v>99</v>
      </c>
      <c r="K58" s="51" t="s">
        <v>99</v>
      </c>
      <c r="L58" s="51" t="s">
        <v>99</v>
      </c>
      <c r="M58" s="51" t="s">
        <v>99</v>
      </c>
      <c r="N58" s="47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" thickBot="1" x14ac:dyDescent="0.35">
      <c r="A59" s="50">
        <v>58</v>
      </c>
      <c r="B59" s="51" t="s">
        <v>12</v>
      </c>
      <c r="C59" s="50">
        <v>60</v>
      </c>
      <c r="D59" s="51" t="s">
        <v>19</v>
      </c>
      <c r="E59" s="51"/>
      <c r="F59" s="51"/>
      <c r="G59" s="51"/>
      <c r="H59" s="51"/>
      <c r="I59" s="51"/>
      <c r="J59" s="51"/>
      <c r="K59" s="51"/>
      <c r="L59" s="51"/>
      <c r="M59" s="51" t="s">
        <v>87</v>
      </c>
      <c r="N59" s="47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" thickBot="1" x14ac:dyDescent="0.35">
      <c r="A60" s="50">
        <v>59</v>
      </c>
      <c r="B60" s="51" t="s">
        <v>12</v>
      </c>
      <c r="C60" s="50">
        <v>60</v>
      </c>
      <c r="D60" s="51" t="s">
        <v>16</v>
      </c>
      <c r="E60" s="51"/>
      <c r="F60" s="51"/>
      <c r="G60" s="51"/>
      <c r="H60" s="51"/>
      <c r="I60" s="51"/>
      <c r="J60" s="51"/>
      <c r="K60" s="51"/>
      <c r="L60" s="51"/>
      <c r="M60" s="51"/>
      <c r="N60" s="47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" thickBot="1" x14ac:dyDescent="0.35">
      <c r="A61" s="50">
        <v>60</v>
      </c>
      <c r="B61" s="51" t="s">
        <v>12</v>
      </c>
      <c r="C61" s="50">
        <v>20</v>
      </c>
      <c r="D61" s="51" t="s">
        <v>19</v>
      </c>
      <c r="E61" s="51"/>
      <c r="F61" s="51"/>
      <c r="G61" s="51"/>
      <c r="H61" s="50" t="s">
        <v>174</v>
      </c>
      <c r="I61" s="51" t="s">
        <v>39</v>
      </c>
      <c r="J61" s="51" t="s">
        <v>40</v>
      </c>
      <c r="K61" s="51" t="s">
        <v>12</v>
      </c>
      <c r="L61" s="51"/>
      <c r="M61" s="51" t="s">
        <v>41</v>
      </c>
      <c r="N61" s="47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" thickBot="1" x14ac:dyDescent="0.35">
      <c r="A62" s="50">
        <v>61</v>
      </c>
      <c r="B62" s="51" t="s">
        <v>12</v>
      </c>
      <c r="C62" s="50">
        <v>40</v>
      </c>
      <c r="D62" s="51" t="s">
        <v>16</v>
      </c>
      <c r="E62" s="51"/>
      <c r="F62" s="51"/>
      <c r="G62" s="51"/>
      <c r="H62" s="51"/>
      <c r="I62" s="51" t="s">
        <v>102</v>
      </c>
      <c r="J62" s="51" t="s">
        <v>99</v>
      </c>
      <c r="K62" s="51" t="s">
        <v>99</v>
      </c>
      <c r="L62" s="51" t="s">
        <v>99</v>
      </c>
      <c r="M62" s="51" t="s">
        <v>99</v>
      </c>
      <c r="N62" s="47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" thickBot="1" x14ac:dyDescent="0.35">
      <c r="A63" s="50">
        <v>62</v>
      </c>
      <c r="B63" s="51" t="s">
        <v>53</v>
      </c>
      <c r="C63" s="50">
        <v>50</v>
      </c>
      <c r="D63" s="51" t="s">
        <v>19</v>
      </c>
      <c r="E63" s="51"/>
      <c r="F63" s="51"/>
      <c r="G63" s="51"/>
      <c r="H63" s="50" t="s">
        <v>175</v>
      </c>
      <c r="I63" s="51"/>
      <c r="J63" s="51" t="s">
        <v>103</v>
      </c>
      <c r="K63" s="51" t="s">
        <v>54</v>
      </c>
      <c r="L63" s="51" t="s">
        <v>12</v>
      </c>
      <c r="M63" s="51" t="s">
        <v>104</v>
      </c>
      <c r="N63" s="47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" thickBot="1" x14ac:dyDescent="0.35">
      <c r="A64" s="50">
        <v>63</v>
      </c>
      <c r="B64" s="51" t="s">
        <v>53</v>
      </c>
      <c r="C64" s="50">
        <v>20</v>
      </c>
      <c r="D64" s="51" t="s">
        <v>19</v>
      </c>
      <c r="E64" s="51"/>
      <c r="F64" s="51"/>
      <c r="G64" s="51"/>
      <c r="H64" s="50" t="s">
        <v>176</v>
      </c>
      <c r="I64" s="51" t="s">
        <v>39</v>
      </c>
      <c r="J64" s="51" t="s">
        <v>40</v>
      </c>
      <c r="K64" s="51" t="s">
        <v>54</v>
      </c>
      <c r="L64" s="51" t="s">
        <v>12</v>
      </c>
      <c r="M64" s="51" t="s">
        <v>105</v>
      </c>
      <c r="N64" s="47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" thickBot="1" x14ac:dyDescent="0.35">
      <c r="A65" s="50">
        <v>64</v>
      </c>
      <c r="B65" s="51" t="s">
        <v>47</v>
      </c>
      <c r="C65" s="50">
        <v>50</v>
      </c>
      <c r="D65" s="51" t="s">
        <v>16</v>
      </c>
      <c r="E65" s="51"/>
      <c r="F65" s="51"/>
      <c r="G65" s="51"/>
      <c r="H65" s="50" t="s">
        <v>174</v>
      </c>
      <c r="I65" s="51" t="s">
        <v>23</v>
      </c>
      <c r="J65" s="51" t="s">
        <v>42</v>
      </c>
      <c r="K65" s="51" t="s">
        <v>28</v>
      </c>
      <c r="L65" s="51" t="s">
        <v>12</v>
      </c>
      <c r="M65" s="51" t="s">
        <v>106</v>
      </c>
      <c r="N65" s="47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" thickBot="1" x14ac:dyDescent="0.35">
      <c r="A66" s="50">
        <v>65</v>
      </c>
      <c r="B66" s="51" t="s">
        <v>60</v>
      </c>
      <c r="C66" s="50">
        <v>40</v>
      </c>
      <c r="D66" s="51" t="s">
        <v>16</v>
      </c>
      <c r="E66" s="51"/>
      <c r="F66" s="51"/>
      <c r="G66" s="51"/>
      <c r="H66" s="50" t="s">
        <v>175</v>
      </c>
      <c r="I66" s="51" t="s">
        <v>32</v>
      </c>
      <c r="J66" s="51" t="s">
        <v>64</v>
      </c>
      <c r="K66" s="51" t="s">
        <v>12</v>
      </c>
      <c r="L66" s="51"/>
      <c r="M66" s="51" t="s">
        <v>107</v>
      </c>
      <c r="N66" s="47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" thickBot="1" x14ac:dyDescent="0.35">
      <c r="A67" s="50">
        <v>66</v>
      </c>
      <c r="B67" s="51" t="s">
        <v>12</v>
      </c>
      <c r="C67" s="50">
        <v>50</v>
      </c>
      <c r="D67" s="51" t="s">
        <v>16</v>
      </c>
      <c r="E67" s="51"/>
      <c r="F67" s="51"/>
      <c r="G67" s="51"/>
      <c r="H67" s="50" t="s">
        <v>175</v>
      </c>
      <c r="I67" s="51" t="s">
        <v>39</v>
      </c>
      <c r="J67" s="51" t="s">
        <v>40</v>
      </c>
      <c r="K67" s="51" t="s">
        <v>12</v>
      </c>
      <c r="L67" s="51"/>
      <c r="M67" s="51" t="s">
        <v>41</v>
      </c>
      <c r="N67" s="47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" thickBot="1" x14ac:dyDescent="0.35">
      <c r="A68" s="50">
        <v>67</v>
      </c>
      <c r="B68" s="51" t="s">
        <v>12</v>
      </c>
      <c r="C68" s="50">
        <v>20</v>
      </c>
      <c r="D68" s="51" t="s">
        <v>16</v>
      </c>
      <c r="E68" s="4" t="b">
        <v>0</v>
      </c>
      <c r="F68" s="51"/>
      <c r="G68" s="51"/>
      <c r="H68" s="50" t="s">
        <v>175</v>
      </c>
      <c r="I68" s="51"/>
      <c r="J68" s="51"/>
      <c r="K68" s="51"/>
      <c r="L68" s="51"/>
      <c r="M68" s="51" t="s">
        <v>108</v>
      </c>
      <c r="N68" s="47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" thickBot="1" x14ac:dyDescent="0.35">
      <c r="A69" s="50">
        <v>68</v>
      </c>
      <c r="B69" s="51" t="s">
        <v>26</v>
      </c>
      <c r="C69" s="50">
        <v>20</v>
      </c>
      <c r="D69" s="51" t="s">
        <v>16</v>
      </c>
      <c r="E69" s="51"/>
      <c r="F69" s="51"/>
      <c r="G69" s="51"/>
      <c r="H69" s="50" t="s">
        <v>175</v>
      </c>
      <c r="I69" s="51" t="s">
        <v>23</v>
      </c>
      <c r="J69" s="51" t="s">
        <v>42</v>
      </c>
      <c r="K69" s="51" t="s">
        <v>26</v>
      </c>
      <c r="L69" s="51" t="s">
        <v>12</v>
      </c>
      <c r="M69" s="51" t="s">
        <v>109</v>
      </c>
      <c r="N69" s="47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" thickBot="1" x14ac:dyDescent="0.35">
      <c r="A70" s="50">
        <v>69</v>
      </c>
      <c r="B70" s="51" t="s">
        <v>26</v>
      </c>
      <c r="C70" s="50">
        <v>40</v>
      </c>
      <c r="D70" s="51" t="s">
        <v>19</v>
      </c>
      <c r="E70" s="51"/>
      <c r="F70" s="51"/>
      <c r="G70" s="51"/>
      <c r="H70" s="50" t="s">
        <v>175</v>
      </c>
      <c r="I70" s="51" t="s">
        <v>39</v>
      </c>
      <c r="J70" s="51" t="s">
        <v>40</v>
      </c>
      <c r="K70" s="51" t="s">
        <v>12</v>
      </c>
      <c r="L70" s="51"/>
      <c r="M70" s="51" t="s">
        <v>41</v>
      </c>
      <c r="N70" s="47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" thickBot="1" x14ac:dyDescent="0.35">
      <c r="A71" s="50">
        <v>70</v>
      </c>
      <c r="B71" s="51" t="s">
        <v>12</v>
      </c>
      <c r="C71" s="50">
        <v>50</v>
      </c>
      <c r="D71" s="51" t="s">
        <v>16</v>
      </c>
      <c r="E71" s="51"/>
      <c r="F71" s="51"/>
      <c r="G71" s="51"/>
      <c r="H71" s="51"/>
      <c r="I71" s="51"/>
      <c r="J71" s="51"/>
      <c r="K71" s="51"/>
      <c r="L71" s="51"/>
      <c r="M71" s="51"/>
      <c r="N71" s="47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" thickBot="1" x14ac:dyDescent="0.35">
      <c r="A72" s="50">
        <v>71</v>
      </c>
      <c r="B72" s="51" t="s">
        <v>12</v>
      </c>
      <c r="C72" s="50">
        <v>30</v>
      </c>
      <c r="D72" s="51" t="s">
        <v>19</v>
      </c>
      <c r="E72" s="51"/>
      <c r="F72" s="51"/>
      <c r="G72" s="51"/>
      <c r="H72" s="50" t="s">
        <v>177</v>
      </c>
      <c r="I72" s="51" t="s">
        <v>23</v>
      </c>
      <c r="J72" s="51" t="s">
        <v>35</v>
      </c>
      <c r="K72" s="51" t="s">
        <v>12</v>
      </c>
      <c r="L72" s="51"/>
      <c r="M72" s="51" t="s">
        <v>63</v>
      </c>
      <c r="N72" s="47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" thickBot="1" x14ac:dyDescent="0.35">
      <c r="A73" s="50">
        <v>72</v>
      </c>
      <c r="B73" s="51" t="s">
        <v>47</v>
      </c>
      <c r="C73" s="50">
        <v>20</v>
      </c>
      <c r="D73" s="51" t="s">
        <v>16</v>
      </c>
      <c r="E73" s="51"/>
      <c r="F73" s="51"/>
      <c r="G73" s="51"/>
      <c r="H73" s="50" t="s">
        <v>177</v>
      </c>
      <c r="I73" s="51" t="s">
        <v>17</v>
      </c>
      <c r="J73" s="51" t="s">
        <v>17</v>
      </c>
      <c r="K73" s="51" t="s">
        <v>28</v>
      </c>
      <c r="L73" s="51"/>
      <c r="M73" s="51" t="s">
        <v>48</v>
      </c>
      <c r="N73" s="47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" thickBot="1" x14ac:dyDescent="0.35">
      <c r="A74" s="50">
        <v>73</v>
      </c>
      <c r="B74" s="51" t="s">
        <v>12</v>
      </c>
      <c r="C74" s="50">
        <v>10</v>
      </c>
      <c r="D74" s="51" t="s">
        <v>19</v>
      </c>
      <c r="E74" s="51"/>
      <c r="F74" s="51"/>
      <c r="G74" s="51"/>
      <c r="H74" s="51"/>
      <c r="I74" s="51"/>
      <c r="J74" s="51"/>
      <c r="K74" s="51"/>
      <c r="L74" s="51"/>
      <c r="M74" s="51"/>
      <c r="N74" s="47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" thickBot="1" x14ac:dyDescent="0.35">
      <c r="A75" s="50">
        <v>74</v>
      </c>
      <c r="B75" s="51" t="s">
        <v>12</v>
      </c>
      <c r="C75" s="50">
        <v>20</v>
      </c>
      <c r="D75" s="51" t="s">
        <v>19</v>
      </c>
      <c r="E75" s="51"/>
      <c r="F75" s="51"/>
      <c r="G75" s="51"/>
      <c r="H75" s="51"/>
      <c r="I75" s="51" t="s">
        <v>23</v>
      </c>
      <c r="J75" s="51"/>
      <c r="K75" s="51"/>
      <c r="L75" s="51"/>
      <c r="M75" s="51"/>
      <c r="N75" s="47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" thickBot="1" x14ac:dyDescent="0.35">
      <c r="A76" s="50">
        <v>75</v>
      </c>
      <c r="B76" s="51" t="s">
        <v>49</v>
      </c>
      <c r="C76" s="50">
        <v>70</v>
      </c>
      <c r="D76" s="51" t="s">
        <v>19</v>
      </c>
      <c r="E76" s="51"/>
      <c r="F76" s="51"/>
      <c r="G76" s="51"/>
      <c r="H76" s="51"/>
      <c r="I76" s="51"/>
      <c r="J76" s="51"/>
      <c r="K76" s="51"/>
      <c r="L76" s="51"/>
      <c r="M76" s="51"/>
      <c r="N76" s="47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" thickBot="1" x14ac:dyDescent="0.35">
      <c r="A77" s="50">
        <v>76</v>
      </c>
      <c r="B77" s="51" t="s">
        <v>12</v>
      </c>
      <c r="C77" s="50">
        <v>60</v>
      </c>
      <c r="D77" s="51" t="s">
        <v>19</v>
      </c>
      <c r="E77" s="51"/>
      <c r="F77" s="51"/>
      <c r="G77" s="51"/>
      <c r="H77" s="50" t="s">
        <v>173</v>
      </c>
      <c r="I77" s="51" t="s">
        <v>110</v>
      </c>
      <c r="J77" s="51" t="s">
        <v>111</v>
      </c>
      <c r="K77" s="51"/>
      <c r="L77" s="51"/>
      <c r="M77" s="51" t="s">
        <v>112</v>
      </c>
      <c r="N77" s="47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" thickBot="1" x14ac:dyDescent="0.35">
      <c r="A78" s="50">
        <v>77</v>
      </c>
      <c r="B78" s="51" t="s">
        <v>12</v>
      </c>
      <c r="C78" s="50">
        <v>20</v>
      </c>
      <c r="D78" s="51" t="s">
        <v>16</v>
      </c>
      <c r="E78" s="51"/>
      <c r="F78" s="51"/>
      <c r="G78" s="51"/>
      <c r="H78" s="50" t="s">
        <v>178</v>
      </c>
      <c r="I78" s="51" t="s">
        <v>113</v>
      </c>
      <c r="J78" s="51" t="s">
        <v>114</v>
      </c>
      <c r="K78" s="51" t="s">
        <v>12</v>
      </c>
      <c r="L78" s="51"/>
      <c r="M78" s="51" t="s">
        <v>115</v>
      </c>
      <c r="N78" s="47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" thickBot="1" x14ac:dyDescent="0.35">
      <c r="A79" s="50">
        <v>78</v>
      </c>
      <c r="B79" s="51" t="s">
        <v>90</v>
      </c>
      <c r="C79" s="50">
        <v>40</v>
      </c>
      <c r="D79" s="51" t="s">
        <v>16</v>
      </c>
      <c r="E79" s="51"/>
      <c r="F79" s="51"/>
      <c r="G79" s="51"/>
      <c r="H79" s="50" t="s">
        <v>178</v>
      </c>
      <c r="I79" s="51" t="s">
        <v>32</v>
      </c>
      <c r="J79" s="51" t="s">
        <v>50</v>
      </c>
      <c r="K79" s="51" t="s">
        <v>12</v>
      </c>
      <c r="L79" s="51"/>
      <c r="M79" s="51" t="s">
        <v>116</v>
      </c>
      <c r="N79" s="47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" thickBot="1" x14ac:dyDescent="0.35">
      <c r="A80" s="50">
        <v>79</v>
      </c>
      <c r="B80" s="51" t="s">
        <v>117</v>
      </c>
      <c r="C80" s="50">
        <v>20</v>
      </c>
      <c r="D80" s="51" t="s">
        <v>19</v>
      </c>
      <c r="E80" s="51"/>
      <c r="F80" s="51"/>
      <c r="G80" s="51"/>
      <c r="H80" s="51"/>
      <c r="I80" s="51"/>
      <c r="J80" s="51"/>
      <c r="K80" s="51"/>
      <c r="L80" s="51"/>
      <c r="M80" s="51"/>
      <c r="N80" s="47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" thickBot="1" x14ac:dyDescent="0.35">
      <c r="A81" s="50">
        <v>80</v>
      </c>
      <c r="B81" s="51" t="s">
        <v>118</v>
      </c>
      <c r="C81" s="50">
        <v>50</v>
      </c>
      <c r="D81" s="51" t="s">
        <v>19</v>
      </c>
      <c r="E81" s="51"/>
      <c r="F81" s="51"/>
      <c r="G81" s="51"/>
      <c r="H81" s="50" t="s">
        <v>177</v>
      </c>
      <c r="I81" s="51" t="s">
        <v>32</v>
      </c>
      <c r="J81" s="51" t="s">
        <v>50</v>
      </c>
      <c r="K81" s="51" t="s">
        <v>12</v>
      </c>
      <c r="L81" s="51"/>
      <c r="M81" s="51" t="s">
        <v>119</v>
      </c>
      <c r="N81" s="47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" thickBot="1" x14ac:dyDescent="0.35">
      <c r="A82" s="50">
        <v>81</v>
      </c>
      <c r="B82" s="51" t="s">
        <v>12</v>
      </c>
      <c r="C82" s="50">
        <v>60</v>
      </c>
      <c r="D82" s="51" t="s">
        <v>19</v>
      </c>
      <c r="E82" s="51"/>
      <c r="F82" s="51"/>
      <c r="G82" s="51"/>
      <c r="H82" s="50" t="s">
        <v>177</v>
      </c>
      <c r="I82" s="51" t="s">
        <v>39</v>
      </c>
      <c r="J82" s="51" t="s">
        <v>40</v>
      </c>
      <c r="K82" s="51"/>
      <c r="L82" s="51"/>
      <c r="M82" s="51" t="s">
        <v>89</v>
      </c>
      <c r="N82" s="47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" thickBot="1" x14ac:dyDescent="0.35">
      <c r="A83" s="50">
        <v>82</v>
      </c>
      <c r="B83" s="51" t="s">
        <v>12</v>
      </c>
      <c r="C83" s="50">
        <v>60</v>
      </c>
      <c r="D83" s="51" t="s">
        <v>16</v>
      </c>
      <c r="E83" s="51"/>
      <c r="F83" s="51"/>
      <c r="G83" s="51"/>
      <c r="H83" s="51"/>
      <c r="I83" s="51"/>
      <c r="J83" s="51"/>
      <c r="K83" s="51"/>
      <c r="L83" s="51"/>
      <c r="M83" s="51"/>
      <c r="N83" s="47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" thickBot="1" x14ac:dyDescent="0.35">
      <c r="A84" s="50">
        <v>83</v>
      </c>
      <c r="B84" s="51" t="s">
        <v>12</v>
      </c>
      <c r="C84" s="50">
        <v>50</v>
      </c>
      <c r="D84" s="51" t="s">
        <v>16</v>
      </c>
      <c r="E84" s="51"/>
      <c r="F84" s="51"/>
      <c r="G84" s="51"/>
      <c r="H84" s="50" t="s">
        <v>177</v>
      </c>
      <c r="I84" s="51" t="s">
        <v>20</v>
      </c>
      <c r="J84" s="51" t="s">
        <v>21</v>
      </c>
      <c r="K84" s="51" t="s">
        <v>12</v>
      </c>
      <c r="L84" s="51"/>
      <c r="M84" s="51" t="s">
        <v>120</v>
      </c>
      <c r="N84" s="47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" thickBot="1" x14ac:dyDescent="0.35">
      <c r="A85" s="50">
        <v>84</v>
      </c>
      <c r="B85" s="51" t="s">
        <v>12</v>
      </c>
      <c r="C85" s="50">
        <v>50</v>
      </c>
      <c r="D85" s="51" t="s">
        <v>16</v>
      </c>
      <c r="E85" s="51"/>
      <c r="F85" s="51"/>
      <c r="G85" s="51"/>
      <c r="H85" s="50" t="s">
        <v>177</v>
      </c>
      <c r="I85" s="51" t="s">
        <v>20</v>
      </c>
      <c r="J85" s="51" t="s">
        <v>21</v>
      </c>
      <c r="K85" s="51" t="s">
        <v>12</v>
      </c>
      <c r="L85" s="51"/>
      <c r="M85" s="51" t="s">
        <v>120</v>
      </c>
      <c r="N85" s="47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" thickBot="1" x14ac:dyDescent="0.35">
      <c r="A86" s="50">
        <v>85</v>
      </c>
      <c r="B86" s="51" t="s">
        <v>12</v>
      </c>
      <c r="C86" s="50">
        <v>0</v>
      </c>
      <c r="D86" s="51" t="s">
        <v>19</v>
      </c>
      <c r="E86" s="51"/>
      <c r="F86" s="51"/>
      <c r="G86" s="51"/>
      <c r="H86" s="51"/>
      <c r="I86" s="51"/>
      <c r="J86" s="51"/>
      <c r="K86" s="51"/>
      <c r="L86" s="51"/>
      <c r="M86" s="51"/>
      <c r="N86" s="47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" thickBot="1" x14ac:dyDescent="0.3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" thickBot="1" x14ac:dyDescent="0.3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" thickBot="1" x14ac:dyDescent="0.3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" thickBot="1" x14ac:dyDescent="0.3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" thickBot="1" x14ac:dyDescent="0.3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" thickBot="1" x14ac:dyDescent="0.3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" thickBot="1" x14ac:dyDescent="0.3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" thickBot="1" x14ac:dyDescent="0.3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" thickBot="1" x14ac:dyDescent="0.3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" thickBot="1" x14ac:dyDescent="0.3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" thickBot="1" x14ac:dyDescent="0.3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" thickBot="1" x14ac:dyDescent="0.3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" thickBot="1" x14ac:dyDescent="0.3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" thickBot="1" x14ac:dyDescent="0.3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" thickBot="1" x14ac:dyDescent="0.3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" thickBot="1" x14ac:dyDescent="0.3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" thickBot="1" x14ac:dyDescent="0.3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" thickBot="1" x14ac:dyDescent="0.3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" thickBot="1" x14ac:dyDescent="0.3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" thickBot="1" x14ac:dyDescent="0.3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" thickBot="1" x14ac:dyDescent="0.3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" thickBot="1" x14ac:dyDescent="0.3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" thickBot="1" x14ac:dyDescent="0.3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" thickBot="1" x14ac:dyDescent="0.3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" thickBot="1" x14ac:dyDescent="0.3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" thickBot="1" x14ac:dyDescent="0.3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" thickBot="1" x14ac:dyDescent="0.3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" thickBot="1" x14ac:dyDescent="0.3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" thickBot="1" x14ac:dyDescent="0.3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" thickBot="1" x14ac:dyDescent="0.3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" thickBot="1" x14ac:dyDescent="0.3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" thickBot="1" x14ac:dyDescent="0.3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" thickBot="1" x14ac:dyDescent="0.3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" thickBot="1" x14ac:dyDescent="0.3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" thickBot="1" x14ac:dyDescent="0.3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" thickBot="1" x14ac:dyDescent="0.3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" thickBot="1" x14ac:dyDescent="0.3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" thickBot="1" x14ac:dyDescent="0.3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" thickBot="1" x14ac:dyDescent="0.3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" thickBot="1" x14ac:dyDescent="0.3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" thickBot="1" x14ac:dyDescent="0.3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" thickBot="1" x14ac:dyDescent="0.3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" thickBot="1" x14ac:dyDescent="0.3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" thickBot="1" x14ac:dyDescent="0.3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" thickBot="1" x14ac:dyDescent="0.3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" thickBot="1" x14ac:dyDescent="0.3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" thickBot="1" x14ac:dyDescent="0.3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" thickBot="1" x14ac:dyDescent="0.3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" thickBot="1" x14ac:dyDescent="0.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" thickBot="1" x14ac:dyDescent="0.3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" thickBot="1" x14ac:dyDescent="0.3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" thickBot="1" x14ac:dyDescent="0.3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" thickBot="1" x14ac:dyDescent="0.3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" thickBot="1" x14ac:dyDescent="0.3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" thickBot="1" x14ac:dyDescent="0.3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" thickBot="1" x14ac:dyDescent="0.3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" thickBot="1" x14ac:dyDescent="0.3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" thickBot="1" x14ac:dyDescent="0.3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" thickBot="1" x14ac:dyDescent="0.3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" thickBot="1" x14ac:dyDescent="0.3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" thickBot="1" x14ac:dyDescent="0.3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" thickBot="1" x14ac:dyDescent="0.3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" thickBot="1" x14ac:dyDescent="0.3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" thickBot="1" x14ac:dyDescent="0.3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" thickBot="1" x14ac:dyDescent="0.3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" thickBot="1" x14ac:dyDescent="0.3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" thickBot="1" x14ac:dyDescent="0.3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" thickBot="1" x14ac:dyDescent="0.3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" thickBot="1" x14ac:dyDescent="0.3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" thickBot="1" x14ac:dyDescent="0.3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" thickBot="1" x14ac:dyDescent="0.3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" thickBot="1" x14ac:dyDescent="0.3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" thickBot="1" x14ac:dyDescent="0.3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" thickBot="1" x14ac:dyDescent="0.3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" thickBot="1" x14ac:dyDescent="0.3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" thickBot="1" x14ac:dyDescent="0.3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" thickBot="1" x14ac:dyDescent="0.3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" thickBot="1" x14ac:dyDescent="0.3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" thickBot="1" x14ac:dyDescent="0.3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" thickBot="1" x14ac:dyDescent="0.3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" thickBot="1" x14ac:dyDescent="0.3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" thickBot="1" x14ac:dyDescent="0.3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" thickBot="1" x14ac:dyDescent="0.3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" thickBot="1" x14ac:dyDescent="0.3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" thickBot="1" x14ac:dyDescent="0.3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" thickBot="1" x14ac:dyDescent="0.3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" thickBot="1" x14ac:dyDescent="0.3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" thickBot="1" x14ac:dyDescent="0.3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" thickBot="1" x14ac:dyDescent="0.3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" thickBot="1" x14ac:dyDescent="0.3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" thickBot="1" x14ac:dyDescent="0.3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" thickBot="1" x14ac:dyDescent="0.3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" thickBot="1" x14ac:dyDescent="0.3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" thickBot="1" x14ac:dyDescent="0.3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" thickBot="1" x14ac:dyDescent="0.3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" thickBot="1" x14ac:dyDescent="0.3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" thickBot="1" x14ac:dyDescent="0.3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" thickBot="1" x14ac:dyDescent="0.3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" thickBot="1" x14ac:dyDescent="0.3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" thickBot="1" x14ac:dyDescent="0.3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" thickBot="1" x14ac:dyDescent="0.3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" thickBot="1" x14ac:dyDescent="0.3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" thickBot="1" x14ac:dyDescent="0.3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" thickBot="1" x14ac:dyDescent="0.3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" thickBot="1" x14ac:dyDescent="0.3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" thickBot="1" x14ac:dyDescent="0.3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" thickBot="1" x14ac:dyDescent="0.3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" thickBot="1" x14ac:dyDescent="0.3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" thickBot="1" x14ac:dyDescent="0.3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" thickBot="1" x14ac:dyDescent="0.3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" thickBot="1" x14ac:dyDescent="0.3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" thickBot="1" x14ac:dyDescent="0.3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" thickBot="1" x14ac:dyDescent="0.3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" thickBot="1" x14ac:dyDescent="0.3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" thickBot="1" x14ac:dyDescent="0.3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" thickBot="1" x14ac:dyDescent="0.3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" thickBot="1" x14ac:dyDescent="0.3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" thickBot="1" x14ac:dyDescent="0.3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" thickBot="1" x14ac:dyDescent="0.3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" thickBot="1" x14ac:dyDescent="0.3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" thickBot="1" x14ac:dyDescent="0.3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" thickBot="1" x14ac:dyDescent="0.3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" thickBot="1" x14ac:dyDescent="0.3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" thickBot="1" x14ac:dyDescent="0.3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" thickBot="1" x14ac:dyDescent="0.3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" thickBot="1" x14ac:dyDescent="0.3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" thickBot="1" x14ac:dyDescent="0.3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" thickBot="1" x14ac:dyDescent="0.3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" thickBot="1" x14ac:dyDescent="0.3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" thickBot="1" x14ac:dyDescent="0.3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" thickBot="1" x14ac:dyDescent="0.3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" thickBot="1" x14ac:dyDescent="0.3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" thickBot="1" x14ac:dyDescent="0.3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" thickBot="1" x14ac:dyDescent="0.3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" thickBot="1" x14ac:dyDescent="0.3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" thickBot="1" x14ac:dyDescent="0.3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" thickBot="1" x14ac:dyDescent="0.3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" thickBot="1" x14ac:dyDescent="0.3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" thickBot="1" x14ac:dyDescent="0.3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" thickBot="1" x14ac:dyDescent="0.3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" thickBot="1" x14ac:dyDescent="0.3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" thickBot="1" x14ac:dyDescent="0.3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" thickBot="1" x14ac:dyDescent="0.3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" thickBot="1" x14ac:dyDescent="0.3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" thickBot="1" x14ac:dyDescent="0.3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" thickBot="1" x14ac:dyDescent="0.3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" thickBot="1" x14ac:dyDescent="0.3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" thickBot="1" x14ac:dyDescent="0.3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" thickBot="1" x14ac:dyDescent="0.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" thickBot="1" x14ac:dyDescent="0.3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" thickBot="1" x14ac:dyDescent="0.3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" thickBot="1" x14ac:dyDescent="0.3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" thickBot="1" x14ac:dyDescent="0.3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" thickBot="1" x14ac:dyDescent="0.3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" thickBot="1" x14ac:dyDescent="0.3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" thickBot="1" x14ac:dyDescent="0.3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" thickBot="1" x14ac:dyDescent="0.3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" thickBot="1" x14ac:dyDescent="0.3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" thickBot="1" x14ac:dyDescent="0.3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" thickBot="1" x14ac:dyDescent="0.3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" thickBot="1" x14ac:dyDescent="0.3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" thickBot="1" x14ac:dyDescent="0.3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" thickBot="1" x14ac:dyDescent="0.3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" thickBot="1" x14ac:dyDescent="0.3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" thickBot="1" x14ac:dyDescent="0.3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" thickBot="1" x14ac:dyDescent="0.3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" thickBot="1" x14ac:dyDescent="0.3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" thickBot="1" x14ac:dyDescent="0.3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" thickBot="1" x14ac:dyDescent="0.3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" thickBot="1" x14ac:dyDescent="0.3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" thickBot="1" x14ac:dyDescent="0.3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" thickBot="1" x14ac:dyDescent="0.3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" thickBot="1" x14ac:dyDescent="0.3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" thickBot="1" x14ac:dyDescent="0.3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" thickBot="1" x14ac:dyDescent="0.3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" thickBot="1" x14ac:dyDescent="0.3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" thickBot="1" x14ac:dyDescent="0.3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" thickBot="1" x14ac:dyDescent="0.3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" thickBot="1" x14ac:dyDescent="0.3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" thickBot="1" x14ac:dyDescent="0.3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" thickBot="1" x14ac:dyDescent="0.3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" thickBot="1" x14ac:dyDescent="0.3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" thickBot="1" x14ac:dyDescent="0.3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" thickBot="1" x14ac:dyDescent="0.3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" thickBot="1" x14ac:dyDescent="0.3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" thickBot="1" x14ac:dyDescent="0.3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" thickBot="1" x14ac:dyDescent="0.3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" thickBot="1" x14ac:dyDescent="0.3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" thickBot="1" x14ac:dyDescent="0.3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" thickBot="1" x14ac:dyDescent="0.3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" thickBot="1" x14ac:dyDescent="0.3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" thickBot="1" x14ac:dyDescent="0.3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" thickBot="1" x14ac:dyDescent="0.3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" thickBot="1" x14ac:dyDescent="0.3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" thickBot="1" x14ac:dyDescent="0.3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" thickBot="1" x14ac:dyDescent="0.3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" thickBot="1" x14ac:dyDescent="0.3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" thickBot="1" x14ac:dyDescent="0.3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" thickBot="1" x14ac:dyDescent="0.3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" thickBot="1" x14ac:dyDescent="0.3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" thickBot="1" x14ac:dyDescent="0.3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" thickBot="1" x14ac:dyDescent="0.3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" thickBot="1" x14ac:dyDescent="0.3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" thickBot="1" x14ac:dyDescent="0.3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" thickBot="1" x14ac:dyDescent="0.3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" thickBot="1" x14ac:dyDescent="0.3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" thickBot="1" x14ac:dyDescent="0.3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" thickBot="1" x14ac:dyDescent="0.3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" thickBot="1" x14ac:dyDescent="0.3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" thickBot="1" x14ac:dyDescent="0.3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" thickBot="1" x14ac:dyDescent="0.3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" thickBot="1" x14ac:dyDescent="0.3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" thickBot="1" x14ac:dyDescent="0.3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" thickBot="1" x14ac:dyDescent="0.3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" thickBot="1" x14ac:dyDescent="0.3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" thickBot="1" x14ac:dyDescent="0.3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" thickBot="1" x14ac:dyDescent="0.3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" thickBot="1" x14ac:dyDescent="0.3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" thickBot="1" x14ac:dyDescent="0.3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" thickBot="1" x14ac:dyDescent="0.3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" thickBot="1" x14ac:dyDescent="0.3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" thickBot="1" x14ac:dyDescent="0.3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" thickBot="1" x14ac:dyDescent="0.3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" thickBot="1" x14ac:dyDescent="0.3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" thickBot="1" x14ac:dyDescent="0.3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" thickBot="1" x14ac:dyDescent="0.3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" thickBot="1" x14ac:dyDescent="0.3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" thickBot="1" x14ac:dyDescent="0.3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" thickBot="1" x14ac:dyDescent="0.3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" thickBot="1" x14ac:dyDescent="0.3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" thickBot="1" x14ac:dyDescent="0.3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" thickBot="1" x14ac:dyDescent="0.3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" thickBot="1" x14ac:dyDescent="0.3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" thickBot="1" x14ac:dyDescent="0.3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" thickBot="1" x14ac:dyDescent="0.3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" thickBot="1" x14ac:dyDescent="0.3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" thickBot="1" x14ac:dyDescent="0.3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" thickBot="1" x14ac:dyDescent="0.3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" thickBot="1" x14ac:dyDescent="0.3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" thickBot="1" x14ac:dyDescent="0.3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" thickBot="1" x14ac:dyDescent="0.3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" thickBot="1" x14ac:dyDescent="0.3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" thickBot="1" x14ac:dyDescent="0.3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" thickBot="1" x14ac:dyDescent="0.3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" thickBot="1" x14ac:dyDescent="0.3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" thickBot="1" x14ac:dyDescent="0.3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" thickBot="1" x14ac:dyDescent="0.3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" thickBot="1" x14ac:dyDescent="0.3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" thickBot="1" x14ac:dyDescent="0.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" thickBot="1" x14ac:dyDescent="0.3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" thickBot="1" x14ac:dyDescent="0.3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" thickBot="1" x14ac:dyDescent="0.3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" thickBot="1" x14ac:dyDescent="0.3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" thickBot="1" x14ac:dyDescent="0.3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" thickBot="1" x14ac:dyDescent="0.3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" thickBot="1" x14ac:dyDescent="0.3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" thickBot="1" x14ac:dyDescent="0.3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" thickBot="1" x14ac:dyDescent="0.3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" thickBot="1" x14ac:dyDescent="0.3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" thickBot="1" x14ac:dyDescent="0.3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" thickBot="1" x14ac:dyDescent="0.3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" thickBot="1" x14ac:dyDescent="0.3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" thickBot="1" x14ac:dyDescent="0.3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" thickBot="1" x14ac:dyDescent="0.3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" thickBot="1" x14ac:dyDescent="0.3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" thickBot="1" x14ac:dyDescent="0.3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" thickBot="1" x14ac:dyDescent="0.3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" thickBot="1" x14ac:dyDescent="0.3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" thickBot="1" x14ac:dyDescent="0.3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" thickBot="1" x14ac:dyDescent="0.3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" thickBot="1" x14ac:dyDescent="0.3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" thickBot="1" x14ac:dyDescent="0.3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" thickBot="1" x14ac:dyDescent="0.3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" thickBot="1" x14ac:dyDescent="0.3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" thickBot="1" x14ac:dyDescent="0.3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" thickBot="1" x14ac:dyDescent="0.3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" thickBot="1" x14ac:dyDescent="0.3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" thickBot="1" x14ac:dyDescent="0.3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" thickBot="1" x14ac:dyDescent="0.3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" thickBot="1" x14ac:dyDescent="0.3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" thickBot="1" x14ac:dyDescent="0.3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" thickBot="1" x14ac:dyDescent="0.3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" thickBot="1" x14ac:dyDescent="0.3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" thickBot="1" x14ac:dyDescent="0.3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" thickBot="1" x14ac:dyDescent="0.3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" thickBot="1" x14ac:dyDescent="0.3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" thickBot="1" x14ac:dyDescent="0.3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" thickBot="1" x14ac:dyDescent="0.3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" thickBot="1" x14ac:dyDescent="0.3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" thickBot="1" x14ac:dyDescent="0.3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" thickBot="1" x14ac:dyDescent="0.3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" thickBot="1" x14ac:dyDescent="0.3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" thickBot="1" x14ac:dyDescent="0.3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" thickBot="1" x14ac:dyDescent="0.3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" thickBot="1" x14ac:dyDescent="0.3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" thickBot="1" x14ac:dyDescent="0.3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" thickBot="1" x14ac:dyDescent="0.3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" thickBot="1" x14ac:dyDescent="0.3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" thickBot="1" x14ac:dyDescent="0.3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" thickBot="1" x14ac:dyDescent="0.3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" thickBot="1" x14ac:dyDescent="0.3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" thickBot="1" x14ac:dyDescent="0.3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" thickBot="1" x14ac:dyDescent="0.3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" thickBot="1" x14ac:dyDescent="0.3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" thickBot="1" x14ac:dyDescent="0.3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" thickBot="1" x14ac:dyDescent="0.3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" thickBot="1" x14ac:dyDescent="0.3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" thickBot="1" x14ac:dyDescent="0.3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" thickBot="1" x14ac:dyDescent="0.3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" thickBot="1" x14ac:dyDescent="0.3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" thickBot="1" x14ac:dyDescent="0.3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" thickBot="1" x14ac:dyDescent="0.3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" thickBot="1" x14ac:dyDescent="0.3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" thickBot="1" x14ac:dyDescent="0.3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" thickBot="1" x14ac:dyDescent="0.3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" thickBot="1" x14ac:dyDescent="0.3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" thickBot="1" x14ac:dyDescent="0.3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" thickBot="1" x14ac:dyDescent="0.3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" thickBot="1" x14ac:dyDescent="0.3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" thickBot="1" x14ac:dyDescent="0.3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" thickBot="1" x14ac:dyDescent="0.3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" thickBot="1" x14ac:dyDescent="0.3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" thickBot="1" x14ac:dyDescent="0.3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" thickBot="1" x14ac:dyDescent="0.3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" thickBot="1" x14ac:dyDescent="0.3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" thickBot="1" x14ac:dyDescent="0.3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" thickBot="1" x14ac:dyDescent="0.3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" thickBot="1" x14ac:dyDescent="0.3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" thickBot="1" x14ac:dyDescent="0.3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" thickBot="1" x14ac:dyDescent="0.3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" thickBot="1" x14ac:dyDescent="0.3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" thickBot="1" x14ac:dyDescent="0.3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" thickBot="1" x14ac:dyDescent="0.3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" thickBot="1" x14ac:dyDescent="0.3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" thickBot="1" x14ac:dyDescent="0.3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" thickBot="1" x14ac:dyDescent="0.3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" thickBot="1" x14ac:dyDescent="0.3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" thickBot="1" x14ac:dyDescent="0.3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" thickBot="1" x14ac:dyDescent="0.3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" thickBot="1" x14ac:dyDescent="0.3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" thickBot="1" x14ac:dyDescent="0.3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" thickBot="1" x14ac:dyDescent="0.3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" thickBot="1" x14ac:dyDescent="0.3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" thickBot="1" x14ac:dyDescent="0.3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" thickBot="1" x14ac:dyDescent="0.3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" thickBot="1" x14ac:dyDescent="0.3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" thickBot="1" x14ac:dyDescent="0.3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" thickBot="1" x14ac:dyDescent="0.3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" thickBot="1" x14ac:dyDescent="0.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" thickBot="1" x14ac:dyDescent="0.3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" thickBot="1" x14ac:dyDescent="0.3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" thickBot="1" x14ac:dyDescent="0.3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" thickBot="1" x14ac:dyDescent="0.3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" thickBot="1" x14ac:dyDescent="0.3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" thickBot="1" x14ac:dyDescent="0.3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" thickBot="1" x14ac:dyDescent="0.3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" thickBot="1" x14ac:dyDescent="0.3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" thickBot="1" x14ac:dyDescent="0.3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" thickBot="1" x14ac:dyDescent="0.3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" thickBot="1" x14ac:dyDescent="0.3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" thickBot="1" x14ac:dyDescent="0.3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" thickBot="1" x14ac:dyDescent="0.3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" thickBot="1" x14ac:dyDescent="0.3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" thickBot="1" x14ac:dyDescent="0.3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" thickBot="1" x14ac:dyDescent="0.3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" thickBot="1" x14ac:dyDescent="0.3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" thickBot="1" x14ac:dyDescent="0.3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" thickBot="1" x14ac:dyDescent="0.3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" thickBot="1" x14ac:dyDescent="0.3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" thickBot="1" x14ac:dyDescent="0.3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" thickBot="1" x14ac:dyDescent="0.3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" thickBot="1" x14ac:dyDescent="0.3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" thickBot="1" x14ac:dyDescent="0.3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" thickBot="1" x14ac:dyDescent="0.3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" thickBot="1" x14ac:dyDescent="0.3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" thickBot="1" x14ac:dyDescent="0.3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" thickBot="1" x14ac:dyDescent="0.3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" thickBot="1" x14ac:dyDescent="0.3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" thickBot="1" x14ac:dyDescent="0.3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" thickBot="1" x14ac:dyDescent="0.3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" thickBot="1" x14ac:dyDescent="0.3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" thickBot="1" x14ac:dyDescent="0.3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" thickBot="1" x14ac:dyDescent="0.3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" thickBot="1" x14ac:dyDescent="0.3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" thickBot="1" x14ac:dyDescent="0.3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" thickBot="1" x14ac:dyDescent="0.3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" thickBot="1" x14ac:dyDescent="0.3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" thickBot="1" x14ac:dyDescent="0.3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" thickBot="1" x14ac:dyDescent="0.3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" thickBot="1" x14ac:dyDescent="0.3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" thickBot="1" x14ac:dyDescent="0.3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" thickBot="1" x14ac:dyDescent="0.3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" thickBot="1" x14ac:dyDescent="0.3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" thickBot="1" x14ac:dyDescent="0.3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" thickBot="1" x14ac:dyDescent="0.3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" thickBot="1" x14ac:dyDescent="0.3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" thickBot="1" x14ac:dyDescent="0.3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" thickBot="1" x14ac:dyDescent="0.3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" thickBot="1" x14ac:dyDescent="0.3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" thickBot="1" x14ac:dyDescent="0.3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" thickBot="1" x14ac:dyDescent="0.3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" thickBot="1" x14ac:dyDescent="0.3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" thickBot="1" x14ac:dyDescent="0.3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" thickBot="1" x14ac:dyDescent="0.3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" thickBot="1" x14ac:dyDescent="0.3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" thickBot="1" x14ac:dyDescent="0.3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" thickBot="1" x14ac:dyDescent="0.3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" thickBot="1" x14ac:dyDescent="0.3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" thickBot="1" x14ac:dyDescent="0.3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" thickBot="1" x14ac:dyDescent="0.3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" thickBot="1" x14ac:dyDescent="0.3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" thickBot="1" x14ac:dyDescent="0.3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" thickBot="1" x14ac:dyDescent="0.3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" thickBot="1" x14ac:dyDescent="0.3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" thickBot="1" x14ac:dyDescent="0.3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" thickBot="1" x14ac:dyDescent="0.3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" thickBot="1" x14ac:dyDescent="0.3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" thickBot="1" x14ac:dyDescent="0.3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" thickBot="1" x14ac:dyDescent="0.3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" thickBot="1" x14ac:dyDescent="0.3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" thickBot="1" x14ac:dyDescent="0.3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" thickBot="1" x14ac:dyDescent="0.3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" thickBot="1" x14ac:dyDescent="0.3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" thickBot="1" x14ac:dyDescent="0.3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" thickBot="1" x14ac:dyDescent="0.3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" thickBot="1" x14ac:dyDescent="0.3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" thickBot="1" x14ac:dyDescent="0.3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" thickBot="1" x14ac:dyDescent="0.3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" thickBot="1" x14ac:dyDescent="0.3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" thickBot="1" x14ac:dyDescent="0.3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" thickBot="1" x14ac:dyDescent="0.3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" thickBot="1" x14ac:dyDescent="0.3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" thickBot="1" x14ac:dyDescent="0.3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" thickBot="1" x14ac:dyDescent="0.3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" thickBot="1" x14ac:dyDescent="0.3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" thickBot="1" x14ac:dyDescent="0.3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" thickBot="1" x14ac:dyDescent="0.3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" thickBot="1" x14ac:dyDescent="0.3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" thickBot="1" x14ac:dyDescent="0.3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" thickBot="1" x14ac:dyDescent="0.3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" thickBot="1" x14ac:dyDescent="0.3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" thickBot="1" x14ac:dyDescent="0.3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" thickBot="1" x14ac:dyDescent="0.3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" thickBot="1" x14ac:dyDescent="0.3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" thickBot="1" x14ac:dyDescent="0.3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" thickBot="1" x14ac:dyDescent="0.3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" thickBot="1" x14ac:dyDescent="0.3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" thickBot="1" x14ac:dyDescent="0.3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" thickBot="1" x14ac:dyDescent="0.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" thickBot="1" x14ac:dyDescent="0.3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" thickBot="1" x14ac:dyDescent="0.3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" thickBot="1" x14ac:dyDescent="0.3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" thickBot="1" x14ac:dyDescent="0.3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" thickBot="1" x14ac:dyDescent="0.3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" thickBot="1" x14ac:dyDescent="0.3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" thickBot="1" x14ac:dyDescent="0.3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" thickBot="1" x14ac:dyDescent="0.3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" thickBot="1" x14ac:dyDescent="0.3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" thickBot="1" x14ac:dyDescent="0.3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" thickBot="1" x14ac:dyDescent="0.3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" thickBot="1" x14ac:dyDescent="0.3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" thickBot="1" x14ac:dyDescent="0.3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" thickBot="1" x14ac:dyDescent="0.3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" thickBot="1" x14ac:dyDescent="0.3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" thickBot="1" x14ac:dyDescent="0.3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" thickBot="1" x14ac:dyDescent="0.3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" thickBot="1" x14ac:dyDescent="0.3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" thickBot="1" x14ac:dyDescent="0.3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" thickBot="1" x14ac:dyDescent="0.3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" thickBot="1" x14ac:dyDescent="0.3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" thickBot="1" x14ac:dyDescent="0.3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" thickBot="1" x14ac:dyDescent="0.3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" thickBot="1" x14ac:dyDescent="0.3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" thickBot="1" x14ac:dyDescent="0.3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" thickBot="1" x14ac:dyDescent="0.3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" thickBot="1" x14ac:dyDescent="0.3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" thickBot="1" x14ac:dyDescent="0.3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" thickBot="1" x14ac:dyDescent="0.3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" thickBot="1" x14ac:dyDescent="0.3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" thickBot="1" x14ac:dyDescent="0.3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" thickBot="1" x14ac:dyDescent="0.3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" thickBot="1" x14ac:dyDescent="0.3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" thickBot="1" x14ac:dyDescent="0.3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" thickBot="1" x14ac:dyDescent="0.3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" thickBot="1" x14ac:dyDescent="0.3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" thickBot="1" x14ac:dyDescent="0.3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" thickBot="1" x14ac:dyDescent="0.3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" thickBot="1" x14ac:dyDescent="0.3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" thickBot="1" x14ac:dyDescent="0.3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" thickBot="1" x14ac:dyDescent="0.3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" thickBot="1" x14ac:dyDescent="0.3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" thickBot="1" x14ac:dyDescent="0.3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" thickBot="1" x14ac:dyDescent="0.3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" thickBot="1" x14ac:dyDescent="0.3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" thickBot="1" x14ac:dyDescent="0.3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" thickBot="1" x14ac:dyDescent="0.3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" thickBot="1" x14ac:dyDescent="0.3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" thickBot="1" x14ac:dyDescent="0.3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" thickBot="1" x14ac:dyDescent="0.3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" thickBot="1" x14ac:dyDescent="0.3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" thickBot="1" x14ac:dyDescent="0.3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" thickBot="1" x14ac:dyDescent="0.3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" thickBot="1" x14ac:dyDescent="0.3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" thickBot="1" x14ac:dyDescent="0.3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" thickBot="1" x14ac:dyDescent="0.3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" thickBot="1" x14ac:dyDescent="0.3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" thickBot="1" x14ac:dyDescent="0.3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" thickBot="1" x14ac:dyDescent="0.3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" thickBot="1" x14ac:dyDescent="0.3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" thickBot="1" x14ac:dyDescent="0.3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" thickBot="1" x14ac:dyDescent="0.3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" thickBot="1" x14ac:dyDescent="0.3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" thickBot="1" x14ac:dyDescent="0.3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" thickBot="1" x14ac:dyDescent="0.3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" thickBot="1" x14ac:dyDescent="0.3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" thickBot="1" x14ac:dyDescent="0.3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" thickBot="1" x14ac:dyDescent="0.3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" thickBot="1" x14ac:dyDescent="0.3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" thickBot="1" x14ac:dyDescent="0.3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" thickBot="1" x14ac:dyDescent="0.3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" thickBot="1" x14ac:dyDescent="0.3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" thickBot="1" x14ac:dyDescent="0.3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" thickBot="1" x14ac:dyDescent="0.3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" thickBot="1" x14ac:dyDescent="0.3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" thickBot="1" x14ac:dyDescent="0.3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" thickBot="1" x14ac:dyDescent="0.3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" thickBot="1" x14ac:dyDescent="0.3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" thickBot="1" x14ac:dyDescent="0.3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" thickBot="1" x14ac:dyDescent="0.3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" thickBot="1" x14ac:dyDescent="0.3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" thickBot="1" x14ac:dyDescent="0.3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" thickBot="1" x14ac:dyDescent="0.3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" thickBot="1" x14ac:dyDescent="0.3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" thickBot="1" x14ac:dyDescent="0.3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" thickBot="1" x14ac:dyDescent="0.3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" thickBot="1" x14ac:dyDescent="0.3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" thickBot="1" x14ac:dyDescent="0.3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" thickBot="1" x14ac:dyDescent="0.3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" thickBot="1" x14ac:dyDescent="0.3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" thickBot="1" x14ac:dyDescent="0.3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" thickBot="1" x14ac:dyDescent="0.3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" thickBot="1" x14ac:dyDescent="0.3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" thickBot="1" x14ac:dyDescent="0.3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" thickBot="1" x14ac:dyDescent="0.3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" thickBot="1" x14ac:dyDescent="0.3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" thickBot="1" x14ac:dyDescent="0.3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" thickBot="1" x14ac:dyDescent="0.3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" thickBot="1" x14ac:dyDescent="0.3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" thickBot="1" x14ac:dyDescent="0.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" thickBot="1" x14ac:dyDescent="0.3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" thickBot="1" x14ac:dyDescent="0.3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" thickBot="1" x14ac:dyDescent="0.3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" thickBot="1" x14ac:dyDescent="0.3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" thickBot="1" x14ac:dyDescent="0.3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" thickBot="1" x14ac:dyDescent="0.3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" thickBot="1" x14ac:dyDescent="0.3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" thickBot="1" x14ac:dyDescent="0.3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" thickBot="1" x14ac:dyDescent="0.3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" thickBot="1" x14ac:dyDescent="0.3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" thickBot="1" x14ac:dyDescent="0.3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" thickBot="1" x14ac:dyDescent="0.3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" thickBot="1" x14ac:dyDescent="0.3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" thickBot="1" x14ac:dyDescent="0.3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" thickBot="1" x14ac:dyDescent="0.3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" thickBot="1" x14ac:dyDescent="0.3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" thickBot="1" x14ac:dyDescent="0.3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" thickBot="1" x14ac:dyDescent="0.3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" thickBot="1" x14ac:dyDescent="0.3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" thickBot="1" x14ac:dyDescent="0.3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" thickBot="1" x14ac:dyDescent="0.3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" thickBot="1" x14ac:dyDescent="0.3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" thickBot="1" x14ac:dyDescent="0.3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" thickBot="1" x14ac:dyDescent="0.3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" thickBot="1" x14ac:dyDescent="0.3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" thickBot="1" x14ac:dyDescent="0.3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" thickBot="1" x14ac:dyDescent="0.3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" thickBot="1" x14ac:dyDescent="0.3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" thickBot="1" x14ac:dyDescent="0.3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" thickBot="1" x14ac:dyDescent="0.3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" thickBot="1" x14ac:dyDescent="0.3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" thickBot="1" x14ac:dyDescent="0.3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" thickBot="1" x14ac:dyDescent="0.3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" thickBot="1" x14ac:dyDescent="0.3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" thickBot="1" x14ac:dyDescent="0.3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" thickBot="1" x14ac:dyDescent="0.3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" thickBot="1" x14ac:dyDescent="0.3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" thickBot="1" x14ac:dyDescent="0.3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" thickBot="1" x14ac:dyDescent="0.3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" thickBot="1" x14ac:dyDescent="0.3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" thickBot="1" x14ac:dyDescent="0.3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" thickBot="1" x14ac:dyDescent="0.3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" thickBot="1" x14ac:dyDescent="0.3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" thickBot="1" x14ac:dyDescent="0.3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" thickBot="1" x14ac:dyDescent="0.3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" thickBot="1" x14ac:dyDescent="0.3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" thickBot="1" x14ac:dyDescent="0.3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" thickBot="1" x14ac:dyDescent="0.3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" thickBot="1" x14ac:dyDescent="0.3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" thickBot="1" x14ac:dyDescent="0.3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" thickBot="1" x14ac:dyDescent="0.3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" thickBot="1" x14ac:dyDescent="0.3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" thickBot="1" x14ac:dyDescent="0.3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" thickBot="1" x14ac:dyDescent="0.3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" thickBot="1" x14ac:dyDescent="0.3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" thickBot="1" x14ac:dyDescent="0.3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" thickBot="1" x14ac:dyDescent="0.3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" thickBot="1" x14ac:dyDescent="0.3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" thickBot="1" x14ac:dyDescent="0.3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" thickBot="1" x14ac:dyDescent="0.3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" thickBot="1" x14ac:dyDescent="0.3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" thickBot="1" x14ac:dyDescent="0.3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" thickBot="1" x14ac:dyDescent="0.3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" thickBot="1" x14ac:dyDescent="0.3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" thickBot="1" x14ac:dyDescent="0.3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" thickBot="1" x14ac:dyDescent="0.3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" thickBot="1" x14ac:dyDescent="0.3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" thickBot="1" x14ac:dyDescent="0.3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" thickBot="1" x14ac:dyDescent="0.3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" thickBot="1" x14ac:dyDescent="0.3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" thickBot="1" x14ac:dyDescent="0.3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" thickBot="1" x14ac:dyDescent="0.3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" thickBot="1" x14ac:dyDescent="0.3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" thickBot="1" x14ac:dyDescent="0.3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" thickBot="1" x14ac:dyDescent="0.3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" thickBot="1" x14ac:dyDescent="0.3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" thickBot="1" x14ac:dyDescent="0.3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" thickBot="1" x14ac:dyDescent="0.3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" thickBot="1" x14ac:dyDescent="0.3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" thickBot="1" x14ac:dyDescent="0.3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" thickBot="1" x14ac:dyDescent="0.3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" thickBot="1" x14ac:dyDescent="0.3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" thickBot="1" x14ac:dyDescent="0.3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" thickBot="1" x14ac:dyDescent="0.3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" thickBot="1" x14ac:dyDescent="0.3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" thickBot="1" x14ac:dyDescent="0.3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" thickBot="1" x14ac:dyDescent="0.3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" thickBot="1" x14ac:dyDescent="0.3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" thickBot="1" x14ac:dyDescent="0.3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" thickBot="1" x14ac:dyDescent="0.3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" thickBot="1" x14ac:dyDescent="0.3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" thickBot="1" x14ac:dyDescent="0.3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" thickBot="1" x14ac:dyDescent="0.3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" thickBot="1" x14ac:dyDescent="0.3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" thickBot="1" x14ac:dyDescent="0.3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" thickBot="1" x14ac:dyDescent="0.3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" thickBot="1" x14ac:dyDescent="0.3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" thickBot="1" x14ac:dyDescent="0.3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" thickBot="1" x14ac:dyDescent="0.3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" thickBot="1" x14ac:dyDescent="0.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" thickBot="1" x14ac:dyDescent="0.3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" thickBot="1" x14ac:dyDescent="0.3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" thickBot="1" x14ac:dyDescent="0.3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" thickBot="1" x14ac:dyDescent="0.3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" thickBot="1" x14ac:dyDescent="0.3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" thickBot="1" x14ac:dyDescent="0.3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" thickBot="1" x14ac:dyDescent="0.3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" thickBot="1" x14ac:dyDescent="0.3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" thickBot="1" x14ac:dyDescent="0.3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" thickBot="1" x14ac:dyDescent="0.3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" thickBot="1" x14ac:dyDescent="0.3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" thickBot="1" x14ac:dyDescent="0.3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" thickBot="1" x14ac:dyDescent="0.3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" thickBot="1" x14ac:dyDescent="0.3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" thickBot="1" x14ac:dyDescent="0.3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" thickBot="1" x14ac:dyDescent="0.3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" thickBot="1" x14ac:dyDescent="0.3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" thickBot="1" x14ac:dyDescent="0.3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" thickBot="1" x14ac:dyDescent="0.3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" thickBot="1" x14ac:dyDescent="0.3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" thickBot="1" x14ac:dyDescent="0.3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" thickBot="1" x14ac:dyDescent="0.3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" thickBot="1" x14ac:dyDescent="0.3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" thickBot="1" x14ac:dyDescent="0.3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" thickBot="1" x14ac:dyDescent="0.3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" thickBot="1" x14ac:dyDescent="0.3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" thickBot="1" x14ac:dyDescent="0.3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" thickBot="1" x14ac:dyDescent="0.3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" thickBot="1" x14ac:dyDescent="0.3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" thickBot="1" x14ac:dyDescent="0.3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" thickBot="1" x14ac:dyDescent="0.3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" thickBot="1" x14ac:dyDescent="0.3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" thickBot="1" x14ac:dyDescent="0.3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" thickBot="1" x14ac:dyDescent="0.3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" thickBot="1" x14ac:dyDescent="0.3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" thickBot="1" x14ac:dyDescent="0.3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" thickBot="1" x14ac:dyDescent="0.3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" thickBot="1" x14ac:dyDescent="0.3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" thickBot="1" x14ac:dyDescent="0.3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" thickBot="1" x14ac:dyDescent="0.3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" thickBot="1" x14ac:dyDescent="0.3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" thickBot="1" x14ac:dyDescent="0.3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" thickBot="1" x14ac:dyDescent="0.3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" thickBot="1" x14ac:dyDescent="0.3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" thickBot="1" x14ac:dyDescent="0.3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" thickBot="1" x14ac:dyDescent="0.3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" thickBot="1" x14ac:dyDescent="0.3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" thickBot="1" x14ac:dyDescent="0.3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" thickBot="1" x14ac:dyDescent="0.3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" thickBot="1" x14ac:dyDescent="0.3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" thickBot="1" x14ac:dyDescent="0.3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" thickBot="1" x14ac:dyDescent="0.3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" thickBot="1" x14ac:dyDescent="0.3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" thickBot="1" x14ac:dyDescent="0.3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" thickBot="1" x14ac:dyDescent="0.3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" thickBot="1" x14ac:dyDescent="0.3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" thickBot="1" x14ac:dyDescent="0.3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" thickBot="1" x14ac:dyDescent="0.3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" thickBot="1" x14ac:dyDescent="0.3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" thickBot="1" x14ac:dyDescent="0.3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" thickBot="1" x14ac:dyDescent="0.3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" thickBot="1" x14ac:dyDescent="0.3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" thickBot="1" x14ac:dyDescent="0.3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" thickBot="1" x14ac:dyDescent="0.3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" thickBot="1" x14ac:dyDescent="0.3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" thickBot="1" x14ac:dyDescent="0.3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" thickBot="1" x14ac:dyDescent="0.3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" thickBot="1" x14ac:dyDescent="0.3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" thickBot="1" x14ac:dyDescent="0.3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" thickBot="1" x14ac:dyDescent="0.3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" thickBot="1" x14ac:dyDescent="0.3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" thickBot="1" x14ac:dyDescent="0.3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" thickBot="1" x14ac:dyDescent="0.3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" thickBot="1" x14ac:dyDescent="0.3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" thickBot="1" x14ac:dyDescent="0.3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" thickBot="1" x14ac:dyDescent="0.3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" thickBot="1" x14ac:dyDescent="0.3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" thickBot="1" x14ac:dyDescent="0.3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" thickBot="1" x14ac:dyDescent="0.3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" thickBot="1" x14ac:dyDescent="0.3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" thickBot="1" x14ac:dyDescent="0.3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" thickBot="1" x14ac:dyDescent="0.3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" thickBot="1" x14ac:dyDescent="0.3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" thickBot="1" x14ac:dyDescent="0.3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" thickBot="1" x14ac:dyDescent="0.3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" thickBot="1" x14ac:dyDescent="0.3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" thickBot="1" x14ac:dyDescent="0.3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" thickBot="1" x14ac:dyDescent="0.3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" thickBot="1" x14ac:dyDescent="0.3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" thickBot="1" x14ac:dyDescent="0.3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" thickBot="1" x14ac:dyDescent="0.3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" thickBot="1" x14ac:dyDescent="0.3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" thickBot="1" x14ac:dyDescent="0.3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" thickBot="1" x14ac:dyDescent="0.3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" thickBot="1" x14ac:dyDescent="0.3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" thickBot="1" x14ac:dyDescent="0.3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" thickBot="1" x14ac:dyDescent="0.3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" thickBot="1" x14ac:dyDescent="0.3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" thickBot="1" x14ac:dyDescent="0.3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" thickBot="1" x14ac:dyDescent="0.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" thickBot="1" x14ac:dyDescent="0.3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" thickBot="1" x14ac:dyDescent="0.3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" thickBot="1" x14ac:dyDescent="0.3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" thickBot="1" x14ac:dyDescent="0.3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" thickBot="1" x14ac:dyDescent="0.3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" thickBot="1" x14ac:dyDescent="0.3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" thickBot="1" x14ac:dyDescent="0.3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" thickBot="1" x14ac:dyDescent="0.3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" thickBot="1" x14ac:dyDescent="0.3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" thickBot="1" x14ac:dyDescent="0.3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" thickBot="1" x14ac:dyDescent="0.3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" thickBot="1" x14ac:dyDescent="0.3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" thickBot="1" x14ac:dyDescent="0.3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" thickBot="1" x14ac:dyDescent="0.3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" thickBot="1" x14ac:dyDescent="0.3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" thickBot="1" x14ac:dyDescent="0.3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" thickBot="1" x14ac:dyDescent="0.3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" thickBot="1" x14ac:dyDescent="0.3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" thickBot="1" x14ac:dyDescent="0.3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" thickBot="1" x14ac:dyDescent="0.3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" thickBot="1" x14ac:dyDescent="0.3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" thickBot="1" x14ac:dyDescent="0.3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" thickBot="1" x14ac:dyDescent="0.3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" thickBot="1" x14ac:dyDescent="0.3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" thickBot="1" x14ac:dyDescent="0.3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" thickBot="1" x14ac:dyDescent="0.3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" thickBot="1" x14ac:dyDescent="0.3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" thickBot="1" x14ac:dyDescent="0.3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" thickBot="1" x14ac:dyDescent="0.3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" thickBot="1" x14ac:dyDescent="0.3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" thickBot="1" x14ac:dyDescent="0.3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" thickBot="1" x14ac:dyDescent="0.3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" thickBot="1" x14ac:dyDescent="0.3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" thickBot="1" x14ac:dyDescent="0.3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" thickBot="1" x14ac:dyDescent="0.3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" thickBot="1" x14ac:dyDescent="0.3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" thickBot="1" x14ac:dyDescent="0.3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" thickBot="1" x14ac:dyDescent="0.3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" thickBot="1" x14ac:dyDescent="0.3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" thickBot="1" x14ac:dyDescent="0.3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" thickBot="1" x14ac:dyDescent="0.3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" thickBot="1" x14ac:dyDescent="0.3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" thickBot="1" x14ac:dyDescent="0.3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" thickBot="1" x14ac:dyDescent="0.3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" thickBot="1" x14ac:dyDescent="0.3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" thickBot="1" x14ac:dyDescent="0.3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" thickBot="1" x14ac:dyDescent="0.3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" thickBot="1" x14ac:dyDescent="0.3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" thickBot="1" x14ac:dyDescent="0.3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" thickBot="1" x14ac:dyDescent="0.3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" thickBot="1" x14ac:dyDescent="0.3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" thickBot="1" x14ac:dyDescent="0.3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" thickBot="1" x14ac:dyDescent="0.3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" thickBot="1" x14ac:dyDescent="0.3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" thickBot="1" x14ac:dyDescent="0.3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" thickBot="1" x14ac:dyDescent="0.3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" thickBot="1" x14ac:dyDescent="0.3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" thickBot="1" x14ac:dyDescent="0.3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" thickBot="1" x14ac:dyDescent="0.3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" thickBot="1" x14ac:dyDescent="0.3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" thickBot="1" x14ac:dyDescent="0.3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" thickBot="1" x14ac:dyDescent="0.3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" thickBot="1" x14ac:dyDescent="0.3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" thickBot="1" x14ac:dyDescent="0.3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" thickBot="1" x14ac:dyDescent="0.3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" thickBot="1" x14ac:dyDescent="0.3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" thickBot="1" x14ac:dyDescent="0.3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" thickBot="1" x14ac:dyDescent="0.3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" thickBot="1" x14ac:dyDescent="0.3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" thickBot="1" x14ac:dyDescent="0.3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" thickBot="1" x14ac:dyDescent="0.3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" thickBot="1" x14ac:dyDescent="0.3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" thickBot="1" x14ac:dyDescent="0.3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" thickBot="1" x14ac:dyDescent="0.3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" thickBot="1" x14ac:dyDescent="0.3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" thickBot="1" x14ac:dyDescent="0.3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" thickBot="1" x14ac:dyDescent="0.3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" thickBot="1" x14ac:dyDescent="0.3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" thickBot="1" x14ac:dyDescent="0.3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" thickBot="1" x14ac:dyDescent="0.3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" thickBot="1" x14ac:dyDescent="0.3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" thickBot="1" x14ac:dyDescent="0.3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" thickBot="1" x14ac:dyDescent="0.3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" thickBot="1" x14ac:dyDescent="0.3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" thickBot="1" x14ac:dyDescent="0.3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" thickBot="1" x14ac:dyDescent="0.3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" thickBot="1" x14ac:dyDescent="0.3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" thickBot="1" x14ac:dyDescent="0.3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" thickBot="1" x14ac:dyDescent="0.3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" thickBot="1" x14ac:dyDescent="0.3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" thickBot="1" x14ac:dyDescent="0.3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" thickBot="1" x14ac:dyDescent="0.3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" thickBot="1" x14ac:dyDescent="0.3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" thickBot="1" x14ac:dyDescent="0.3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" thickBot="1" x14ac:dyDescent="0.3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" thickBot="1" x14ac:dyDescent="0.3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" thickBot="1" x14ac:dyDescent="0.3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" thickBot="1" x14ac:dyDescent="0.3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" thickBot="1" x14ac:dyDescent="0.3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" thickBot="1" x14ac:dyDescent="0.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" thickBot="1" x14ac:dyDescent="0.3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" thickBot="1" x14ac:dyDescent="0.3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" thickBot="1" x14ac:dyDescent="0.3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" thickBot="1" x14ac:dyDescent="0.3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" thickBot="1" x14ac:dyDescent="0.3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" thickBot="1" x14ac:dyDescent="0.3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" thickBot="1" x14ac:dyDescent="0.3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" thickBot="1" x14ac:dyDescent="0.3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" thickBot="1" x14ac:dyDescent="0.3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" thickBot="1" x14ac:dyDescent="0.3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" thickBot="1" x14ac:dyDescent="0.3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" thickBot="1" x14ac:dyDescent="0.3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" thickBot="1" x14ac:dyDescent="0.3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" thickBot="1" x14ac:dyDescent="0.3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" thickBot="1" x14ac:dyDescent="0.3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" thickBot="1" x14ac:dyDescent="0.3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" thickBot="1" x14ac:dyDescent="0.3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" thickBot="1" x14ac:dyDescent="0.3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" thickBot="1" x14ac:dyDescent="0.3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" thickBot="1" x14ac:dyDescent="0.3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" thickBot="1" x14ac:dyDescent="0.3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" thickBot="1" x14ac:dyDescent="0.3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" thickBot="1" x14ac:dyDescent="0.3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" thickBot="1" x14ac:dyDescent="0.3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" thickBot="1" x14ac:dyDescent="0.3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" thickBot="1" x14ac:dyDescent="0.3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" thickBot="1" x14ac:dyDescent="0.3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" thickBot="1" x14ac:dyDescent="0.3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" thickBot="1" x14ac:dyDescent="0.3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" thickBot="1" x14ac:dyDescent="0.3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" thickBot="1" x14ac:dyDescent="0.3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" thickBot="1" x14ac:dyDescent="0.3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" thickBot="1" x14ac:dyDescent="0.3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" thickBot="1" x14ac:dyDescent="0.3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" thickBot="1" x14ac:dyDescent="0.3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" thickBot="1" x14ac:dyDescent="0.3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" thickBot="1" x14ac:dyDescent="0.3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" thickBot="1" x14ac:dyDescent="0.3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" thickBot="1" x14ac:dyDescent="0.3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" thickBot="1" x14ac:dyDescent="0.3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" thickBot="1" x14ac:dyDescent="0.3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" thickBot="1" x14ac:dyDescent="0.3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" thickBot="1" x14ac:dyDescent="0.3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" thickBot="1" x14ac:dyDescent="0.3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" thickBot="1" x14ac:dyDescent="0.3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" thickBot="1" x14ac:dyDescent="0.3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" thickBot="1" x14ac:dyDescent="0.3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" thickBot="1" x14ac:dyDescent="0.3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" thickBot="1" x14ac:dyDescent="0.3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" thickBot="1" x14ac:dyDescent="0.3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" thickBot="1" x14ac:dyDescent="0.3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" thickBot="1" x14ac:dyDescent="0.3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" thickBot="1" x14ac:dyDescent="0.3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" thickBot="1" x14ac:dyDescent="0.3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" thickBot="1" x14ac:dyDescent="0.3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" thickBot="1" x14ac:dyDescent="0.3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" thickBot="1" x14ac:dyDescent="0.3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" thickBot="1" x14ac:dyDescent="0.3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" thickBot="1" x14ac:dyDescent="0.3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" thickBot="1" x14ac:dyDescent="0.3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" thickBot="1" x14ac:dyDescent="0.3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" thickBot="1" x14ac:dyDescent="0.3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" thickBot="1" x14ac:dyDescent="0.3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" thickBot="1" x14ac:dyDescent="0.3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" thickBot="1" x14ac:dyDescent="0.35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"/>
  <sheetViews>
    <sheetView topLeftCell="E1" workbookViewId="0">
      <pane ySplit="1" topLeftCell="A52" activePane="bottomLeft" state="frozen"/>
      <selection pane="bottomLeft" activeCell="H57" sqref="H57"/>
    </sheetView>
  </sheetViews>
  <sheetFormatPr defaultRowHeight="14.4" x14ac:dyDescent="0.3"/>
  <cols>
    <col min="1" max="1" width="19.44140625" bestFit="1" customWidth="1"/>
    <col min="2" max="2" width="12.33203125" bestFit="1" customWidth="1"/>
    <col min="3" max="3" width="12.33203125" style="5" customWidth="1"/>
    <col min="4" max="4" width="11.21875" style="5" bestFit="1" customWidth="1"/>
    <col min="5" max="5" width="13.88671875" bestFit="1" customWidth="1"/>
    <col min="6" max="6" width="20.21875" style="5" bestFit="1" customWidth="1"/>
    <col min="7" max="7" width="26.109375" bestFit="1" customWidth="1"/>
    <col min="8" max="9" width="26.109375" customWidth="1"/>
    <col min="10" max="10" width="13.88671875" bestFit="1" customWidth="1"/>
    <col min="11" max="11" width="24.88671875" bestFit="1" customWidth="1"/>
    <col min="12" max="12" width="21.21875" bestFit="1" customWidth="1"/>
    <col min="13" max="13" width="23.33203125" bestFit="1" customWidth="1"/>
    <col min="14" max="14" width="26.6640625" bestFit="1" customWidth="1"/>
    <col min="15" max="15" width="21.88671875" style="5" bestFit="1" customWidth="1"/>
    <col min="16" max="16" width="24.77734375" bestFit="1" customWidth="1"/>
    <col min="17" max="17" width="23.44140625" style="5" bestFit="1" customWidth="1"/>
  </cols>
  <sheetData>
    <row r="1" spans="1:17" x14ac:dyDescent="0.3">
      <c r="A1" s="42" t="s">
        <v>0</v>
      </c>
      <c r="B1" s="42" t="s">
        <v>1</v>
      </c>
      <c r="C1" s="12" t="s">
        <v>135</v>
      </c>
      <c r="D1" s="43" t="s">
        <v>2</v>
      </c>
      <c r="E1" s="42" t="s">
        <v>3</v>
      </c>
      <c r="F1" s="43" t="s">
        <v>4</v>
      </c>
      <c r="G1" s="42" t="s">
        <v>5</v>
      </c>
      <c r="H1" s="12" t="s">
        <v>126</v>
      </c>
      <c r="I1" s="12" t="s">
        <v>158</v>
      </c>
      <c r="J1" s="42" t="s">
        <v>6</v>
      </c>
      <c r="K1" s="42" t="s">
        <v>7</v>
      </c>
      <c r="L1" s="42" t="s">
        <v>8</v>
      </c>
      <c r="M1" s="42" t="s">
        <v>9</v>
      </c>
      <c r="N1" s="42" t="s">
        <v>10</v>
      </c>
      <c r="O1" s="12" t="s">
        <v>133</v>
      </c>
      <c r="P1" s="42" t="s">
        <v>11</v>
      </c>
      <c r="Q1" s="12" t="s">
        <v>134</v>
      </c>
    </row>
    <row r="2" spans="1:17" x14ac:dyDescent="0.3">
      <c r="A2" s="1">
        <v>1</v>
      </c>
      <c r="B2" s="1" t="s">
        <v>12</v>
      </c>
      <c r="C2" s="4" t="str">
        <f t="shared" ref="C2:C33" si="0">IF(D2&lt;=9,"0 to 9",IF(D2&lt;=19,"10 to 19",IF(D2&lt;=29,"20 to 29",IF(D2&lt;=39,"30 to 39",IF(D2&lt;=49,"40 to 49",IF(D2&lt;=59,"50 to 59","60 and Above"))))))</f>
        <v>60 and Above</v>
      </c>
      <c r="D2" s="4">
        <v>60</v>
      </c>
      <c r="E2" s="1" t="s">
        <v>99</v>
      </c>
      <c r="F2" s="4" t="b">
        <v>0</v>
      </c>
      <c r="G2" s="1" t="b">
        <v>0</v>
      </c>
      <c r="H2" s="4" t="str">
        <f t="shared" ref="H2:H33" si="1">IF(G2=FALSE,"Symptoms not Present","Symptoms Present")</f>
        <v>Symptoms not Present</v>
      </c>
      <c r="I2" s="4">
        <f t="shared" ref="I2:I33" si="2">IFERROR(MONTH(J2),"Details to come")</f>
        <v>2</v>
      </c>
      <c r="J2" s="2">
        <v>43887</v>
      </c>
      <c r="K2" s="1" t="s">
        <v>13</v>
      </c>
      <c r="L2" s="1" t="s">
        <v>99</v>
      </c>
      <c r="M2" s="1" t="s">
        <v>12</v>
      </c>
      <c r="N2" s="1" t="s">
        <v>14</v>
      </c>
      <c r="O2" s="4">
        <f t="shared" ref="O2:O33" si="3">IF(N2="N/A", 0, IF(N2="Details to come", 0, LEN(N2)-LEN(SUBSTITUTE(N2, ",","")) +1))</f>
        <v>1</v>
      </c>
      <c r="P2" s="1" t="s">
        <v>15</v>
      </c>
      <c r="Q2" s="4">
        <f xml:space="preserve"> IF(P2="Details to come", 0, LEN(P2)-LEN(SUBSTITUTE(P2, ",","")) +1)</f>
        <v>1</v>
      </c>
    </row>
    <row r="3" spans="1:17" x14ac:dyDescent="0.3">
      <c r="A3" s="1">
        <v>2</v>
      </c>
      <c r="B3" s="1" t="s">
        <v>12</v>
      </c>
      <c r="C3" s="4" t="str">
        <f t="shared" si="0"/>
        <v>30 to 39</v>
      </c>
      <c r="D3" s="4">
        <v>30</v>
      </c>
      <c r="E3" s="1" t="s">
        <v>16</v>
      </c>
      <c r="F3" s="4" t="b">
        <v>0</v>
      </c>
      <c r="G3" s="1" t="b">
        <v>0</v>
      </c>
      <c r="H3" s="4" t="str">
        <f t="shared" si="1"/>
        <v>Symptoms not Present</v>
      </c>
      <c r="I3" s="4">
        <f t="shared" si="2"/>
        <v>2</v>
      </c>
      <c r="J3" s="2">
        <v>43886</v>
      </c>
      <c r="K3" s="1" t="s">
        <v>17</v>
      </c>
      <c r="L3" s="1" t="s">
        <v>17</v>
      </c>
      <c r="M3" s="1" t="s">
        <v>12</v>
      </c>
      <c r="N3" s="1" t="s">
        <v>122</v>
      </c>
      <c r="O3" s="4">
        <f t="shared" si="3"/>
        <v>0</v>
      </c>
      <c r="P3" s="1" t="s">
        <v>18</v>
      </c>
      <c r="Q3" s="4">
        <f t="shared" ref="Q3:Q66" si="4" xml:space="preserve"> IF(P3="Details to come", 0, LEN(P3)-LEN(SUBSTITUTE(P3, ",","")) +1)</f>
        <v>1</v>
      </c>
    </row>
    <row r="4" spans="1:17" x14ac:dyDescent="0.3">
      <c r="A4" s="1">
        <v>3</v>
      </c>
      <c r="B4" s="1" t="s">
        <v>12</v>
      </c>
      <c r="C4" s="4" t="str">
        <f t="shared" si="0"/>
        <v>40 to 49</v>
      </c>
      <c r="D4" s="4">
        <v>40</v>
      </c>
      <c r="E4" s="1" t="s">
        <v>19</v>
      </c>
      <c r="F4" s="4" t="b">
        <v>0</v>
      </c>
      <c r="G4" s="1" t="b">
        <v>0</v>
      </c>
      <c r="H4" s="4" t="str">
        <f t="shared" si="1"/>
        <v>Symptoms not Present</v>
      </c>
      <c r="I4" s="4">
        <f t="shared" si="2"/>
        <v>2</v>
      </c>
      <c r="J4" s="2">
        <v>43884</v>
      </c>
      <c r="K4" s="1" t="s">
        <v>20</v>
      </c>
      <c r="L4" s="1" t="s">
        <v>21</v>
      </c>
      <c r="M4" s="1" t="s">
        <v>12</v>
      </c>
      <c r="N4" s="1" t="s">
        <v>122</v>
      </c>
      <c r="O4" s="4">
        <f t="shared" si="3"/>
        <v>0</v>
      </c>
      <c r="P4" s="1" t="s">
        <v>22</v>
      </c>
      <c r="Q4" s="4">
        <f t="shared" si="4"/>
        <v>1</v>
      </c>
    </row>
    <row r="5" spans="1:17" x14ac:dyDescent="0.3">
      <c r="A5" s="1">
        <v>4</v>
      </c>
      <c r="B5" s="1" t="s">
        <v>12</v>
      </c>
      <c r="C5" s="4" t="str">
        <f t="shared" si="0"/>
        <v>40 to 49</v>
      </c>
      <c r="D5" s="4">
        <v>40</v>
      </c>
      <c r="E5" s="1" t="s">
        <v>19</v>
      </c>
      <c r="F5" s="4" t="b">
        <v>0</v>
      </c>
      <c r="G5" s="1" t="b">
        <v>0</v>
      </c>
      <c r="H5" s="4" t="str">
        <f t="shared" si="1"/>
        <v>Symptoms not Present</v>
      </c>
      <c r="I5" s="4">
        <f t="shared" si="2"/>
        <v>2</v>
      </c>
      <c r="J5" s="2">
        <v>43886</v>
      </c>
      <c r="K5" s="1" t="s">
        <v>17</v>
      </c>
      <c r="L5" s="1" t="s">
        <v>99</v>
      </c>
      <c r="M5" s="1" t="s">
        <v>12</v>
      </c>
      <c r="N5" s="1" t="s">
        <v>122</v>
      </c>
      <c r="O5" s="4">
        <f t="shared" si="3"/>
        <v>0</v>
      </c>
      <c r="P5" s="1" t="s">
        <v>18</v>
      </c>
      <c r="Q5" s="4">
        <f t="shared" si="4"/>
        <v>1</v>
      </c>
    </row>
    <row r="6" spans="1:17" x14ac:dyDescent="0.3">
      <c r="A6" s="1">
        <v>5</v>
      </c>
      <c r="B6" s="1" t="s">
        <v>12</v>
      </c>
      <c r="C6" s="4" t="str">
        <f t="shared" si="0"/>
        <v>40 to 49</v>
      </c>
      <c r="D6" s="4">
        <v>40</v>
      </c>
      <c r="E6" s="1" t="s">
        <v>16</v>
      </c>
      <c r="F6" s="4" t="b">
        <v>0</v>
      </c>
      <c r="G6" s="1" t="b">
        <v>0</v>
      </c>
      <c r="H6" s="4" t="str">
        <f t="shared" si="1"/>
        <v>Symptoms not Present</v>
      </c>
      <c r="I6" s="4">
        <f t="shared" si="2"/>
        <v>2</v>
      </c>
      <c r="J6" s="2">
        <v>43884</v>
      </c>
      <c r="K6" s="1" t="s">
        <v>20</v>
      </c>
      <c r="L6" s="1" t="s">
        <v>21</v>
      </c>
      <c r="M6" s="1" t="s">
        <v>12</v>
      </c>
      <c r="N6" s="1" t="s">
        <v>122</v>
      </c>
      <c r="O6" s="4">
        <f t="shared" si="3"/>
        <v>0</v>
      </c>
      <c r="P6" s="1" t="s">
        <v>22</v>
      </c>
      <c r="Q6" s="4">
        <f t="shared" si="4"/>
        <v>1</v>
      </c>
    </row>
    <row r="7" spans="1:17" x14ac:dyDescent="0.3">
      <c r="A7" s="1">
        <v>6</v>
      </c>
      <c r="B7" s="1" t="s">
        <v>12</v>
      </c>
      <c r="C7" s="4" t="str">
        <f t="shared" si="0"/>
        <v>60 and Above</v>
      </c>
      <c r="D7" s="4">
        <v>60</v>
      </c>
      <c r="E7" s="1" t="s">
        <v>19</v>
      </c>
      <c r="F7" s="4" t="b">
        <v>0</v>
      </c>
      <c r="G7" s="1" t="b">
        <v>0</v>
      </c>
      <c r="H7" s="4" t="str">
        <f t="shared" si="1"/>
        <v>Symptoms not Present</v>
      </c>
      <c r="I7" s="4">
        <f t="shared" si="2"/>
        <v>3</v>
      </c>
      <c r="J7" s="2">
        <v>43896</v>
      </c>
      <c r="K7" s="1" t="s">
        <v>23</v>
      </c>
      <c r="L7" s="1" t="s">
        <v>24</v>
      </c>
      <c r="M7" s="1" t="s">
        <v>12</v>
      </c>
      <c r="N7" s="1" t="s">
        <v>122</v>
      </c>
      <c r="O7" s="4">
        <f t="shared" si="3"/>
        <v>0</v>
      </c>
      <c r="P7" s="1" t="s">
        <v>25</v>
      </c>
      <c r="Q7" s="4">
        <f t="shared" si="4"/>
        <v>1</v>
      </c>
    </row>
    <row r="8" spans="1:17" x14ac:dyDescent="0.3">
      <c r="A8" s="1">
        <v>13</v>
      </c>
      <c r="B8" s="1" t="s">
        <v>12</v>
      </c>
      <c r="C8" s="4" t="str">
        <f t="shared" si="0"/>
        <v>50 to 59</v>
      </c>
      <c r="D8" s="4">
        <v>50</v>
      </c>
      <c r="E8" s="1" t="s">
        <v>19</v>
      </c>
      <c r="F8" s="4" t="b">
        <v>0</v>
      </c>
      <c r="G8" s="1" t="b">
        <v>0</v>
      </c>
      <c r="H8" s="4" t="str">
        <f t="shared" si="1"/>
        <v>Symptoms not Present</v>
      </c>
      <c r="I8" s="4">
        <f t="shared" si="2"/>
        <v>3</v>
      </c>
      <c r="J8" s="2">
        <v>43904</v>
      </c>
      <c r="K8" s="1" t="s">
        <v>39</v>
      </c>
      <c r="L8" s="1" t="s">
        <v>40</v>
      </c>
      <c r="M8" s="1" t="s">
        <v>12</v>
      </c>
      <c r="N8" s="1" t="s">
        <v>12</v>
      </c>
      <c r="O8" s="4">
        <f t="shared" si="3"/>
        <v>1</v>
      </c>
      <c r="P8" s="1" t="s">
        <v>41</v>
      </c>
      <c r="Q8" s="4">
        <f t="shared" si="4"/>
        <v>1</v>
      </c>
    </row>
    <row r="9" spans="1:17" x14ac:dyDescent="0.3">
      <c r="A9" s="1">
        <v>14</v>
      </c>
      <c r="B9" s="1" t="s">
        <v>12</v>
      </c>
      <c r="C9" s="4" t="str">
        <f t="shared" si="0"/>
        <v>40 to 49</v>
      </c>
      <c r="D9" s="4">
        <v>40</v>
      </c>
      <c r="E9" s="1" t="s">
        <v>16</v>
      </c>
      <c r="F9" s="4" t="b">
        <v>0</v>
      </c>
      <c r="G9" s="1" t="b">
        <v>0</v>
      </c>
      <c r="H9" s="4" t="str">
        <f t="shared" si="1"/>
        <v>Symptoms not Present</v>
      </c>
      <c r="I9" s="4">
        <f t="shared" si="2"/>
        <v>3</v>
      </c>
      <c r="J9" s="2">
        <v>43898</v>
      </c>
      <c r="K9" s="1" t="s">
        <v>99</v>
      </c>
      <c r="L9" s="1" t="s">
        <v>99</v>
      </c>
      <c r="M9" s="1" t="s">
        <v>12</v>
      </c>
      <c r="N9" s="1" t="s">
        <v>99</v>
      </c>
      <c r="O9" s="4">
        <f t="shared" si="3"/>
        <v>0</v>
      </c>
      <c r="P9" s="1" t="s">
        <v>99</v>
      </c>
      <c r="Q9" s="4">
        <f t="shared" si="4"/>
        <v>0</v>
      </c>
    </row>
    <row r="10" spans="1:17" x14ac:dyDescent="0.3">
      <c r="A10" s="1">
        <v>15</v>
      </c>
      <c r="B10" s="1" t="s">
        <v>12</v>
      </c>
      <c r="C10" s="4" t="str">
        <f t="shared" si="0"/>
        <v>60 and Above</v>
      </c>
      <c r="D10" s="4">
        <v>60</v>
      </c>
      <c r="E10" s="1" t="s">
        <v>19</v>
      </c>
      <c r="F10" s="4" t="b">
        <v>0</v>
      </c>
      <c r="G10" s="1" t="b">
        <v>0</v>
      </c>
      <c r="H10" s="4" t="str">
        <f t="shared" si="1"/>
        <v>Symptoms not Present</v>
      </c>
      <c r="I10" s="4">
        <f t="shared" si="2"/>
        <v>3</v>
      </c>
      <c r="J10" s="2">
        <v>43903</v>
      </c>
      <c r="K10" s="1" t="s">
        <v>23</v>
      </c>
      <c r="L10" s="1" t="s">
        <v>42</v>
      </c>
      <c r="M10" s="1" t="s">
        <v>12</v>
      </c>
      <c r="N10" s="1" t="s">
        <v>122</v>
      </c>
      <c r="O10" s="4">
        <f t="shared" si="3"/>
        <v>0</v>
      </c>
      <c r="P10" s="1" t="s">
        <v>43</v>
      </c>
      <c r="Q10" s="4">
        <f t="shared" si="4"/>
        <v>1</v>
      </c>
    </row>
    <row r="11" spans="1:17" x14ac:dyDescent="0.3">
      <c r="A11" s="1">
        <v>16</v>
      </c>
      <c r="B11" s="1" t="s">
        <v>12</v>
      </c>
      <c r="C11" s="4" t="str">
        <f t="shared" si="0"/>
        <v>60 and Above</v>
      </c>
      <c r="D11" s="4">
        <v>60</v>
      </c>
      <c r="E11" s="1" t="s">
        <v>19</v>
      </c>
      <c r="F11" s="4" t="b">
        <v>0</v>
      </c>
      <c r="G11" s="1" t="b">
        <v>0</v>
      </c>
      <c r="H11" s="4" t="str">
        <f t="shared" si="1"/>
        <v>Symptoms not Present</v>
      </c>
      <c r="I11" s="4">
        <f t="shared" si="2"/>
        <v>3</v>
      </c>
      <c r="J11" s="2">
        <v>43902</v>
      </c>
      <c r="K11" s="1" t="s">
        <v>44</v>
      </c>
      <c r="L11" s="1" t="s">
        <v>99</v>
      </c>
      <c r="M11" s="1" t="s">
        <v>99</v>
      </c>
      <c r="N11" s="1" t="s">
        <v>99</v>
      </c>
      <c r="O11" s="4">
        <f t="shared" si="3"/>
        <v>0</v>
      </c>
      <c r="P11" s="1" t="s">
        <v>99</v>
      </c>
      <c r="Q11" s="4">
        <f t="shared" si="4"/>
        <v>0</v>
      </c>
    </row>
    <row r="12" spans="1:17" x14ac:dyDescent="0.3">
      <c r="A12" s="1">
        <v>25</v>
      </c>
      <c r="B12" s="1" t="s">
        <v>12</v>
      </c>
      <c r="C12" s="4" t="str">
        <f t="shared" si="0"/>
        <v>60 and Above</v>
      </c>
      <c r="D12" s="4">
        <v>60</v>
      </c>
      <c r="E12" s="1" t="s">
        <v>19</v>
      </c>
      <c r="F12" s="4" t="b">
        <v>0</v>
      </c>
      <c r="G12" s="1" t="b">
        <v>0</v>
      </c>
      <c r="H12" s="4" t="str">
        <f t="shared" si="1"/>
        <v>Symptoms not Present</v>
      </c>
      <c r="I12" s="4">
        <f t="shared" si="2"/>
        <v>3</v>
      </c>
      <c r="J12" s="2">
        <v>43903</v>
      </c>
      <c r="K12" s="1" t="s">
        <v>23</v>
      </c>
      <c r="L12" s="1" t="s">
        <v>35</v>
      </c>
      <c r="M12" s="1" t="s">
        <v>12</v>
      </c>
      <c r="N12" s="1" t="s">
        <v>122</v>
      </c>
      <c r="O12" s="4">
        <f t="shared" si="3"/>
        <v>0</v>
      </c>
      <c r="P12" s="1" t="s">
        <v>63</v>
      </c>
      <c r="Q12" s="4">
        <f t="shared" si="4"/>
        <v>1</v>
      </c>
    </row>
    <row r="13" spans="1:17" x14ac:dyDescent="0.3">
      <c r="A13" s="1">
        <v>26</v>
      </c>
      <c r="B13" s="1" t="s">
        <v>12</v>
      </c>
      <c r="C13" s="4" t="str">
        <f t="shared" si="0"/>
        <v>40 to 49</v>
      </c>
      <c r="D13" s="4">
        <v>40</v>
      </c>
      <c r="E13" s="1" t="s">
        <v>19</v>
      </c>
      <c r="F13" s="4" t="b">
        <v>0</v>
      </c>
      <c r="G13" s="1" t="b">
        <v>0</v>
      </c>
      <c r="H13" s="4" t="str">
        <f t="shared" si="1"/>
        <v>Symptoms not Present</v>
      </c>
      <c r="I13" s="4">
        <f t="shared" si="2"/>
        <v>3</v>
      </c>
      <c r="J13" s="2">
        <v>43905</v>
      </c>
      <c r="K13" s="1" t="s">
        <v>32</v>
      </c>
      <c r="L13" s="1" t="s">
        <v>64</v>
      </c>
      <c r="M13" s="1" t="s">
        <v>12</v>
      </c>
      <c r="N13" s="1" t="s">
        <v>122</v>
      </c>
      <c r="O13" s="4">
        <f t="shared" si="3"/>
        <v>0</v>
      </c>
      <c r="P13" s="1" t="s">
        <v>65</v>
      </c>
      <c r="Q13" s="4">
        <f t="shared" si="4"/>
        <v>1</v>
      </c>
    </row>
    <row r="14" spans="1:17" x14ac:dyDescent="0.3">
      <c r="A14" s="1">
        <v>29</v>
      </c>
      <c r="B14" s="1" t="s">
        <v>12</v>
      </c>
      <c r="C14" s="4" t="str">
        <f t="shared" si="0"/>
        <v>40 to 49</v>
      </c>
      <c r="D14" s="4">
        <v>40</v>
      </c>
      <c r="E14" s="1" t="s">
        <v>19</v>
      </c>
      <c r="F14" s="4" t="b">
        <v>0</v>
      </c>
      <c r="G14" s="1" t="b">
        <v>0</v>
      </c>
      <c r="H14" s="4" t="str">
        <f t="shared" si="1"/>
        <v>Symptoms not Present</v>
      </c>
      <c r="I14" s="4">
        <f t="shared" si="2"/>
        <v>3</v>
      </c>
      <c r="J14" s="2">
        <v>43901</v>
      </c>
      <c r="K14" s="1" t="s">
        <v>17</v>
      </c>
      <c r="L14" s="1" t="s">
        <v>17</v>
      </c>
      <c r="M14" s="1" t="s">
        <v>12</v>
      </c>
      <c r="N14" s="1" t="s">
        <v>99</v>
      </c>
      <c r="O14" s="4">
        <f t="shared" si="3"/>
        <v>0</v>
      </c>
      <c r="P14" s="1" t="s">
        <v>99</v>
      </c>
      <c r="Q14" s="4">
        <f t="shared" si="4"/>
        <v>0</v>
      </c>
    </row>
    <row r="15" spans="1:17" x14ac:dyDescent="0.3">
      <c r="A15" s="1">
        <v>35</v>
      </c>
      <c r="B15" s="1" t="s">
        <v>12</v>
      </c>
      <c r="C15" s="4" t="str">
        <f t="shared" si="0"/>
        <v>30 to 39</v>
      </c>
      <c r="D15" s="4">
        <v>30</v>
      </c>
      <c r="E15" s="1" t="s">
        <v>16</v>
      </c>
      <c r="F15" s="4" t="b">
        <v>0</v>
      </c>
      <c r="G15" s="1" t="b">
        <v>0</v>
      </c>
      <c r="H15" s="4" t="str">
        <f t="shared" si="1"/>
        <v>Symptoms not Present</v>
      </c>
      <c r="I15" s="4" t="str">
        <f t="shared" si="2"/>
        <v>Details to come</v>
      </c>
      <c r="J15" s="1" t="s">
        <v>99</v>
      </c>
      <c r="K15" s="1" t="s">
        <v>23</v>
      </c>
      <c r="L15" s="1" t="s">
        <v>35</v>
      </c>
      <c r="M15" s="1" t="s">
        <v>12</v>
      </c>
      <c r="N15" s="1" t="s">
        <v>99</v>
      </c>
      <c r="O15" s="4">
        <f t="shared" si="3"/>
        <v>0</v>
      </c>
      <c r="P15" s="1" t="s">
        <v>99</v>
      </c>
      <c r="Q15" s="4">
        <f t="shared" si="4"/>
        <v>0</v>
      </c>
    </row>
    <row r="16" spans="1:17" x14ac:dyDescent="0.3">
      <c r="A16" s="1">
        <v>36</v>
      </c>
      <c r="B16" s="1" t="s">
        <v>12</v>
      </c>
      <c r="C16" s="4" t="str">
        <f t="shared" si="0"/>
        <v>40 to 49</v>
      </c>
      <c r="D16" s="4">
        <v>40</v>
      </c>
      <c r="E16" s="1" t="s">
        <v>19</v>
      </c>
      <c r="F16" s="4" t="b">
        <v>0</v>
      </c>
      <c r="G16" s="1" t="b">
        <v>0</v>
      </c>
      <c r="H16" s="4" t="str">
        <f t="shared" si="1"/>
        <v>Symptoms not Present</v>
      </c>
      <c r="I16" s="4" t="str">
        <f t="shared" si="2"/>
        <v>Details to come</v>
      </c>
      <c r="J16" s="1" t="s">
        <v>99</v>
      </c>
      <c r="K16" s="1" t="s">
        <v>23</v>
      </c>
      <c r="L16" s="1" t="s">
        <v>35</v>
      </c>
      <c r="M16" s="1" t="s">
        <v>12</v>
      </c>
      <c r="N16" s="1" t="s">
        <v>99</v>
      </c>
      <c r="O16" s="4">
        <f t="shared" si="3"/>
        <v>0</v>
      </c>
      <c r="P16" s="1" t="s">
        <v>99</v>
      </c>
      <c r="Q16" s="4">
        <f t="shared" si="4"/>
        <v>0</v>
      </c>
    </row>
    <row r="17" spans="1:17" x14ac:dyDescent="0.3">
      <c r="A17" s="1">
        <v>37</v>
      </c>
      <c r="B17" s="1" t="s">
        <v>12</v>
      </c>
      <c r="C17" s="4" t="str">
        <f t="shared" si="0"/>
        <v>40 to 49</v>
      </c>
      <c r="D17" s="4">
        <v>40</v>
      </c>
      <c r="E17" s="1" t="s">
        <v>16</v>
      </c>
      <c r="F17" s="4" t="b">
        <v>0</v>
      </c>
      <c r="G17" s="1" t="b">
        <v>0</v>
      </c>
      <c r="H17" s="4" t="str">
        <f t="shared" si="1"/>
        <v>Symptoms not Present</v>
      </c>
      <c r="I17" s="4">
        <f t="shared" si="2"/>
        <v>3</v>
      </c>
      <c r="J17" s="2">
        <v>43905</v>
      </c>
      <c r="K17" s="1" t="s">
        <v>67</v>
      </c>
      <c r="L17" s="1" t="s">
        <v>68</v>
      </c>
      <c r="M17" s="1" t="s">
        <v>12</v>
      </c>
      <c r="N17" s="1" t="s">
        <v>21</v>
      </c>
      <c r="O17" s="4">
        <f t="shared" si="3"/>
        <v>1</v>
      </c>
      <c r="P17" s="1" t="s">
        <v>99</v>
      </c>
      <c r="Q17" s="4">
        <f t="shared" si="4"/>
        <v>0</v>
      </c>
    </row>
    <row r="18" spans="1:17" x14ac:dyDescent="0.3">
      <c r="A18" s="1">
        <v>41</v>
      </c>
      <c r="B18" s="1" t="s">
        <v>12</v>
      </c>
      <c r="C18" s="4" t="str">
        <f t="shared" si="0"/>
        <v>60 and Above</v>
      </c>
      <c r="D18" s="4">
        <v>60</v>
      </c>
      <c r="E18" s="1" t="s">
        <v>19</v>
      </c>
      <c r="F18" s="4" t="s">
        <v>121</v>
      </c>
      <c r="G18" s="1" t="b">
        <v>0</v>
      </c>
      <c r="H18" s="4" t="str">
        <f t="shared" si="1"/>
        <v>Symptoms not Present</v>
      </c>
      <c r="I18" s="4" t="str">
        <f t="shared" si="2"/>
        <v>Details to come</v>
      </c>
      <c r="J18" s="1" t="s">
        <v>99</v>
      </c>
      <c r="K18" s="1" t="s">
        <v>99</v>
      </c>
      <c r="L18" s="1" t="s">
        <v>99</v>
      </c>
      <c r="M18" s="1" t="s">
        <v>99</v>
      </c>
      <c r="N18" s="1" t="s">
        <v>99</v>
      </c>
      <c r="O18" s="4">
        <f t="shared" si="3"/>
        <v>0</v>
      </c>
      <c r="P18" s="1" t="s">
        <v>82</v>
      </c>
      <c r="Q18" s="4">
        <f t="shared" si="4"/>
        <v>1</v>
      </c>
    </row>
    <row r="19" spans="1:17" x14ac:dyDescent="0.3">
      <c r="A19" s="1">
        <v>46</v>
      </c>
      <c r="B19" s="1" t="s">
        <v>12</v>
      </c>
      <c r="C19" s="4" t="str">
        <f t="shared" si="0"/>
        <v>60 and Above</v>
      </c>
      <c r="D19" s="4">
        <v>70</v>
      </c>
      <c r="E19" s="1" t="s">
        <v>19</v>
      </c>
      <c r="F19" s="4" t="s">
        <v>121</v>
      </c>
      <c r="G19" s="1" t="b">
        <v>0</v>
      </c>
      <c r="H19" s="4" t="str">
        <f t="shared" si="1"/>
        <v>Symptoms not Present</v>
      </c>
      <c r="I19" s="4" t="str">
        <f t="shared" si="2"/>
        <v>Details to come</v>
      </c>
      <c r="J19" s="1" t="s">
        <v>99</v>
      </c>
      <c r="K19" s="1" t="s">
        <v>99</v>
      </c>
      <c r="L19" s="1" t="s">
        <v>99</v>
      </c>
      <c r="M19" s="1" t="s">
        <v>99</v>
      </c>
      <c r="N19" s="1" t="s">
        <v>99</v>
      </c>
      <c r="O19" s="4">
        <f t="shared" si="3"/>
        <v>0</v>
      </c>
      <c r="P19" s="1" t="s">
        <v>87</v>
      </c>
      <c r="Q19" s="4">
        <f t="shared" si="4"/>
        <v>1</v>
      </c>
    </row>
    <row r="20" spans="1:17" x14ac:dyDescent="0.3">
      <c r="A20" s="1">
        <v>52</v>
      </c>
      <c r="B20" s="1" t="s">
        <v>12</v>
      </c>
      <c r="C20" s="4" t="str">
        <f t="shared" si="0"/>
        <v>50 to 59</v>
      </c>
      <c r="D20" s="4">
        <v>50</v>
      </c>
      <c r="E20" s="1" t="s">
        <v>16</v>
      </c>
      <c r="F20" s="4" t="s">
        <v>121</v>
      </c>
      <c r="G20" s="1" t="b">
        <v>0</v>
      </c>
      <c r="H20" s="4" t="str">
        <f t="shared" si="1"/>
        <v>Symptoms not Present</v>
      </c>
      <c r="I20" s="4" t="str">
        <f t="shared" si="2"/>
        <v>Details to come</v>
      </c>
      <c r="J20" s="1" t="s">
        <v>99</v>
      </c>
      <c r="K20" s="1" t="s">
        <v>99</v>
      </c>
      <c r="L20" s="1" t="s">
        <v>99</v>
      </c>
      <c r="M20" s="1" t="s">
        <v>99</v>
      </c>
      <c r="N20" s="1" t="s">
        <v>99</v>
      </c>
      <c r="O20" s="4">
        <f t="shared" si="3"/>
        <v>0</v>
      </c>
      <c r="P20" s="1" t="s">
        <v>99</v>
      </c>
      <c r="Q20" s="4">
        <f t="shared" si="4"/>
        <v>0</v>
      </c>
    </row>
    <row r="21" spans="1:17" x14ac:dyDescent="0.3">
      <c r="A21" s="1">
        <v>58</v>
      </c>
      <c r="B21" s="1" t="s">
        <v>12</v>
      </c>
      <c r="C21" s="4" t="str">
        <f t="shared" si="0"/>
        <v>60 and Above</v>
      </c>
      <c r="D21" s="4">
        <v>60</v>
      </c>
      <c r="E21" s="1" t="s">
        <v>19</v>
      </c>
      <c r="F21" s="4" t="s">
        <v>121</v>
      </c>
      <c r="G21" s="1" t="b">
        <v>0</v>
      </c>
      <c r="H21" s="4" t="str">
        <f t="shared" si="1"/>
        <v>Symptoms not Present</v>
      </c>
      <c r="I21" s="4" t="str">
        <f t="shared" si="2"/>
        <v>Details to come</v>
      </c>
      <c r="J21" s="1" t="s">
        <v>99</v>
      </c>
      <c r="K21" s="1" t="s">
        <v>99</v>
      </c>
      <c r="L21" s="1" t="s">
        <v>99</v>
      </c>
      <c r="M21" s="1" t="s">
        <v>99</v>
      </c>
      <c r="N21" s="1" t="s">
        <v>99</v>
      </c>
      <c r="O21" s="4">
        <f t="shared" si="3"/>
        <v>0</v>
      </c>
      <c r="P21" s="1" t="s">
        <v>87</v>
      </c>
      <c r="Q21" s="4">
        <f t="shared" si="4"/>
        <v>1</v>
      </c>
    </row>
    <row r="22" spans="1:17" x14ac:dyDescent="0.3">
      <c r="A22" s="1">
        <v>59</v>
      </c>
      <c r="B22" s="1" t="s">
        <v>12</v>
      </c>
      <c r="C22" s="4" t="str">
        <f t="shared" si="0"/>
        <v>60 and Above</v>
      </c>
      <c r="D22" s="4">
        <v>60</v>
      </c>
      <c r="E22" s="1" t="s">
        <v>16</v>
      </c>
      <c r="F22" s="4" t="s">
        <v>121</v>
      </c>
      <c r="G22" s="1" t="b">
        <v>0</v>
      </c>
      <c r="H22" s="4" t="str">
        <f t="shared" si="1"/>
        <v>Symptoms not Present</v>
      </c>
      <c r="I22" s="4" t="str">
        <f t="shared" si="2"/>
        <v>Details to come</v>
      </c>
      <c r="J22" s="1" t="s">
        <v>99</v>
      </c>
      <c r="K22" s="1" t="s">
        <v>99</v>
      </c>
      <c r="L22" s="1" t="s">
        <v>99</v>
      </c>
      <c r="M22" s="1" t="s">
        <v>99</v>
      </c>
      <c r="N22" s="1" t="s">
        <v>99</v>
      </c>
      <c r="O22" s="4">
        <f t="shared" si="3"/>
        <v>0</v>
      </c>
      <c r="P22" s="1" t="s">
        <v>99</v>
      </c>
      <c r="Q22" s="4">
        <f t="shared" si="4"/>
        <v>0</v>
      </c>
    </row>
    <row r="23" spans="1:17" x14ac:dyDescent="0.3">
      <c r="A23" s="1">
        <v>60</v>
      </c>
      <c r="B23" s="1" t="s">
        <v>12</v>
      </c>
      <c r="C23" s="4" t="str">
        <f t="shared" si="0"/>
        <v>20 to 29</v>
      </c>
      <c r="D23" s="4">
        <v>20</v>
      </c>
      <c r="E23" s="1" t="s">
        <v>19</v>
      </c>
      <c r="F23" s="4" t="s">
        <v>121</v>
      </c>
      <c r="G23" s="1" t="b">
        <v>0</v>
      </c>
      <c r="H23" s="4" t="str">
        <f t="shared" si="1"/>
        <v>Symptoms not Present</v>
      </c>
      <c r="I23" s="4">
        <f t="shared" si="2"/>
        <v>3</v>
      </c>
      <c r="J23" s="2">
        <v>43906</v>
      </c>
      <c r="K23" s="1" t="s">
        <v>39</v>
      </c>
      <c r="L23" s="1" t="s">
        <v>40</v>
      </c>
      <c r="M23" s="1" t="s">
        <v>12</v>
      </c>
      <c r="N23" s="1" t="s">
        <v>122</v>
      </c>
      <c r="O23" s="4">
        <f t="shared" si="3"/>
        <v>0</v>
      </c>
      <c r="P23" s="1" t="s">
        <v>41</v>
      </c>
      <c r="Q23" s="4">
        <f t="shared" si="4"/>
        <v>1</v>
      </c>
    </row>
    <row r="24" spans="1:17" x14ac:dyDescent="0.3">
      <c r="A24" s="1">
        <v>61</v>
      </c>
      <c r="B24" s="1" t="s">
        <v>12</v>
      </c>
      <c r="C24" s="4" t="str">
        <f t="shared" si="0"/>
        <v>40 to 49</v>
      </c>
      <c r="D24" s="4">
        <v>40</v>
      </c>
      <c r="E24" s="1" t="s">
        <v>16</v>
      </c>
      <c r="F24" s="4" t="s">
        <v>121</v>
      </c>
      <c r="G24" s="1" t="b">
        <v>0</v>
      </c>
      <c r="H24" s="4" t="str">
        <f t="shared" si="1"/>
        <v>Symptoms not Present</v>
      </c>
      <c r="I24" s="4" t="str">
        <f t="shared" si="2"/>
        <v>Details to come</v>
      </c>
      <c r="J24" s="1" t="s">
        <v>99</v>
      </c>
      <c r="K24" s="1" t="s">
        <v>102</v>
      </c>
      <c r="L24" s="1" t="s">
        <v>99</v>
      </c>
      <c r="M24" s="1" t="s">
        <v>99</v>
      </c>
      <c r="N24" s="1" t="s">
        <v>99</v>
      </c>
      <c r="O24" s="4">
        <f t="shared" si="3"/>
        <v>0</v>
      </c>
      <c r="P24" s="1" t="s">
        <v>99</v>
      </c>
      <c r="Q24" s="4">
        <f t="shared" si="4"/>
        <v>0</v>
      </c>
    </row>
    <row r="25" spans="1:17" x14ac:dyDescent="0.3">
      <c r="A25" s="1">
        <v>66</v>
      </c>
      <c r="B25" s="1" t="s">
        <v>12</v>
      </c>
      <c r="C25" s="4" t="str">
        <f t="shared" si="0"/>
        <v>50 to 59</v>
      </c>
      <c r="D25" s="4">
        <v>50</v>
      </c>
      <c r="E25" s="1" t="s">
        <v>16</v>
      </c>
      <c r="F25" s="4" t="s">
        <v>121</v>
      </c>
      <c r="G25" s="1" t="b">
        <v>0</v>
      </c>
      <c r="H25" s="4" t="str">
        <f t="shared" si="1"/>
        <v>Symptoms not Present</v>
      </c>
      <c r="I25" s="4">
        <f t="shared" si="2"/>
        <v>3</v>
      </c>
      <c r="J25" s="2">
        <v>43905</v>
      </c>
      <c r="K25" s="1" t="s">
        <v>39</v>
      </c>
      <c r="L25" s="1" t="s">
        <v>40</v>
      </c>
      <c r="M25" s="1" t="s">
        <v>12</v>
      </c>
      <c r="N25" s="1" t="s">
        <v>122</v>
      </c>
      <c r="O25" s="4">
        <f t="shared" si="3"/>
        <v>0</v>
      </c>
      <c r="P25" s="1" t="s">
        <v>41</v>
      </c>
      <c r="Q25" s="4">
        <f t="shared" si="4"/>
        <v>1</v>
      </c>
    </row>
    <row r="26" spans="1:17" x14ac:dyDescent="0.3">
      <c r="A26" s="1">
        <v>67</v>
      </c>
      <c r="B26" s="1" t="s">
        <v>12</v>
      </c>
      <c r="C26" s="4" t="str">
        <f t="shared" si="0"/>
        <v>20 to 29</v>
      </c>
      <c r="D26" s="4">
        <v>20</v>
      </c>
      <c r="E26" s="1" t="s">
        <v>16</v>
      </c>
      <c r="F26" s="4" t="b">
        <v>0</v>
      </c>
      <c r="G26" s="1" t="b">
        <v>0</v>
      </c>
      <c r="H26" s="4" t="str">
        <f t="shared" si="1"/>
        <v>Symptoms not Present</v>
      </c>
      <c r="I26" s="4">
        <f t="shared" si="2"/>
        <v>3</v>
      </c>
      <c r="J26" s="2">
        <v>43905</v>
      </c>
      <c r="K26" s="1" t="s">
        <v>99</v>
      </c>
      <c r="L26" s="1" t="s">
        <v>99</v>
      </c>
      <c r="M26" s="1" t="s">
        <v>99</v>
      </c>
      <c r="N26" s="1" t="s">
        <v>122</v>
      </c>
      <c r="O26" s="4">
        <f t="shared" si="3"/>
        <v>0</v>
      </c>
      <c r="P26" s="1" t="s">
        <v>108</v>
      </c>
      <c r="Q26" s="4">
        <f t="shared" si="4"/>
        <v>1</v>
      </c>
    </row>
    <row r="27" spans="1:17" x14ac:dyDescent="0.3">
      <c r="A27" s="1">
        <v>70</v>
      </c>
      <c r="B27" s="1" t="s">
        <v>12</v>
      </c>
      <c r="C27" s="4" t="str">
        <f t="shared" si="0"/>
        <v>50 to 59</v>
      </c>
      <c r="D27" s="4">
        <v>50</v>
      </c>
      <c r="E27" s="1" t="s">
        <v>16</v>
      </c>
      <c r="F27" s="4" t="s">
        <v>121</v>
      </c>
      <c r="G27" s="1" t="b">
        <v>0</v>
      </c>
      <c r="H27" s="4" t="str">
        <f t="shared" si="1"/>
        <v>Symptoms not Present</v>
      </c>
      <c r="I27" s="4" t="str">
        <f t="shared" si="2"/>
        <v>Details to come</v>
      </c>
      <c r="J27" s="1" t="s">
        <v>99</v>
      </c>
      <c r="K27" s="1" t="s">
        <v>99</v>
      </c>
      <c r="L27" s="1" t="s">
        <v>99</v>
      </c>
      <c r="M27" s="1" t="s">
        <v>99</v>
      </c>
      <c r="N27" s="1" t="s">
        <v>99</v>
      </c>
      <c r="O27" s="4">
        <f t="shared" si="3"/>
        <v>0</v>
      </c>
      <c r="P27" s="1" t="s">
        <v>99</v>
      </c>
      <c r="Q27" s="4">
        <f t="shared" si="4"/>
        <v>0</v>
      </c>
    </row>
    <row r="28" spans="1:17" x14ac:dyDescent="0.3">
      <c r="A28" s="1">
        <v>71</v>
      </c>
      <c r="B28" s="1" t="s">
        <v>12</v>
      </c>
      <c r="C28" s="4" t="str">
        <f t="shared" si="0"/>
        <v>30 to 39</v>
      </c>
      <c r="D28" s="4">
        <v>30</v>
      </c>
      <c r="E28" s="1" t="s">
        <v>19</v>
      </c>
      <c r="F28" s="4" t="s">
        <v>121</v>
      </c>
      <c r="G28" s="1" t="b">
        <v>0</v>
      </c>
      <c r="H28" s="4" t="str">
        <f t="shared" si="1"/>
        <v>Symptoms not Present</v>
      </c>
      <c r="I28" s="4">
        <f t="shared" si="2"/>
        <v>3</v>
      </c>
      <c r="J28" s="2">
        <v>43908</v>
      </c>
      <c r="K28" s="1" t="s">
        <v>23</v>
      </c>
      <c r="L28" s="1" t="s">
        <v>35</v>
      </c>
      <c r="M28" s="1" t="s">
        <v>12</v>
      </c>
      <c r="N28" s="1" t="s">
        <v>122</v>
      </c>
      <c r="O28" s="4">
        <f t="shared" si="3"/>
        <v>0</v>
      </c>
      <c r="P28" s="1" t="s">
        <v>63</v>
      </c>
      <c r="Q28" s="4">
        <f t="shared" si="4"/>
        <v>1</v>
      </c>
    </row>
    <row r="29" spans="1:17" x14ac:dyDescent="0.3">
      <c r="A29" s="1">
        <v>73</v>
      </c>
      <c r="B29" s="1" t="s">
        <v>12</v>
      </c>
      <c r="C29" s="4" t="str">
        <f t="shared" si="0"/>
        <v>10 to 19</v>
      </c>
      <c r="D29" s="4">
        <v>10</v>
      </c>
      <c r="E29" s="1" t="s">
        <v>19</v>
      </c>
      <c r="F29" s="4" t="s">
        <v>121</v>
      </c>
      <c r="G29" s="1" t="b">
        <v>0</v>
      </c>
      <c r="H29" s="4" t="str">
        <f t="shared" si="1"/>
        <v>Symptoms not Present</v>
      </c>
      <c r="I29" s="4" t="str">
        <f t="shared" si="2"/>
        <v>Details to come</v>
      </c>
      <c r="J29" s="1" t="s">
        <v>99</v>
      </c>
      <c r="K29" s="1" t="s">
        <v>99</v>
      </c>
      <c r="L29" s="1" t="s">
        <v>99</v>
      </c>
      <c r="M29" s="1" t="s">
        <v>99</v>
      </c>
      <c r="N29" s="1" t="s">
        <v>99</v>
      </c>
      <c r="O29" s="4">
        <f t="shared" si="3"/>
        <v>0</v>
      </c>
      <c r="P29" s="1" t="s">
        <v>99</v>
      </c>
      <c r="Q29" s="4">
        <f t="shared" si="4"/>
        <v>0</v>
      </c>
    </row>
    <row r="30" spans="1:17" x14ac:dyDescent="0.3">
      <c r="A30" s="1">
        <v>74</v>
      </c>
      <c r="B30" s="1" t="s">
        <v>12</v>
      </c>
      <c r="C30" s="4" t="str">
        <f t="shared" si="0"/>
        <v>20 to 29</v>
      </c>
      <c r="D30" s="4">
        <v>20</v>
      </c>
      <c r="E30" s="1" t="s">
        <v>19</v>
      </c>
      <c r="F30" s="4" t="s">
        <v>121</v>
      </c>
      <c r="G30" s="1" t="b">
        <v>0</v>
      </c>
      <c r="H30" s="4" t="str">
        <f t="shared" si="1"/>
        <v>Symptoms not Present</v>
      </c>
      <c r="I30" s="4" t="str">
        <f t="shared" si="2"/>
        <v>Details to come</v>
      </c>
      <c r="J30" s="1" t="s">
        <v>99</v>
      </c>
      <c r="K30" s="1" t="s">
        <v>23</v>
      </c>
      <c r="L30" s="1" t="s">
        <v>99</v>
      </c>
      <c r="M30" s="1" t="s">
        <v>99</v>
      </c>
      <c r="N30" s="1" t="s">
        <v>99</v>
      </c>
      <c r="O30" s="4">
        <f t="shared" si="3"/>
        <v>0</v>
      </c>
      <c r="P30" s="1" t="s">
        <v>99</v>
      </c>
      <c r="Q30" s="4">
        <f t="shared" si="4"/>
        <v>0</v>
      </c>
    </row>
    <row r="31" spans="1:17" x14ac:dyDescent="0.3">
      <c r="A31" s="1">
        <v>76</v>
      </c>
      <c r="B31" s="1" t="s">
        <v>12</v>
      </c>
      <c r="C31" s="4" t="str">
        <f t="shared" si="0"/>
        <v>60 and Above</v>
      </c>
      <c r="D31" s="4">
        <v>60</v>
      </c>
      <c r="E31" s="1" t="s">
        <v>19</v>
      </c>
      <c r="F31" s="4" t="s">
        <v>121</v>
      </c>
      <c r="G31" s="1" t="b">
        <v>0</v>
      </c>
      <c r="H31" s="4" t="str">
        <f t="shared" si="1"/>
        <v>Symptoms not Present</v>
      </c>
      <c r="I31" s="4">
        <f t="shared" si="2"/>
        <v>3</v>
      </c>
      <c r="J31" s="2">
        <v>43903</v>
      </c>
      <c r="K31" s="1" t="s">
        <v>110</v>
      </c>
      <c r="L31" s="1" t="s">
        <v>111</v>
      </c>
      <c r="M31" s="1" t="s">
        <v>99</v>
      </c>
      <c r="N31" s="1" t="s">
        <v>122</v>
      </c>
      <c r="O31" s="4">
        <f t="shared" si="3"/>
        <v>0</v>
      </c>
      <c r="P31" s="1" t="s">
        <v>112</v>
      </c>
      <c r="Q31" s="4">
        <f t="shared" si="4"/>
        <v>1</v>
      </c>
    </row>
    <row r="32" spans="1:17" x14ac:dyDescent="0.3">
      <c r="A32" s="1">
        <v>77</v>
      </c>
      <c r="B32" s="1" t="s">
        <v>12</v>
      </c>
      <c r="C32" s="4" t="str">
        <f t="shared" si="0"/>
        <v>20 to 29</v>
      </c>
      <c r="D32" s="4">
        <v>20</v>
      </c>
      <c r="E32" s="1" t="s">
        <v>16</v>
      </c>
      <c r="F32" s="4" t="s">
        <v>121</v>
      </c>
      <c r="G32" s="1" t="b">
        <v>0</v>
      </c>
      <c r="H32" s="4" t="str">
        <f t="shared" si="1"/>
        <v>Symptoms not Present</v>
      </c>
      <c r="I32" s="4">
        <f t="shared" si="2"/>
        <v>3</v>
      </c>
      <c r="J32" s="2">
        <v>43909</v>
      </c>
      <c r="K32" s="1" t="s">
        <v>113</v>
      </c>
      <c r="L32" s="1" t="s">
        <v>114</v>
      </c>
      <c r="M32" s="1" t="s">
        <v>12</v>
      </c>
      <c r="N32" s="1" t="s">
        <v>122</v>
      </c>
      <c r="O32" s="4">
        <f t="shared" si="3"/>
        <v>0</v>
      </c>
      <c r="P32" s="1" t="s">
        <v>115</v>
      </c>
      <c r="Q32" s="4">
        <f t="shared" si="4"/>
        <v>1</v>
      </c>
    </row>
    <row r="33" spans="1:17" x14ac:dyDescent="0.3">
      <c r="A33" s="1">
        <v>81</v>
      </c>
      <c r="B33" s="1" t="s">
        <v>12</v>
      </c>
      <c r="C33" s="4" t="str">
        <f t="shared" si="0"/>
        <v>60 and Above</v>
      </c>
      <c r="D33" s="4">
        <v>60</v>
      </c>
      <c r="E33" s="1" t="s">
        <v>19</v>
      </c>
      <c r="F33" s="4" t="s">
        <v>121</v>
      </c>
      <c r="G33" s="1" t="b">
        <v>0</v>
      </c>
      <c r="H33" s="4" t="str">
        <f t="shared" si="1"/>
        <v>Symptoms not Present</v>
      </c>
      <c r="I33" s="4">
        <f t="shared" si="2"/>
        <v>3</v>
      </c>
      <c r="J33" s="2">
        <v>43908</v>
      </c>
      <c r="K33" s="1" t="s">
        <v>39</v>
      </c>
      <c r="L33" s="1" t="s">
        <v>40</v>
      </c>
      <c r="M33" s="1" t="s">
        <v>99</v>
      </c>
      <c r="N33" s="1" t="s">
        <v>122</v>
      </c>
      <c r="O33" s="4">
        <f t="shared" si="3"/>
        <v>0</v>
      </c>
      <c r="P33" s="1" t="s">
        <v>89</v>
      </c>
      <c r="Q33" s="4">
        <f t="shared" si="4"/>
        <v>1</v>
      </c>
    </row>
    <row r="34" spans="1:17" x14ac:dyDescent="0.3">
      <c r="A34" s="1">
        <v>82</v>
      </c>
      <c r="B34" s="1" t="s">
        <v>12</v>
      </c>
      <c r="C34" s="4" t="str">
        <f t="shared" ref="C34:C65" si="5">IF(D34&lt;=9,"0 to 9",IF(D34&lt;=19,"10 to 19",IF(D34&lt;=29,"20 to 29",IF(D34&lt;=39,"30 to 39",IF(D34&lt;=49,"40 to 49",IF(D34&lt;=59,"50 to 59","60 and Above"))))))</f>
        <v>60 and Above</v>
      </c>
      <c r="D34" s="4">
        <v>60</v>
      </c>
      <c r="E34" s="1" t="s">
        <v>16</v>
      </c>
      <c r="F34" s="4" t="s">
        <v>121</v>
      </c>
      <c r="G34" s="1" t="b">
        <v>0</v>
      </c>
      <c r="H34" s="4" t="str">
        <f t="shared" ref="H34:H65" si="6">IF(G34=FALSE,"Symptoms not Present","Symptoms Present")</f>
        <v>Symptoms not Present</v>
      </c>
      <c r="I34" s="4" t="str">
        <f t="shared" ref="I34:I65" si="7">IFERROR(MONTH(J34),"Details to come")</f>
        <v>Details to come</v>
      </c>
      <c r="J34" s="1" t="s">
        <v>99</v>
      </c>
      <c r="K34" s="1" t="s">
        <v>99</v>
      </c>
      <c r="L34" s="1" t="s">
        <v>99</v>
      </c>
      <c r="M34" s="1" t="s">
        <v>99</v>
      </c>
      <c r="N34" s="1" t="s">
        <v>99</v>
      </c>
      <c r="O34" s="4">
        <f t="shared" ref="O34:O65" si="8">IF(N34="N/A", 0, IF(N34="Details to come", 0, LEN(N34)-LEN(SUBSTITUTE(N34, ",","")) +1))</f>
        <v>0</v>
      </c>
      <c r="P34" s="1" t="s">
        <v>99</v>
      </c>
      <c r="Q34" s="4">
        <f t="shared" si="4"/>
        <v>0</v>
      </c>
    </row>
    <row r="35" spans="1:17" x14ac:dyDescent="0.3">
      <c r="A35" s="1">
        <v>83</v>
      </c>
      <c r="B35" s="1" t="s">
        <v>12</v>
      </c>
      <c r="C35" s="4" t="str">
        <f t="shared" si="5"/>
        <v>50 to 59</v>
      </c>
      <c r="D35" s="4">
        <v>50</v>
      </c>
      <c r="E35" s="1" t="s">
        <v>16</v>
      </c>
      <c r="F35" s="4" t="s">
        <v>121</v>
      </c>
      <c r="G35" s="1" t="b">
        <v>0</v>
      </c>
      <c r="H35" s="4" t="str">
        <f t="shared" si="6"/>
        <v>Symptoms not Present</v>
      </c>
      <c r="I35" s="4">
        <f t="shared" si="7"/>
        <v>3</v>
      </c>
      <c r="J35" s="2">
        <v>43908</v>
      </c>
      <c r="K35" s="1" t="s">
        <v>20</v>
      </c>
      <c r="L35" s="1" t="s">
        <v>21</v>
      </c>
      <c r="M35" s="1" t="s">
        <v>12</v>
      </c>
      <c r="N35" s="1" t="s">
        <v>122</v>
      </c>
      <c r="O35" s="4">
        <f t="shared" si="8"/>
        <v>0</v>
      </c>
      <c r="P35" s="1" t="s">
        <v>120</v>
      </c>
      <c r="Q35" s="4">
        <f t="shared" si="4"/>
        <v>1</v>
      </c>
    </row>
    <row r="36" spans="1:17" x14ac:dyDescent="0.3">
      <c r="A36" s="1">
        <v>84</v>
      </c>
      <c r="B36" s="1" t="s">
        <v>12</v>
      </c>
      <c r="C36" s="4" t="str">
        <f t="shared" si="5"/>
        <v>50 to 59</v>
      </c>
      <c r="D36" s="4">
        <v>50</v>
      </c>
      <c r="E36" s="1" t="s">
        <v>16</v>
      </c>
      <c r="F36" s="4" t="s">
        <v>121</v>
      </c>
      <c r="G36" s="1" t="b">
        <v>0</v>
      </c>
      <c r="H36" s="4" t="str">
        <f t="shared" si="6"/>
        <v>Symptoms not Present</v>
      </c>
      <c r="I36" s="4">
        <f t="shared" si="7"/>
        <v>3</v>
      </c>
      <c r="J36" s="2">
        <v>43908</v>
      </c>
      <c r="K36" s="1" t="s">
        <v>20</v>
      </c>
      <c r="L36" s="1" t="s">
        <v>21</v>
      </c>
      <c r="M36" s="1" t="s">
        <v>12</v>
      </c>
      <c r="N36" s="1" t="s">
        <v>122</v>
      </c>
      <c r="O36" s="4">
        <f t="shared" si="8"/>
        <v>0</v>
      </c>
      <c r="P36" s="1" t="s">
        <v>120</v>
      </c>
      <c r="Q36" s="4">
        <f t="shared" si="4"/>
        <v>1</v>
      </c>
    </row>
    <row r="37" spans="1:17" x14ac:dyDescent="0.3">
      <c r="A37" s="1">
        <v>85</v>
      </c>
      <c r="B37" s="1" t="s">
        <v>12</v>
      </c>
      <c r="C37" s="4" t="str">
        <f t="shared" si="5"/>
        <v>0 to 9</v>
      </c>
      <c r="D37" s="4">
        <v>0</v>
      </c>
      <c r="E37" s="1" t="s">
        <v>19</v>
      </c>
      <c r="F37" s="4" t="s">
        <v>121</v>
      </c>
      <c r="G37" s="1" t="b">
        <v>0</v>
      </c>
      <c r="H37" s="4" t="str">
        <f t="shared" si="6"/>
        <v>Symptoms not Present</v>
      </c>
      <c r="I37" s="4" t="str">
        <f t="shared" si="7"/>
        <v>Details to come</v>
      </c>
      <c r="J37" s="1" t="s">
        <v>99</v>
      </c>
      <c r="K37" s="1" t="s">
        <v>99</v>
      </c>
      <c r="L37" s="1" t="s">
        <v>99</v>
      </c>
      <c r="M37" s="1" t="s">
        <v>99</v>
      </c>
      <c r="N37" s="1" t="s">
        <v>99</v>
      </c>
      <c r="O37" s="4">
        <f t="shared" si="8"/>
        <v>0</v>
      </c>
      <c r="P37" s="1" t="s">
        <v>99</v>
      </c>
      <c r="Q37" s="4">
        <f t="shared" si="4"/>
        <v>0</v>
      </c>
    </row>
    <row r="38" spans="1:17" x14ac:dyDescent="0.3">
      <c r="A38" s="1">
        <v>56</v>
      </c>
      <c r="B38" s="1" t="s">
        <v>98</v>
      </c>
      <c r="C38" s="4" t="str">
        <f t="shared" si="5"/>
        <v>30 to 39</v>
      </c>
      <c r="D38" s="4">
        <v>30</v>
      </c>
      <c r="E38" s="1" t="s">
        <v>19</v>
      </c>
      <c r="F38" s="4" t="s">
        <v>121</v>
      </c>
      <c r="G38" s="1" t="b">
        <v>0</v>
      </c>
      <c r="H38" s="4" t="str">
        <f t="shared" si="6"/>
        <v>Symptoms not Present</v>
      </c>
      <c r="I38" s="4" t="str">
        <f t="shared" si="7"/>
        <v>Details to come</v>
      </c>
      <c r="J38" s="1" t="s">
        <v>99</v>
      </c>
      <c r="K38" s="1" t="s">
        <v>23</v>
      </c>
      <c r="L38" s="1" t="s">
        <v>99</v>
      </c>
      <c r="M38" s="1" t="s">
        <v>99</v>
      </c>
      <c r="N38" s="1" t="s">
        <v>99</v>
      </c>
      <c r="O38" s="4">
        <f t="shared" si="8"/>
        <v>0</v>
      </c>
      <c r="P38" s="1" t="s">
        <v>99</v>
      </c>
      <c r="Q38" s="4">
        <f t="shared" si="4"/>
        <v>0</v>
      </c>
    </row>
    <row r="39" spans="1:17" x14ac:dyDescent="0.3">
      <c r="A39" s="1">
        <v>18</v>
      </c>
      <c r="B39" s="1" t="s">
        <v>47</v>
      </c>
      <c r="C39" s="4" t="str">
        <f t="shared" si="5"/>
        <v>40 to 49</v>
      </c>
      <c r="D39" s="4">
        <v>40</v>
      </c>
      <c r="E39" s="1" t="s">
        <v>16</v>
      </c>
      <c r="F39" s="4" t="b">
        <v>0</v>
      </c>
      <c r="G39" s="1" t="b">
        <v>0</v>
      </c>
      <c r="H39" s="4" t="str">
        <f t="shared" si="6"/>
        <v>Symptoms not Present</v>
      </c>
      <c r="I39" s="4">
        <f t="shared" si="7"/>
        <v>3</v>
      </c>
      <c r="J39" s="2">
        <v>43906</v>
      </c>
      <c r="K39" s="1" t="s">
        <v>17</v>
      </c>
      <c r="L39" s="1" t="s">
        <v>17</v>
      </c>
      <c r="M39" s="1" t="s">
        <v>28</v>
      </c>
      <c r="N39" s="1" t="s">
        <v>122</v>
      </c>
      <c r="O39" s="4">
        <f t="shared" si="8"/>
        <v>0</v>
      </c>
      <c r="P39" s="1" t="s">
        <v>48</v>
      </c>
      <c r="Q39" s="4">
        <f t="shared" si="4"/>
        <v>1</v>
      </c>
    </row>
    <row r="40" spans="1:17" x14ac:dyDescent="0.3">
      <c r="A40" s="1">
        <v>30</v>
      </c>
      <c r="B40" s="1" t="s">
        <v>47</v>
      </c>
      <c r="C40" s="4" t="str">
        <f t="shared" si="5"/>
        <v>50 to 59</v>
      </c>
      <c r="D40" s="4">
        <v>50</v>
      </c>
      <c r="E40" s="1" t="s">
        <v>19</v>
      </c>
      <c r="F40" s="4" t="b">
        <v>0</v>
      </c>
      <c r="G40" s="1" t="b">
        <v>0</v>
      </c>
      <c r="H40" s="4" t="str">
        <f t="shared" si="6"/>
        <v>Symptoms not Present</v>
      </c>
      <c r="I40" s="4">
        <f t="shared" si="7"/>
        <v>3</v>
      </c>
      <c r="J40" s="2">
        <v>43904</v>
      </c>
      <c r="K40" s="1" t="s">
        <v>23</v>
      </c>
      <c r="L40" s="1" t="s">
        <v>35</v>
      </c>
      <c r="M40" s="1" t="s">
        <v>28</v>
      </c>
      <c r="N40" s="1" t="s">
        <v>12</v>
      </c>
      <c r="O40" s="4">
        <f t="shared" si="8"/>
        <v>1</v>
      </c>
      <c r="P40" s="1" t="s">
        <v>72</v>
      </c>
      <c r="Q40" s="4">
        <f t="shared" si="4"/>
        <v>2</v>
      </c>
    </row>
    <row r="41" spans="1:17" x14ac:dyDescent="0.3">
      <c r="A41" s="1">
        <v>64</v>
      </c>
      <c r="B41" s="1" t="s">
        <v>47</v>
      </c>
      <c r="C41" s="4" t="str">
        <f t="shared" si="5"/>
        <v>50 to 59</v>
      </c>
      <c r="D41" s="4">
        <v>50</v>
      </c>
      <c r="E41" s="1" t="s">
        <v>16</v>
      </c>
      <c r="F41" s="4" t="s">
        <v>121</v>
      </c>
      <c r="G41" s="1" t="b">
        <v>0</v>
      </c>
      <c r="H41" s="4" t="str">
        <f t="shared" si="6"/>
        <v>Symptoms not Present</v>
      </c>
      <c r="I41" s="4">
        <f t="shared" si="7"/>
        <v>3</v>
      </c>
      <c r="J41" s="2">
        <v>43906</v>
      </c>
      <c r="K41" s="1" t="s">
        <v>23</v>
      </c>
      <c r="L41" s="1" t="s">
        <v>42</v>
      </c>
      <c r="M41" s="1" t="s">
        <v>28</v>
      </c>
      <c r="N41" s="1" t="s">
        <v>12</v>
      </c>
      <c r="O41" s="4">
        <f t="shared" si="8"/>
        <v>1</v>
      </c>
      <c r="P41" s="1" t="s">
        <v>106</v>
      </c>
      <c r="Q41" s="4">
        <f t="shared" si="4"/>
        <v>2</v>
      </c>
    </row>
    <row r="42" spans="1:17" x14ac:dyDescent="0.3">
      <c r="A42" s="1">
        <v>72</v>
      </c>
      <c r="B42" s="1" t="s">
        <v>47</v>
      </c>
      <c r="C42" s="4" t="str">
        <f t="shared" si="5"/>
        <v>20 to 29</v>
      </c>
      <c r="D42" s="4">
        <v>20</v>
      </c>
      <c r="E42" s="1" t="s">
        <v>16</v>
      </c>
      <c r="F42" s="4" t="s">
        <v>121</v>
      </c>
      <c r="G42" s="1" t="b">
        <v>0</v>
      </c>
      <c r="H42" s="4" t="str">
        <f t="shared" si="6"/>
        <v>Symptoms not Present</v>
      </c>
      <c r="I42" s="4">
        <f t="shared" si="7"/>
        <v>3</v>
      </c>
      <c r="J42" s="2">
        <v>43908</v>
      </c>
      <c r="K42" s="1" t="s">
        <v>17</v>
      </c>
      <c r="L42" s="1" t="s">
        <v>17</v>
      </c>
      <c r="M42" s="1" t="s">
        <v>28</v>
      </c>
      <c r="N42" s="1" t="s">
        <v>122</v>
      </c>
      <c r="O42" s="4">
        <f t="shared" si="8"/>
        <v>0</v>
      </c>
      <c r="P42" s="1" t="s">
        <v>48</v>
      </c>
      <c r="Q42" s="4">
        <f t="shared" si="4"/>
        <v>1</v>
      </c>
    </row>
    <row r="43" spans="1:17" x14ac:dyDescent="0.3">
      <c r="A43" s="1">
        <v>7</v>
      </c>
      <c r="B43" s="1" t="s">
        <v>26</v>
      </c>
      <c r="C43" s="4" t="str">
        <f t="shared" si="5"/>
        <v>30 to 39</v>
      </c>
      <c r="D43" s="4">
        <v>30</v>
      </c>
      <c r="E43" s="1" t="s">
        <v>16</v>
      </c>
      <c r="F43" s="4" t="b">
        <v>0</v>
      </c>
      <c r="G43" s="1" t="b">
        <v>0</v>
      </c>
      <c r="H43" s="4" t="str">
        <f t="shared" si="6"/>
        <v>Symptoms not Present</v>
      </c>
      <c r="I43" s="4">
        <f t="shared" si="7"/>
        <v>3</v>
      </c>
      <c r="J43" s="2">
        <v>43900</v>
      </c>
      <c r="K43" s="1" t="s">
        <v>27</v>
      </c>
      <c r="L43" s="1" t="s">
        <v>99</v>
      </c>
      <c r="M43" s="1" t="s">
        <v>28</v>
      </c>
      <c r="N43" s="1" t="s">
        <v>29</v>
      </c>
      <c r="O43" s="4">
        <f t="shared" si="8"/>
        <v>2</v>
      </c>
      <c r="P43" s="1" t="s">
        <v>30</v>
      </c>
      <c r="Q43" s="4">
        <f t="shared" si="4"/>
        <v>1</v>
      </c>
    </row>
    <row r="44" spans="1:17" x14ac:dyDescent="0.3">
      <c r="A44" s="1">
        <v>11</v>
      </c>
      <c r="B44" s="1" t="s">
        <v>26</v>
      </c>
      <c r="C44" s="4" t="str">
        <f t="shared" si="5"/>
        <v>40 to 49</v>
      </c>
      <c r="D44" s="4">
        <v>40</v>
      </c>
      <c r="E44" s="1" t="s">
        <v>19</v>
      </c>
      <c r="F44" s="4" t="b">
        <v>0</v>
      </c>
      <c r="G44" s="1" t="b">
        <v>0</v>
      </c>
      <c r="H44" s="4" t="str">
        <f t="shared" si="6"/>
        <v>Symptoms not Present</v>
      </c>
      <c r="I44" s="4">
        <f t="shared" si="7"/>
        <v>3</v>
      </c>
      <c r="J44" s="2">
        <v>43898</v>
      </c>
      <c r="K44" s="1" t="s">
        <v>17</v>
      </c>
      <c r="L44" s="1" t="s">
        <v>17</v>
      </c>
      <c r="M44" s="1" t="s">
        <v>12</v>
      </c>
      <c r="N44" s="1" t="s">
        <v>12</v>
      </c>
      <c r="O44" s="4">
        <f t="shared" si="8"/>
        <v>1</v>
      </c>
      <c r="P44" s="1" t="s">
        <v>38</v>
      </c>
      <c r="Q44" s="4">
        <f t="shared" si="4"/>
        <v>2</v>
      </c>
    </row>
    <row r="45" spans="1:17" x14ac:dyDescent="0.3">
      <c r="A45" s="1">
        <v>12</v>
      </c>
      <c r="B45" s="1" t="s">
        <v>26</v>
      </c>
      <c r="C45" s="4" t="str">
        <f t="shared" si="5"/>
        <v>10 to 19</v>
      </c>
      <c r="D45" s="4">
        <v>10</v>
      </c>
      <c r="E45" s="1" t="s">
        <v>19</v>
      </c>
      <c r="F45" s="4" t="s">
        <v>121</v>
      </c>
      <c r="G45" s="1" t="b">
        <v>0</v>
      </c>
      <c r="H45" s="4" t="str">
        <f t="shared" si="6"/>
        <v>Symptoms not Present</v>
      </c>
      <c r="I45" s="4" t="str">
        <f t="shared" si="7"/>
        <v>Details to come</v>
      </c>
      <c r="J45" s="1" t="s">
        <v>99</v>
      </c>
      <c r="K45" s="1" t="s">
        <v>99</v>
      </c>
      <c r="L45" s="1" t="s">
        <v>99</v>
      </c>
      <c r="M45" s="1" t="s">
        <v>99</v>
      </c>
      <c r="N45" s="1" t="s">
        <v>99</v>
      </c>
      <c r="O45" s="4">
        <f t="shared" si="8"/>
        <v>0</v>
      </c>
      <c r="P45" s="1" t="s">
        <v>99</v>
      </c>
      <c r="Q45" s="4">
        <f t="shared" si="4"/>
        <v>0</v>
      </c>
    </row>
    <row r="46" spans="1:17" x14ac:dyDescent="0.3">
      <c r="A46" s="1">
        <v>53</v>
      </c>
      <c r="B46" s="1" t="s">
        <v>26</v>
      </c>
      <c r="C46" s="4" t="str">
        <f t="shared" si="5"/>
        <v>40 to 49</v>
      </c>
      <c r="D46" s="4">
        <v>40</v>
      </c>
      <c r="E46" s="1" t="s">
        <v>19</v>
      </c>
      <c r="F46" s="4" t="s">
        <v>121</v>
      </c>
      <c r="G46" s="1" t="b">
        <v>0</v>
      </c>
      <c r="H46" s="4" t="str">
        <f t="shared" si="6"/>
        <v>Symptoms not Present</v>
      </c>
      <c r="I46" s="4">
        <f t="shared" si="7"/>
        <v>3</v>
      </c>
      <c r="J46" s="2">
        <v>43904</v>
      </c>
      <c r="K46" s="1" t="s">
        <v>23</v>
      </c>
      <c r="L46" s="1" t="s">
        <v>35</v>
      </c>
      <c r="M46" s="1" t="s">
        <v>78</v>
      </c>
      <c r="N46" s="1" t="s">
        <v>12</v>
      </c>
      <c r="O46" s="4">
        <f t="shared" si="8"/>
        <v>1</v>
      </c>
      <c r="P46" s="1" t="s">
        <v>95</v>
      </c>
      <c r="Q46" s="4">
        <f t="shared" si="4"/>
        <v>2</v>
      </c>
    </row>
    <row r="47" spans="1:17" x14ac:dyDescent="0.3">
      <c r="A47" s="1">
        <v>68</v>
      </c>
      <c r="B47" s="1" t="s">
        <v>26</v>
      </c>
      <c r="C47" s="4" t="str">
        <f t="shared" si="5"/>
        <v>20 to 29</v>
      </c>
      <c r="D47" s="4">
        <v>20</v>
      </c>
      <c r="E47" s="1" t="s">
        <v>16</v>
      </c>
      <c r="F47" s="4" t="s">
        <v>121</v>
      </c>
      <c r="G47" s="1" t="b">
        <v>0</v>
      </c>
      <c r="H47" s="4" t="str">
        <f t="shared" si="6"/>
        <v>Symptoms not Present</v>
      </c>
      <c r="I47" s="4">
        <f t="shared" si="7"/>
        <v>3</v>
      </c>
      <c r="J47" s="2">
        <v>43905</v>
      </c>
      <c r="K47" s="1" t="s">
        <v>23</v>
      </c>
      <c r="L47" s="1" t="s">
        <v>42</v>
      </c>
      <c r="M47" s="1" t="s">
        <v>26</v>
      </c>
      <c r="N47" s="1" t="s">
        <v>12</v>
      </c>
      <c r="O47" s="4">
        <f t="shared" si="8"/>
        <v>1</v>
      </c>
      <c r="P47" s="1" t="s">
        <v>109</v>
      </c>
      <c r="Q47" s="4">
        <f t="shared" si="4"/>
        <v>2</v>
      </c>
    </row>
    <row r="48" spans="1:17" x14ac:dyDescent="0.3">
      <c r="A48" s="1">
        <v>69</v>
      </c>
      <c r="B48" s="1" t="s">
        <v>26</v>
      </c>
      <c r="C48" s="4" t="str">
        <f t="shared" si="5"/>
        <v>40 to 49</v>
      </c>
      <c r="D48" s="4">
        <v>40</v>
      </c>
      <c r="E48" s="1" t="s">
        <v>19</v>
      </c>
      <c r="F48" s="4" t="s">
        <v>121</v>
      </c>
      <c r="G48" s="1" t="b">
        <v>0</v>
      </c>
      <c r="H48" s="4" t="str">
        <f t="shared" si="6"/>
        <v>Symptoms not Present</v>
      </c>
      <c r="I48" s="4">
        <f t="shared" si="7"/>
        <v>3</v>
      </c>
      <c r="J48" s="2">
        <v>43905</v>
      </c>
      <c r="K48" s="1" t="s">
        <v>39</v>
      </c>
      <c r="L48" s="1" t="s">
        <v>40</v>
      </c>
      <c r="M48" s="1" t="s">
        <v>12</v>
      </c>
      <c r="N48" s="1" t="s">
        <v>122</v>
      </c>
      <c r="O48" s="4">
        <f t="shared" si="8"/>
        <v>0</v>
      </c>
      <c r="P48" s="1" t="s">
        <v>41</v>
      </c>
      <c r="Q48" s="4">
        <f t="shared" si="4"/>
        <v>1</v>
      </c>
    </row>
    <row r="49" spans="1:17" x14ac:dyDescent="0.3">
      <c r="A49" s="1">
        <v>57</v>
      </c>
      <c r="B49" s="1" t="s">
        <v>100</v>
      </c>
      <c r="C49" s="4" t="str">
        <f t="shared" si="5"/>
        <v>60 and Above</v>
      </c>
      <c r="D49" s="4">
        <v>60</v>
      </c>
      <c r="E49" s="1" t="s">
        <v>16</v>
      </c>
      <c r="F49" s="4" t="s">
        <v>121</v>
      </c>
      <c r="G49" s="1" t="b">
        <v>0</v>
      </c>
      <c r="H49" s="4" t="str">
        <f t="shared" si="6"/>
        <v>Symptoms not Present</v>
      </c>
      <c r="I49" s="4" t="str">
        <f t="shared" si="7"/>
        <v>Details to come</v>
      </c>
      <c r="J49" s="1" t="s">
        <v>99</v>
      </c>
      <c r="K49" s="1" t="s">
        <v>101</v>
      </c>
      <c r="L49" s="1" t="s">
        <v>99</v>
      </c>
      <c r="M49" s="1" t="s">
        <v>99</v>
      </c>
      <c r="N49" s="1" t="s">
        <v>99</v>
      </c>
      <c r="O49" s="4">
        <f t="shared" si="8"/>
        <v>0</v>
      </c>
      <c r="P49" s="1" t="s">
        <v>99</v>
      </c>
      <c r="Q49" s="4">
        <f t="shared" si="4"/>
        <v>0</v>
      </c>
    </row>
    <row r="50" spans="1:17" x14ac:dyDescent="0.3">
      <c r="A50" s="1">
        <v>32</v>
      </c>
      <c r="B50" s="1" t="s">
        <v>74</v>
      </c>
      <c r="C50" s="4" t="str">
        <f t="shared" si="5"/>
        <v>30 to 39</v>
      </c>
      <c r="D50" s="4">
        <v>30</v>
      </c>
      <c r="E50" s="1" t="s">
        <v>19</v>
      </c>
      <c r="F50" s="4" t="b">
        <v>0</v>
      </c>
      <c r="G50" s="1" t="b">
        <v>0</v>
      </c>
      <c r="H50" s="4" t="str">
        <f t="shared" si="6"/>
        <v>Symptoms not Present</v>
      </c>
      <c r="I50" s="4">
        <f t="shared" si="7"/>
        <v>3</v>
      </c>
      <c r="J50" s="2">
        <v>43906</v>
      </c>
      <c r="K50" s="1" t="s">
        <v>20</v>
      </c>
      <c r="L50" s="1" t="s">
        <v>21</v>
      </c>
      <c r="M50" s="1" t="s">
        <v>75</v>
      </c>
      <c r="N50" s="1" t="s">
        <v>12</v>
      </c>
      <c r="O50" s="4">
        <f t="shared" si="8"/>
        <v>1</v>
      </c>
      <c r="P50" s="1" t="s">
        <v>76</v>
      </c>
      <c r="Q50" s="4">
        <f t="shared" si="4"/>
        <v>2</v>
      </c>
    </row>
    <row r="51" spans="1:17" x14ac:dyDescent="0.3">
      <c r="A51" s="1">
        <v>17</v>
      </c>
      <c r="B51" s="1" t="s">
        <v>45</v>
      </c>
      <c r="C51" s="4" t="str">
        <f t="shared" si="5"/>
        <v>40 to 49</v>
      </c>
      <c r="D51" s="4">
        <v>40</v>
      </c>
      <c r="E51" s="1" t="s">
        <v>19</v>
      </c>
      <c r="F51" s="4" t="b">
        <v>0</v>
      </c>
      <c r="G51" s="1" t="b">
        <v>0</v>
      </c>
      <c r="H51" s="4" t="str">
        <f t="shared" si="6"/>
        <v>Symptoms not Present</v>
      </c>
      <c r="I51" s="4">
        <f t="shared" si="7"/>
        <v>3</v>
      </c>
      <c r="J51" s="2">
        <v>43900</v>
      </c>
      <c r="K51" s="1" t="s">
        <v>32</v>
      </c>
      <c r="L51" s="1" t="s">
        <v>46</v>
      </c>
      <c r="M51" s="1" t="s">
        <v>12</v>
      </c>
      <c r="N51" s="1" t="s">
        <v>99</v>
      </c>
      <c r="O51" s="4">
        <f t="shared" si="8"/>
        <v>0</v>
      </c>
      <c r="P51" s="1" t="s">
        <v>99</v>
      </c>
      <c r="Q51" s="4">
        <f t="shared" si="4"/>
        <v>0</v>
      </c>
    </row>
    <row r="52" spans="1:17" x14ac:dyDescent="0.3">
      <c r="A52" s="1">
        <v>48</v>
      </c>
      <c r="B52" s="1" t="s">
        <v>90</v>
      </c>
      <c r="C52" s="4" t="str">
        <f t="shared" si="5"/>
        <v>40 to 49</v>
      </c>
      <c r="D52" s="4">
        <v>40</v>
      </c>
      <c r="E52" s="1" t="s">
        <v>19</v>
      </c>
      <c r="F52" s="4" t="s">
        <v>121</v>
      </c>
      <c r="G52" s="1" t="b">
        <v>0</v>
      </c>
      <c r="H52" s="4" t="str">
        <f t="shared" si="6"/>
        <v>Symptoms not Present</v>
      </c>
      <c r="I52" s="4" t="str">
        <f t="shared" si="7"/>
        <v>Details to come</v>
      </c>
      <c r="J52" s="1" t="s">
        <v>99</v>
      </c>
      <c r="K52" s="1" t="s">
        <v>99</v>
      </c>
      <c r="L52" s="1" t="s">
        <v>99</v>
      </c>
      <c r="M52" s="1" t="s">
        <v>99</v>
      </c>
      <c r="N52" s="1" t="s">
        <v>99</v>
      </c>
      <c r="O52" s="4">
        <f t="shared" si="8"/>
        <v>0</v>
      </c>
      <c r="P52" s="1" t="s">
        <v>91</v>
      </c>
      <c r="Q52" s="4">
        <f t="shared" si="4"/>
        <v>2</v>
      </c>
    </row>
    <row r="53" spans="1:17" x14ac:dyDescent="0.3">
      <c r="A53" s="1">
        <v>49</v>
      </c>
      <c r="B53" s="1" t="s">
        <v>90</v>
      </c>
      <c r="C53" s="4" t="str">
        <f t="shared" si="5"/>
        <v>20 to 29</v>
      </c>
      <c r="D53" s="4">
        <v>20</v>
      </c>
      <c r="E53" s="1" t="s">
        <v>16</v>
      </c>
      <c r="F53" s="4" t="b">
        <v>0</v>
      </c>
      <c r="G53" s="1" t="b">
        <v>0</v>
      </c>
      <c r="H53" s="4" t="str">
        <f t="shared" si="6"/>
        <v>Symptoms not Present</v>
      </c>
      <c r="I53" s="4">
        <f t="shared" si="7"/>
        <v>3</v>
      </c>
      <c r="J53" s="2">
        <v>43904</v>
      </c>
      <c r="K53" s="1" t="s">
        <v>20</v>
      </c>
      <c r="L53" s="1" t="s">
        <v>21</v>
      </c>
      <c r="M53" s="1" t="s">
        <v>92</v>
      </c>
      <c r="N53" s="1" t="s">
        <v>12</v>
      </c>
      <c r="O53" s="4">
        <f t="shared" si="8"/>
        <v>1</v>
      </c>
      <c r="P53" s="1" t="s">
        <v>93</v>
      </c>
      <c r="Q53" s="4">
        <f t="shared" si="4"/>
        <v>2</v>
      </c>
    </row>
    <row r="54" spans="1:17" x14ac:dyDescent="0.3">
      <c r="A54" s="1">
        <v>78</v>
      </c>
      <c r="B54" s="1" t="s">
        <v>90</v>
      </c>
      <c r="C54" s="4" t="str">
        <f t="shared" si="5"/>
        <v>40 to 49</v>
      </c>
      <c r="D54" s="4">
        <v>40</v>
      </c>
      <c r="E54" s="1" t="s">
        <v>16</v>
      </c>
      <c r="F54" s="4" t="s">
        <v>121</v>
      </c>
      <c r="G54" s="1" t="b">
        <v>0</v>
      </c>
      <c r="H54" s="4" t="str">
        <f t="shared" si="6"/>
        <v>Symptoms not Present</v>
      </c>
      <c r="I54" s="4">
        <f t="shared" si="7"/>
        <v>3</v>
      </c>
      <c r="J54" s="2">
        <v>43909</v>
      </c>
      <c r="K54" s="1" t="s">
        <v>32</v>
      </c>
      <c r="L54" s="1" t="s">
        <v>50</v>
      </c>
      <c r="M54" s="1" t="s">
        <v>12</v>
      </c>
      <c r="N54" s="1" t="s">
        <v>122</v>
      </c>
      <c r="O54" s="4">
        <f t="shared" si="8"/>
        <v>0</v>
      </c>
      <c r="P54" s="1" t="s">
        <v>116</v>
      </c>
      <c r="Q54" s="4">
        <f t="shared" si="4"/>
        <v>1</v>
      </c>
    </row>
    <row r="55" spans="1:17" x14ac:dyDescent="0.3">
      <c r="A55" s="1">
        <v>80</v>
      </c>
      <c r="B55" s="1" t="s">
        <v>118</v>
      </c>
      <c r="C55" s="4" t="str">
        <f t="shared" si="5"/>
        <v>50 to 59</v>
      </c>
      <c r="D55" s="4">
        <v>50</v>
      </c>
      <c r="E55" s="1" t="s">
        <v>19</v>
      </c>
      <c r="F55" s="4" t="s">
        <v>121</v>
      </c>
      <c r="G55" s="1" t="b">
        <v>0</v>
      </c>
      <c r="H55" s="4" t="str">
        <f t="shared" si="6"/>
        <v>Symptoms not Present</v>
      </c>
      <c r="I55" s="4">
        <f t="shared" si="7"/>
        <v>3</v>
      </c>
      <c r="J55" s="2">
        <v>43908</v>
      </c>
      <c r="K55" s="1" t="s">
        <v>32</v>
      </c>
      <c r="L55" s="1" t="s">
        <v>50</v>
      </c>
      <c r="M55" s="1" t="s">
        <v>12</v>
      </c>
      <c r="N55" s="1" t="s">
        <v>122</v>
      </c>
      <c r="O55" s="4">
        <f t="shared" si="8"/>
        <v>0</v>
      </c>
      <c r="P55" s="1" t="s">
        <v>119</v>
      </c>
      <c r="Q55" s="4">
        <f t="shared" si="4"/>
        <v>1</v>
      </c>
    </row>
    <row r="56" spans="1:17" x14ac:dyDescent="0.3">
      <c r="A56" s="1">
        <v>50</v>
      </c>
      <c r="B56" s="1" t="s">
        <v>94</v>
      </c>
      <c r="C56" s="4" t="str">
        <f t="shared" si="5"/>
        <v>60 and Above</v>
      </c>
      <c r="D56" s="4">
        <v>60</v>
      </c>
      <c r="E56" s="1" t="s">
        <v>16</v>
      </c>
      <c r="F56" s="4" t="s">
        <v>121</v>
      </c>
      <c r="G56" s="1" t="b">
        <v>0</v>
      </c>
      <c r="H56" s="4" t="str">
        <f t="shared" si="6"/>
        <v>Symptoms not Present</v>
      </c>
      <c r="I56" s="4" t="str">
        <f t="shared" si="7"/>
        <v>Details to come</v>
      </c>
      <c r="J56" s="1" t="s">
        <v>99</v>
      </c>
      <c r="K56" s="1" t="s">
        <v>99</v>
      </c>
      <c r="L56" s="1" t="s">
        <v>99</v>
      </c>
      <c r="M56" s="1" t="s">
        <v>99</v>
      </c>
      <c r="N56" s="1" t="s">
        <v>99</v>
      </c>
      <c r="O56" s="4">
        <f t="shared" si="8"/>
        <v>0</v>
      </c>
      <c r="P56" s="1" t="s">
        <v>99</v>
      </c>
      <c r="Q56" s="4">
        <f t="shared" si="4"/>
        <v>0</v>
      </c>
    </row>
    <row r="57" spans="1:17" x14ac:dyDescent="0.3">
      <c r="A57" s="1">
        <v>51</v>
      </c>
      <c r="B57" s="1" t="s">
        <v>94</v>
      </c>
      <c r="C57" s="4" t="str">
        <f t="shared" si="5"/>
        <v>20 to 29</v>
      </c>
      <c r="D57" s="4">
        <v>20</v>
      </c>
      <c r="E57" s="1" t="s">
        <v>16</v>
      </c>
      <c r="F57" s="4" t="s">
        <v>121</v>
      </c>
      <c r="G57" s="1" t="b">
        <v>1</v>
      </c>
      <c r="H57" s="4" t="str">
        <f t="shared" si="6"/>
        <v>Symptoms Present</v>
      </c>
      <c r="I57" s="4" t="str">
        <f t="shared" si="7"/>
        <v>Details to come</v>
      </c>
      <c r="J57" s="1" t="s">
        <v>99</v>
      </c>
      <c r="K57" s="1" t="s">
        <v>99</v>
      </c>
      <c r="L57" s="1" t="s">
        <v>99</v>
      </c>
      <c r="M57" s="1" t="s">
        <v>99</v>
      </c>
      <c r="N57" s="1" t="s">
        <v>99</v>
      </c>
      <c r="O57" s="4">
        <f t="shared" si="8"/>
        <v>0</v>
      </c>
      <c r="P57" s="1" t="s">
        <v>99</v>
      </c>
      <c r="Q57" s="4">
        <f t="shared" si="4"/>
        <v>0</v>
      </c>
    </row>
    <row r="58" spans="1:17" x14ac:dyDescent="0.3">
      <c r="A58" s="1">
        <v>23</v>
      </c>
      <c r="B58" s="1" t="s">
        <v>60</v>
      </c>
      <c r="C58" s="4" t="str">
        <f t="shared" si="5"/>
        <v>20 to 29</v>
      </c>
      <c r="D58" s="4">
        <v>20</v>
      </c>
      <c r="E58" s="1" t="s">
        <v>19</v>
      </c>
      <c r="F58" s="4" t="b">
        <v>0</v>
      </c>
      <c r="G58" s="1" t="b">
        <v>0</v>
      </c>
      <c r="H58" s="4" t="str">
        <f t="shared" si="6"/>
        <v>Symptoms not Present</v>
      </c>
      <c r="I58" s="4">
        <f t="shared" si="7"/>
        <v>3</v>
      </c>
      <c r="J58" s="2">
        <v>43906</v>
      </c>
      <c r="K58" s="1" t="s">
        <v>32</v>
      </c>
      <c r="L58" s="1" t="s">
        <v>50</v>
      </c>
      <c r="M58" s="1" t="s">
        <v>12</v>
      </c>
      <c r="N58" s="1" t="s">
        <v>122</v>
      </c>
      <c r="O58" s="4">
        <f t="shared" si="8"/>
        <v>0</v>
      </c>
      <c r="P58" s="1" t="s">
        <v>61</v>
      </c>
      <c r="Q58" s="4">
        <f t="shared" si="4"/>
        <v>1</v>
      </c>
    </row>
    <row r="59" spans="1:17" x14ac:dyDescent="0.3">
      <c r="A59" s="1">
        <v>65</v>
      </c>
      <c r="B59" s="1" t="s">
        <v>60</v>
      </c>
      <c r="C59" s="4" t="str">
        <f t="shared" si="5"/>
        <v>40 to 49</v>
      </c>
      <c r="D59" s="4">
        <v>40</v>
      </c>
      <c r="E59" s="1" t="s">
        <v>16</v>
      </c>
      <c r="F59" s="4" t="s">
        <v>121</v>
      </c>
      <c r="G59" s="1" t="b">
        <v>0</v>
      </c>
      <c r="H59" s="4" t="str">
        <f t="shared" si="6"/>
        <v>Symptoms not Present</v>
      </c>
      <c r="I59" s="4">
        <f t="shared" si="7"/>
        <v>3</v>
      </c>
      <c r="J59" s="2">
        <v>43905</v>
      </c>
      <c r="K59" s="1" t="s">
        <v>32</v>
      </c>
      <c r="L59" s="1" t="s">
        <v>64</v>
      </c>
      <c r="M59" s="1" t="s">
        <v>12</v>
      </c>
      <c r="N59" s="1" t="s">
        <v>122</v>
      </c>
      <c r="O59" s="4">
        <f t="shared" si="8"/>
        <v>0</v>
      </c>
      <c r="P59" s="1" t="s">
        <v>107</v>
      </c>
      <c r="Q59" s="4">
        <f t="shared" si="4"/>
        <v>1</v>
      </c>
    </row>
    <row r="60" spans="1:17" x14ac:dyDescent="0.3">
      <c r="A60" s="1">
        <v>39</v>
      </c>
      <c r="B60" s="1" t="s">
        <v>77</v>
      </c>
      <c r="C60" s="4" t="str">
        <f t="shared" si="5"/>
        <v>20 to 29</v>
      </c>
      <c r="D60" s="4">
        <v>20</v>
      </c>
      <c r="E60" s="1" t="s">
        <v>19</v>
      </c>
      <c r="F60" s="4" t="b">
        <v>0</v>
      </c>
      <c r="G60" s="1" t="b">
        <v>0</v>
      </c>
      <c r="H60" s="4" t="str">
        <f t="shared" si="6"/>
        <v>Symptoms not Present</v>
      </c>
      <c r="I60" s="4">
        <f t="shared" si="7"/>
        <v>3</v>
      </c>
      <c r="J60" s="2">
        <v>43908</v>
      </c>
      <c r="K60" s="1" t="s">
        <v>23</v>
      </c>
      <c r="L60" s="1" t="s">
        <v>35</v>
      </c>
      <c r="M60" s="1" t="s">
        <v>78</v>
      </c>
      <c r="N60" s="1" t="s">
        <v>12</v>
      </c>
      <c r="O60" s="4">
        <f t="shared" si="8"/>
        <v>1</v>
      </c>
      <c r="P60" s="1" t="s">
        <v>79</v>
      </c>
      <c r="Q60" s="4">
        <f t="shared" si="4"/>
        <v>2</v>
      </c>
    </row>
    <row r="61" spans="1:17" x14ac:dyDescent="0.3">
      <c r="A61" s="1">
        <v>24</v>
      </c>
      <c r="B61" s="1" t="s">
        <v>62</v>
      </c>
      <c r="C61" s="4" t="str">
        <f t="shared" si="5"/>
        <v>50 to 59</v>
      </c>
      <c r="D61" s="4">
        <v>50</v>
      </c>
      <c r="E61" s="1" t="s">
        <v>19</v>
      </c>
      <c r="F61" s="4" t="b">
        <v>0</v>
      </c>
      <c r="G61" s="1" t="b">
        <v>0</v>
      </c>
      <c r="H61" s="4" t="str">
        <f t="shared" si="6"/>
        <v>Symptoms not Present</v>
      </c>
      <c r="I61" s="4">
        <f t="shared" si="7"/>
        <v>3</v>
      </c>
      <c r="J61" s="2">
        <v>43903</v>
      </c>
      <c r="K61" s="1" t="s">
        <v>17</v>
      </c>
      <c r="L61" s="1" t="s">
        <v>17</v>
      </c>
      <c r="M61" s="1" t="s">
        <v>12</v>
      </c>
      <c r="N61" s="1" t="s">
        <v>122</v>
      </c>
      <c r="O61" s="4">
        <f t="shared" si="8"/>
        <v>0</v>
      </c>
      <c r="P61" s="1" t="s">
        <v>52</v>
      </c>
      <c r="Q61" s="4">
        <f t="shared" si="4"/>
        <v>1</v>
      </c>
    </row>
    <row r="62" spans="1:17" x14ac:dyDescent="0.3">
      <c r="A62" s="1">
        <v>27</v>
      </c>
      <c r="B62" s="1" t="s">
        <v>66</v>
      </c>
      <c r="C62" s="4" t="str">
        <f t="shared" si="5"/>
        <v>30 to 39</v>
      </c>
      <c r="D62" s="4">
        <v>30</v>
      </c>
      <c r="E62" s="1" t="s">
        <v>16</v>
      </c>
      <c r="F62" s="4" t="b">
        <v>0</v>
      </c>
      <c r="G62" s="1" t="b">
        <v>0</v>
      </c>
      <c r="H62" s="4" t="str">
        <f t="shared" si="6"/>
        <v>Symptoms not Present</v>
      </c>
      <c r="I62" s="4">
        <f t="shared" si="7"/>
        <v>3</v>
      </c>
      <c r="J62" s="2">
        <v>43907</v>
      </c>
      <c r="K62" s="1" t="s">
        <v>67</v>
      </c>
      <c r="L62" s="1" t="s">
        <v>68</v>
      </c>
      <c r="M62" s="1" t="s">
        <v>26</v>
      </c>
      <c r="N62" s="1" t="s">
        <v>69</v>
      </c>
      <c r="O62" s="4">
        <f t="shared" si="8"/>
        <v>2</v>
      </c>
      <c r="P62" s="1" t="s">
        <v>70</v>
      </c>
      <c r="Q62" s="4">
        <f t="shared" si="4"/>
        <v>3</v>
      </c>
    </row>
    <row r="63" spans="1:17" x14ac:dyDescent="0.3">
      <c r="A63" s="1">
        <v>28</v>
      </c>
      <c r="B63" s="1" t="s">
        <v>66</v>
      </c>
      <c r="C63" s="4" t="str">
        <f t="shared" si="5"/>
        <v>60 and Above</v>
      </c>
      <c r="D63" s="4">
        <v>60</v>
      </c>
      <c r="E63" s="1" t="s">
        <v>19</v>
      </c>
      <c r="F63" s="4" t="b">
        <v>0</v>
      </c>
      <c r="G63" s="1" t="b">
        <v>0</v>
      </c>
      <c r="H63" s="4" t="str">
        <f t="shared" si="6"/>
        <v>Symptoms not Present</v>
      </c>
      <c r="I63" s="4">
        <f t="shared" si="7"/>
        <v>3</v>
      </c>
      <c r="J63" s="2">
        <v>43903</v>
      </c>
      <c r="K63" s="1" t="s">
        <v>32</v>
      </c>
      <c r="L63" s="1" t="s">
        <v>50</v>
      </c>
      <c r="M63" s="1" t="s">
        <v>28</v>
      </c>
      <c r="N63" s="1" t="s">
        <v>122</v>
      </c>
      <c r="O63" s="4">
        <f t="shared" si="8"/>
        <v>0</v>
      </c>
      <c r="P63" s="1" t="s">
        <v>71</v>
      </c>
      <c r="Q63" s="4">
        <f t="shared" si="4"/>
        <v>1</v>
      </c>
    </row>
    <row r="64" spans="1:17" x14ac:dyDescent="0.3">
      <c r="A64" s="1">
        <v>21</v>
      </c>
      <c r="B64" s="1" t="s">
        <v>53</v>
      </c>
      <c r="C64" s="4" t="str">
        <f t="shared" si="5"/>
        <v>40 to 49</v>
      </c>
      <c r="D64" s="4">
        <v>40</v>
      </c>
      <c r="E64" s="1" t="s">
        <v>16</v>
      </c>
      <c r="F64" s="4" t="b">
        <v>0</v>
      </c>
      <c r="G64" s="1" t="b">
        <v>0</v>
      </c>
      <c r="H64" s="4" t="str">
        <f t="shared" si="6"/>
        <v>Symptoms not Present</v>
      </c>
      <c r="I64" s="4">
        <f t="shared" si="7"/>
        <v>3</v>
      </c>
      <c r="J64" s="2">
        <v>43899</v>
      </c>
      <c r="K64" s="1" t="s">
        <v>39</v>
      </c>
      <c r="L64" s="1" t="s">
        <v>40</v>
      </c>
      <c r="M64" s="1" t="s">
        <v>54</v>
      </c>
      <c r="N64" s="1" t="s">
        <v>12</v>
      </c>
      <c r="O64" s="4">
        <f t="shared" si="8"/>
        <v>1</v>
      </c>
      <c r="P64" s="1" t="s">
        <v>55</v>
      </c>
      <c r="Q64" s="4">
        <f t="shared" si="4"/>
        <v>2</v>
      </c>
    </row>
    <row r="65" spans="1:17" x14ac:dyDescent="0.3">
      <c r="A65" s="1">
        <v>22</v>
      </c>
      <c r="B65" s="1" t="s">
        <v>53</v>
      </c>
      <c r="C65" s="4" t="str">
        <f t="shared" si="5"/>
        <v>40 to 49</v>
      </c>
      <c r="D65" s="4">
        <v>40</v>
      </c>
      <c r="E65" s="1" t="s">
        <v>19</v>
      </c>
      <c r="F65" s="4" t="b">
        <v>0</v>
      </c>
      <c r="G65" s="1" t="b">
        <v>0</v>
      </c>
      <c r="H65" s="4" t="str">
        <f t="shared" si="6"/>
        <v>Symptoms not Present</v>
      </c>
      <c r="I65" s="4">
        <f t="shared" si="7"/>
        <v>3</v>
      </c>
      <c r="J65" s="2">
        <v>43905</v>
      </c>
      <c r="K65" s="1" t="s">
        <v>56</v>
      </c>
      <c r="L65" s="1" t="s">
        <v>57</v>
      </c>
      <c r="M65" s="1" t="s">
        <v>54</v>
      </c>
      <c r="N65" s="1" t="s">
        <v>58</v>
      </c>
      <c r="O65" s="4">
        <f t="shared" si="8"/>
        <v>3</v>
      </c>
      <c r="P65" s="1" t="s">
        <v>59</v>
      </c>
      <c r="Q65" s="4">
        <f t="shared" si="4"/>
        <v>3</v>
      </c>
    </row>
    <row r="66" spans="1:17" x14ac:dyDescent="0.3">
      <c r="A66" s="1">
        <v>62</v>
      </c>
      <c r="B66" s="1" t="s">
        <v>53</v>
      </c>
      <c r="C66" s="4" t="str">
        <f t="shared" ref="C66:C97" si="9">IF(D66&lt;=9,"0 to 9",IF(D66&lt;=19,"10 to 19",IF(D66&lt;=29,"20 to 29",IF(D66&lt;=39,"30 to 39",IF(D66&lt;=49,"40 to 49",IF(D66&lt;=59,"50 to 59","60 and Above"))))))</f>
        <v>50 to 59</v>
      </c>
      <c r="D66" s="4">
        <v>50</v>
      </c>
      <c r="E66" s="1" t="s">
        <v>19</v>
      </c>
      <c r="F66" s="4" t="s">
        <v>121</v>
      </c>
      <c r="G66" s="1" t="b">
        <v>0</v>
      </c>
      <c r="H66" s="4" t="str">
        <f t="shared" ref="H66:H97" si="10">IF(G66=FALSE,"Symptoms not Present","Symptoms Present")</f>
        <v>Symptoms not Present</v>
      </c>
      <c r="I66" s="4">
        <f t="shared" ref="I66:I97" si="11">IFERROR(MONTH(J66),"Details to come")</f>
        <v>3</v>
      </c>
      <c r="J66" s="2">
        <v>43905</v>
      </c>
      <c r="K66" s="1" t="s">
        <v>99</v>
      </c>
      <c r="L66" s="1" t="s">
        <v>103</v>
      </c>
      <c r="M66" s="1" t="s">
        <v>54</v>
      </c>
      <c r="N66" s="1" t="s">
        <v>12</v>
      </c>
      <c r="O66" s="4">
        <f t="shared" ref="O66:O97" si="12">IF(N66="N/A", 0, IF(N66="Details to come", 0, LEN(N66)-LEN(SUBSTITUTE(N66, ",","")) +1))</f>
        <v>1</v>
      </c>
      <c r="P66" s="1" t="s">
        <v>104</v>
      </c>
      <c r="Q66" s="4">
        <f t="shared" si="4"/>
        <v>2</v>
      </c>
    </row>
    <row r="67" spans="1:17" x14ac:dyDescent="0.3">
      <c r="A67" s="1">
        <v>63</v>
      </c>
      <c r="B67" s="1" t="s">
        <v>53</v>
      </c>
      <c r="C67" s="4" t="str">
        <f t="shared" si="9"/>
        <v>20 to 29</v>
      </c>
      <c r="D67" s="4">
        <v>20</v>
      </c>
      <c r="E67" s="1" t="s">
        <v>19</v>
      </c>
      <c r="F67" s="4" t="s">
        <v>121</v>
      </c>
      <c r="G67" s="1" t="b">
        <v>0</v>
      </c>
      <c r="H67" s="4" t="str">
        <f t="shared" si="10"/>
        <v>Symptoms not Present</v>
      </c>
      <c r="I67" s="4">
        <f t="shared" si="11"/>
        <v>3</v>
      </c>
      <c r="J67" s="2">
        <v>43907</v>
      </c>
      <c r="K67" s="1" t="s">
        <v>39</v>
      </c>
      <c r="L67" s="1" t="s">
        <v>40</v>
      </c>
      <c r="M67" s="1" t="s">
        <v>54</v>
      </c>
      <c r="N67" s="1" t="s">
        <v>12</v>
      </c>
      <c r="O67" s="4">
        <f t="shared" si="12"/>
        <v>1</v>
      </c>
      <c r="P67" s="1" t="s">
        <v>105</v>
      </c>
      <c r="Q67" s="4">
        <f t="shared" ref="Q67:Q86" si="13" xml:space="preserve"> IF(P67="Details to come", 0, LEN(P67)-LEN(SUBSTITUTE(P67, ",","")) +1)</f>
        <v>2</v>
      </c>
    </row>
    <row r="68" spans="1:17" x14ac:dyDescent="0.3">
      <c r="A68" s="1">
        <v>79</v>
      </c>
      <c r="B68" s="1" t="s">
        <v>117</v>
      </c>
      <c r="C68" s="4" t="str">
        <f t="shared" si="9"/>
        <v>20 to 29</v>
      </c>
      <c r="D68" s="4">
        <v>20</v>
      </c>
      <c r="E68" s="1" t="s">
        <v>19</v>
      </c>
      <c r="F68" s="4" t="s">
        <v>121</v>
      </c>
      <c r="G68" s="1" t="b">
        <v>0</v>
      </c>
      <c r="H68" s="4" t="str">
        <f t="shared" si="10"/>
        <v>Symptoms not Present</v>
      </c>
      <c r="I68" s="4" t="str">
        <f t="shared" si="11"/>
        <v>Details to come</v>
      </c>
      <c r="J68" s="1" t="s">
        <v>99</v>
      </c>
      <c r="K68" s="1" t="s">
        <v>99</v>
      </c>
      <c r="L68" s="1" t="s">
        <v>99</v>
      </c>
      <c r="M68" s="1" t="s">
        <v>99</v>
      </c>
      <c r="N68" s="1" t="s">
        <v>99</v>
      </c>
      <c r="O68" s="4">
        <f t="shared" si="12"/>
        <v>0</v>
      </c>
      <c r="P68" s="1" t="s">
        <v>99</v>
      </c>
      <c r="Q68" s="4">
        <f t="shared" si="13"/>
        <v>0</v>
      </c>
    </row>
    <row r="69" spans="1:17" x14ac:dyDescent="0.3">
      <c r="A69" s="1">
        <v>47</v>
      </c>
      <c r="B69" s="1" t="s">
        <v>88</v>
      </c>
      <c r="C69" s="4" t="str">
        <f t="shared" si="9"/>
        <v>50 to 59</v>
      </c>
      <c r="D69" s="4">
        <v>50</v>
      </c>
      <c r="E69" s="1" t="s">
        <v>19</v>
      </c>
      <c r="F69" s="4" t="b">
        <v>0</v>
      </c>
      <c r="G69" s="1" t="b">
        <v>0</v>
      </c>
      <c r="H69" s="4" t="str">
        <f t="shared" si="10"/>
        <v>Symptoms not Present</v>
      </c>
      <c r="I69" s="4">
        <f t="shared" si="11"/>
        <v>3</v>
      </c>
      <c r="J69" s="2">
        <v>43900</v>
      </c>
      <c r="K69" s="1" t="s">
        <v>39</v>
      </c>
      <c r="L69" s="1" t="s">
        <v>40</v>
      </c>
      <c r="M69" s="1" t="s">
        <v>12</v>
      </c>
      <c r="N69" s="1" t="s">
        <v>122</v>
      </c>
      <c r="O69" s="4">
        <f t="shared" si="12"/>
        <v>0</v>
      </c>
      <c r="P69" s="1" t="s">
        <v>89</v>
      </c>
      <c r="Q69" s="4">
        <f t="shared" si="13"/>
        <v>1</v>
      </c>
    </row>
    <row r="70" spans="1:17" x14ac:dyDescent="0.3">
      <c r="A70" s="1">
        <v>19</v>
      </c>
      <c r="B70" s="1" t="s">
        <v>49</v>
      </c>
      <c r="C70" s="4" t="str">
        <f t="shared" si="9"/>
        <v>20 to 29</v>
      </c>
      <c r="D70" s="4">
        <v>20</v>
      </c>
      <c r="E70" s="1" t="s">
        <v>16</v>
      </c>
      <c r="F70" s="4" t="b">
        <v>0</v>
      </c>
      <c r="G70" s="1" t="b">
        <v>0</v>
      </c>
      <c r="H70" s="4" t="str">
        <f t="shared" si="10"/>
        <v>Symptoms not Present</v>
      </c>
      <c r="I70" s="4">
        <f t="shared" si="11"/>
        <v>3</v>
      </c>
      <c r="J70" s="2">
        <v>43898</v>
      </c>
      <c r="K70" s="1" t="s">
        <v>32</v>
      </c>
      <c r="L70" s="1" t="s">
        <v>50</v>
      </c>
      <c r="M70" s="1" t="s">
        <v>12</v>
      </c>
      <c r="N70" s="1" t="s">
        <v>122</v>
      </c>
      <c r="O70" s="4">
        <f t="shared" si="12"/>
        <v>0</v>
      </c>
      <c r="P70" s="1" t="s">
        <v>51</v>
      </c>
      <c r="Q70" s="4">
        <f t="shared" si="13"/>
        <v>1</v>
      </c>
    </row>
    <row r="71" spans="1:17" x14ac:dyDescent="0.3">
      <c r="A71" s="1">
        <v>20</v>
      </c>
      <c r="B71" s="1" t="s">
        <v>49</v>
      </c>
      <c r="C71" s="4" t="str">
        <f t="shared" si="9"/>
        <v>60 and Above</v>
      </c>
      <c r="D71" s="4">
        <v>70</v>
      </c>
      <c r="E71" s="1" t="s">
        <v>19</v>
      </c>
      <c r="F71" s="4" t="b">
        <v>0</v>
      </c>
      <c r="G71" s="1" t="b">
        <v>0</v>
      </c>
      <c r="H71" s="4" t="str">
        <f t="shared" si="10"/>
        <v>Symptoms not Present</v>
      </c>
      <c r="I71" s="4">
        <f t="shared" si="11"/>
        <v>3</v>
      </c>
      <c r="J71" s="2">
        <v>43905</v>
      </c>
      <c r="K71" s="1" t="s">
        <v>17</v>
      </c>
      <c r="L71" s="1" t="s">
        <v>17</v>
      </c>
      <c r="M71" s="1" t="s">
        <v>12</v>
      </c>
      <c r="N71" s="1" t="s">
        <v>122</v>
      </c>
      <c r="O71" s="4">
        <f t="shared" si="12"/>
        <v>0</v>
      </c>
      <c r="P71" s="1" t="s">
        <v>52</v>
      </c>
      <c r="Q71" s="4">
        <f t="shared" si="13"/>
        <v>1</v>
      </c>
    </row>
    <row r="72" spans="1:17" x14ac:dyDescent="0.3">
      <c r="A72" s="1">
        <v>33</v>
      </c>
      <c r="B72" s="1" t="s">
        <v>49</v>
      </c>
      <c r="C72" s="4" t="str">
        <f t="shared" si="9"/>
        <v>60 and Above</v>
      </c>
      <c r="D72" s="4">
        <v>70</v>
      </c>
      <c r="E72" s="1" t="s">
        <v>16</v>
      </c>
      <c r="F72" s="4" t="b">
        <v>0</v>
      </c>
      <c r="G72" s="1" t="b">
        <v>0</v>
      </c>
      <c r="H72" s="4" t="str">
        <f t="shared" si="10"/>
        <v>Symptoms not Present</v>
      </c>
      <c r="I72" s="4">
        <f t="shared" si="11"/>
        <v>3</v>
      </c>
      <c r="J72" s="2">
        <v>43906</v>
      </c>
      <c r="K72" s="1" t="s">
        <v>39</v>
      </c>
      <c r="L72" s="1" t="s">
        <v>40</v>
      </c>
      <c r="M72" s="1" t="s">
        <v>12</v>
      </c>
      <c r="N72" s="1" t="s">
        <v>40</v>
      </c>
      <c r="O72" s="4">
        <f t="shared" si="12"/>
        <v>1</v>
      </c>
      <c r="P72" s="1" t="s">
        <v>15</v>
      </c>
      <c r="Q72" s="4">
        <f t="shared" si="13"/>
        <v>1</v>
      </c>
    </row>
    <row r="73" spans="1:17" x14ac:dyDescent="0.3">
      <c r="A73" s="1">
        <v>34</v>
      </c>
      <c r="B73" s="1" t="s">
        <v>49</v>
      </c>
      <c r="C73" s="4" t="str">
        <f t="shared" si="9"/>
        <v>60 and Above</v>
      </c>
      <c r="D73" s="4">
        <v>60</v>
      </c>
      <c r="E73" s="1" t="s">
        <v>16</v>
      </c>
      <c r="F73" s="4" t="b">
        <v>0</v>
      </c>
      <c r="G73" s="1" t="b">
        <v>0</v>
      </c>
      <c r="H73" s="4" t="str">
        <f t="shared" si="10"/>
        <v>Symptoms not Present</v>
      </c>
      <c r="I73" s="4">
        <f t="shared" si="11"/>
        <v>3</v>
      </c>
      <c r="J73" s="2">
        <v>43906</v>
      </c>
      <c r="K73" s="1" t="s">
        <v>39</v>
      </c>
      <c r="L73" s="1" t="s">
        <v>40</v>
      </c>
      <c r="M73" s="1" t="s">
        <v>12</v>
      </c>
      <c r="N73" s="1" t="s">
        <v>122</v>
      </c>
      <c r="O73" s="4">
        <f t="shared" si="12"/>
        <v>0</v>
      </c>
      <c r="P73" s="1" t="s">
        <v>15</v>
      </c>
      <c r="Q73" s="4">
        <f t="shared" si="13"/>
        <v>1</v>
      </c>
    </row>
    <row r="74" spans="1:17" x14ac:dyDescent="0.3">
      <c r="A74" s="1">
        <v>42</v>
      </c>
      <c r="B74" s="1" t="s">
        <v>49</v>
      </c>
      <c r="C74" s="4" t="str">
        <f t="shared" si="9"/>
        <v>60 and Above</v>
      </c>
      <c r="D74" s="4">
        <v>60</v>
      </c>
      <c r="E74" s="1" t="s">
        <v>16</v>
      </c>
      <c r="F74" s="4" t="b">
        <v>0</v>
      </c>
      <c r="G74" s="1" t="b">
        <v>0</v>
      </c>
      <c r="H74" s="4" t="str">
        <f t="shared" si="10"/>
        <v>Symptoms not Present</v>
      </c>
      <c r="I74" s="4">
        <f t="shared" si="11"/>
        <v>3</v>
      </c>
      <c r="J74" s="2">
        <v>43903</v>
      </c>
      <c r="K74" s="1" t="s">
        <v>17</v>
      </c>
      <c r="L74" s="1" t="s">
        <v>17</v>
      </c>
      <c r="M74" s="1" t="s">
        <v>12</v>
      </c>
      <c r="N74" s="1" t="s">
        <v>122</v>
      </c>
      <c r="O74" s="4">
        <f t="shared" si="12"/>
        <v>0</v>
      </c>
      <c r="P74" s="1" t="s">
        <v>83</v>
      </c>
      <c r="Q74" s="4">
        <f t="shared" si="13"/>
        <v>1</v>
      </c>
    </row>
    <row r="75" spans="1:17" x14ac:dyDescent="0.3">
      <c r="A75" s="1">
        <v>54</v>
      </c>
      <c r="B75" s="1" t="s">
        <v>49</v>
      </c>
      <c r="C75" s="4" t="str">
        <f t="shared" si="9"/>
        <v>40 to 49</v>
      </c>
      <c r="D75" s="4">
        <v>40</v>
      </c>
      <c r="E75" s="1" t="s">
        <v>16</v>
      </c>
      <c r="F75" s="4" t="s">
        <v>121</v>
      </c>
      <c r="G75" s="1" t="b">
        <v>0</v>
      </c>
      <c r="H75" s="4" t="str">
        <f t="shared" si="10"/>
        <v>Symptoms not Present</v>
      </c>
      <c r="I75" s="4" t="str">
        <f t="shared" si="11"/>
        <v>Details to come</v>
      </c>
      <c r="J75" s="1" t="s">
        <v>99</v>
      </c>
      <c r="K75" s="1" t="s">
        <v>99</v>
      </c>
      <c r="L75" s="1" t="s">
        <v>99</v>
      </c>
      <c r="M75" s="1" t="s">
        <v>99</v>
      </c>
      <c r="N75" s="1" t="s">
        <v>99</v>
      </c>
      <c r="O75" s="4">
        <f t="shared" si="12"/>
        <v>0</v>
      </c>
      <c r="P75" s="1" t="s">
        <v>99</v>
      </c>
      <c r="Q75" s="4">
        <f t="shared" si="13"/>
        <v>0</v>
      </c>
    </row>
    <row r="76" spans="1:17" x14ac:dyDescent="0.3">
      <c r="A76" s="1">
        <v>55</v>
      </c>
      <c r="B76" s="1" t="s">
        <v>49</v>
      </c>
      <c r="C76" s="4" t="str">
        <f t="shared" si="9"/>
        <v>60 and Above</v>
      </c>
      <c r="D76" s="4">
        <v>60</v>
      </c>
      <c r="E76" s="1" t="s">
        <v>19</v>
      </c>
      <c r="F76" s="4" t="s">
        <v>121</v>
      </c>
      <c r="G76" s="1" t="b">
        <v>0</v>
      </c>
      <c r="H76" s="4" t="str">
        <f t="shared" si="10"/>
        <v>Symptoms not Present</v>
      </c>
      <c r="I76" s="4">
        <f t="shared" si="11"/>
        <v>3</v>
      </c>
      <c r="J76" s="2">
        <v>43904</v>
      </c>
      <c r="K76" s="1" t="s">
        <v>23</v>
      </c>
      <c r="L76" s="1" t="s">
        <v>96</v>
      </c>
      <c r="M76" s="1" t="s">
        <v>12</v>
      </c>
      <c r="N76" s="1" t="s">
        <v>122</v>
      </c>
      <c r="O76" s="4">
        <f t="shared" si="12"/>
        <v>0</v>
      </c>
      <c r="P76" s="1" t="s">
        <v>97</v>
      </c>
      <c r="Q76" s="4">
        <f t="shared" si="13"/>
        <v>1</v>
      </c>
    </row>
    <row r="77" spans="1:17" x14ac:dyDescent="0.3">
      <c r="A77" s="1">
        <v>75</v>
      </c>
      <c r="B77" s="1" t="s">
        <v>49</v>
      </c>
      <c r="C77" s="4" t="str">
        <f t="shared" si="9"/>
        <v>60 and Above</v>
      </c>
      <c r="D77" s="4">
        <v>70</v>
      </c>
      <c r="E77" s="1" t="s">
        <v>19</v>
      </c>
      <c r="F77" s="4" t="s">
        <v>121</v>
      </c>
      <c r="G77" s="1" t="b">
        <v>0</v>
      </c>
      <c r="H77" s="4" t="str">
        <f t="shared" si="10"/>
        <v>Symptoms not Present</v>
      </c>
      <c r="I77" s="4" t="str">
        <f t="shared" si="11"/>
        <v>Details to come</v>
      </c>
      <c r="J77" s="1" t="s">
        <v>99</v>
      </c>
      <c r="K77" s="1" t="s">
        <v>99</v>
      </c>
      <c r="L77" s="1" t="s">
        <v>99</v>
      </c>
      <c r="M77" s="1" t="s">
        <v>99</v>
      </c>
      <c r="N77" s="1" t="s">
        <v>99</v>
      </c>
      <c r="O77" s="4">
        <f t="shared" si="12"/>
        <v>0</v>
      </c>
      <c r="P77" s="1" t="s">
        <v>99</v>
      </c>
      <c r="Q77" s="4">
        <f t="shared" si="13"/>
        <v>0</v>
      </c>
    </row>
    <row r="78" spans="1:17" x14ac:dyDescent="0.3">
      <c r="A78" s="1">
        <v>8</v>
      </c>
      <c r="B78" s="1" t="s">
        <v>31</v>
      </c>
      <c r="C78" s="4" t="str">
        <f t="shared" si="9"/>
        <v>60 and Above</v>
      </c>
      <c r="D78" s="4">
        <v>60</v>
      </c>
      <c r="E78" s="1" t="s">
        <v>19</v>
      </c>
      <c r="F78" s="4" t="b">
        <v>0</v>
      </c>
      <c r="G78" s="1" t="b">
        <v>0</v>
      </c>
      <c r="H78" s="4" t="str">
        <f t="shared" si="10"/>
        <v>Symptoms not Present</v>
      </c>
      <c r="I78" s="4">
        <f t="shared" si="11"/>
        <v>3</v>
      </c>
      <c r="J78" s="2">
        <v>43904</v>
      </c>
      <c r="K78" s="1" t="s">
        <v>32</v>
      </c>
      <c r="L78" s="1" t="s">
        <v>33</v>
      </c>
      <c r="M78" s="1" t="s">
        <v>31</v>
      </c>
      <c r="N78" s="1" t="s">
        <v>122</v>
      </c>
      <c r="O78" s="4">
        <f t="shared" si="12"/>
        <v>0</v>
      </c>
      <c r="P78" s="1" t="s">
        <v>34</v>
      </c>
      <c r="Q78" s="4">
        <f t="shared" si="13"/>
        <v>1</v>
      </c>
    </row>
    <row r="79" spans="1:17" x14ac:dyDescent="0.3">
      <c r="A79" s="1">
        <v>9</v>
      </c>
      <c r="B79" s="1" t="s">
        <v>31</v>
      </c>
      <c r="C79" s="4" t="str">
        <f t="shared" si="9"/>
        <v>30 to 39</v>
      </c>
      <c r="D79" s="4">
        <v>30</v>
      </c>
      <c r="E79" s="1" t="s">
        <v>19</v>
      </c>
      <c r="F79" s="4" t="b">
        <v>0</v>
      </c>
      <c r="G79" s="1" t="b">
        <v>0</v>
      </c>
      <c r="H79" s="4" t="str">
        <f t="shared" si="10"/>
        <v>Symptoms not Present</v>
      </c>
      <c r="I79" s="4">
        <f t="shared" si="11"/>
        <v>3</v>
      </c>
      <c r="J79" s="2">
        <v>43904</v>
      </c>
      <c r="K79" s="1" t="s">
        <v>23</v>
      </c>
      <c r="L79" s="1" t="s">
        <v>35</v>
      </c>
      <c r="M79" s="1" t="s">
        <v>31</v>
      </c>
      <c r="N79" s="1" t="s">
        <v>12</v>
      </c>
      <c r="O79" s="4">
        <f t="shared" si="12"/>
        <v>1</v>
      </c>
      <c r="P79" s="1" t="s">
        <v>36</v>
      </c>
      <c r="Q79" s="4">
        <f t="shared" si="13"/>
        <v>2</v>
      </c>
    </row>
    <row r="80" spans="1:17" x14ac:dyDescent="0.3">
      <c r="A80" s="1">
        <v>10</v>
      </c>
      <c r="B80" s="1" t="s">
        <v>31</v>
      </c>
      <c r="C80" s="4" t="str">
        <f t="shared" si="9"/>
        <v>60 and Above</v>
      </c>
      <c r="D80" s="4">
        <v>70</v>
      </c>
      <c r="E80" s="1" t="s">
        <v>19</v>
      </c>
      <c r="F80" s="4" t="b">
        <v>0</v>
      </c>
      <c r="G80" s="1" t="b">
        <v>0</v>
      </c>
      <c r="H80" s="4" t="str">
        <f t="shared" si="10"/>
        <v>Symptoms not Present</v>
      </c>
      <c r="I80" s="4">
        <f t="shared" si="11"/>
        <v>3</v>
      </c>
      <c r="J80" s="2">
        <v>43904</v>
      </c>
      <c r="K80" s="1" t="s">
        <v>23</v>
      </c>
      <c r="L80" s="1" t="s">
        <v>35</v>
      </c>
      <c r="M80" s="1" t="s">
        <v>31</v>
      </c>
      <c r="N80" s="1" t="s">
        <v>12</v>
      </c>
      <c r="O80" s="4">
        <f t="shared" si="12"/>
        <v>1</v>
      </c>
      <c r="P80" s="1" t="s">
        <v>37</v>
      </c>
      <c r="Q80" s="4">
        <f t="shared" si="13"/>
        <v>2</v>
      </c>
    </row>
    <row r="81" spans="1:17" x14ac:dyDescent="0.3">
      <c r="A81" s="1">
        <v>31</v>
      </c>
      <c r="B81" s="1" t="s">
        <v>31</v>
      </c>
      <c r="C81" s="4" t="str">
        <f t="shared" si="9"/>
        <v>40 to 49</v>
      </c>
      <c r="D81" s="4">
        <v>40</v>
      </c>
      <c r="E81" s="1" t="s">
        <v>19</v>
      </c>
      <c r="F81" s="4" t="b">
        <v>0</v>
      </c>
      <c r="G81" s="1" t="b">
        <v>0</v>
      </c>
      <c r="H81" s="4" t="str">
        <f t="shared" si="10"/>
        <v>Symptoms not Present</v>
      </c>
      <c r="I81" s="4">
        <f t="shared" si="11"/>
        <v>3</v>
      </c>
      <c r="J81" s="2">
        <v>43904</v>
      </c>
      <c r="K81" s="1" t="s">
        <v>32</v>
      </c>
      <c r="L81" s="1" t="s">
        <v>64</v>
      </c>
      <c r="M81" s="1" t="s">
        <v>31</v>
      </c>
      <c r="N81" s="1" t="s">
        <v>122</v>
      </c>
      <c r="O81" s="4">
        <f t="shared" si="12"/>
        <v>0</v>
      </c>
      <c r="P81" s="1" t="s">
        <v>73</v>
      </c>
      <c r="Q81" s="4">
        <f t="shared" si="13"/>
        <v>1</v>
      </c>
    </row>
    <row r="82" spans="1:17" x14ac:dyDescent="0.3">
      <c r="A82" s="1">
        <v>38</v>
      </c>
      <c r="B82" s="1" t="s">
        <v>31</v>
      </c>
      <c r="C82" s="4" t="str">
        <f t="shared" si="9"/>
        <v>30 to 39</v>
      </c>
      <c r="D82" s="4">
        <v>30</v>
      </c>
      <c r="E82" s="1" t="s">
        <v>19</v>
      </c>
      <c r="F82" s="4" t="s">
        <v>121</v>
      </c>
      <c r="G82" s="1" t="b">
        <v>0</v>
      </c>
      <c r="H82" s="4" t="str">
        <f t="shared" si="10"/>
        <v>Symptoms not Present</v>
      </c>
      <c r="I82" s="4" t="str">
        <f t="shared" si="11"/>
        <v>Details to come</v>
      </c>
      <c r="J82" s="1" t="s">
        <v>99</v>
      </c>
      <c r="K82" s="1" t="s">
        <v>99</v>
      </c>
      <c r="L82" s="1" t="s">
        <v>99</v>
      </c>
      <c r="M82" s="1" t="s">
        <v>99</v>
      </c>
      <c r="N82" s="1" t="s">
        <v>99</v>
      </c>
      <c r="O82" s="4">
        <f t="shared" si="12"/>
        <v>0</v>
      </c>
      <c r="P82" s="1" t="s">
        <v>99</v>
      </c>
      <c r="Q82" s="4">
        <f t="shared" si="13"/>
        <v>0</v>
      </c>
    </row>
    <row r="83" spans="1:17" x14ac:dyDescent="0.3">
      <c r="A83" s="1">
        <v>40</v>
      </c>
      <c r="B83" s="1" t="s">
        <v>31</v>
      </c>
      <c r="C83" s="4" t="str">
        <f t="shared" si="9"/>
        <v>50 to 59</v>
      </c>
      <c r="D83" s="4">
        <v>50</v>
      </c>
      <c r="E83" s="1" t="s">
        <v>19</v>
      </c>
      <c r="F83" s="4" t="b">
        <v>0</v>
      </c>
      <c r="G83" s="1" t="b">
        <v>0</v>
      </c>
      <c r="H83" s="4" t="str">
        <f t="shared" si="10"/>
        <v>Symptoms not Present</v>
      </c>
      <c r="I83" s="4">
        <f t="shared" si="11"/>
        <v>3</v>
      </c>
      <c r="J83" s="2">
        <v>43904</v>
      </c>
      <c r="K83" s="1" t="s">
        <v>32</v>
      </c>
      <c r="L83" s="1" t="s">
        <v>50</v>
      </c>
      <c r="M83" s="1" t="s">
        <v>80</v>
      </c>
      <c r="N83" s="1" t="s">
        <v>122</v>
      </c>
      <c r="O83" s="4">
        <f t="shared" si="12"/>
        <v>0</v>
      </c>
      <c r="P83" s="1" t="s">
        <v>81</v>
      </c>
      <c r="Q83" s="4">
        <f t="shared" si="13"/>
        <v>1</v>
      </c>
    </row>
    <row r="84" spans="1:17" x14ac:dyDescent="0.3">
      <c r="A84" s="1">
        <v>43</v>
      </c>
      <c r="B84" s="1" t="s">
        <v>31</v>
      </c>
      <c r="C84" s="4" t="str">
        <f t="shared" si="9"/>
        <v>50 to 59</v>
      </c>
      <c r="D84" s="4">
        <v>50</v>
      </c>
      <c r="E84" s="1" t="s">
        <v>19</v>
      </c>
      <c r="F84" s="4" t="b">
        <v>0</v>
      </c>
      <c r="G84" s="1" t="b">
        <v>0</v>
      </c>
      <c r="H84" s="4" t="str">
        <f t="shared" si="10"/>
        <v>Symptoms not Present</v>
      </c>
      <c r="I84" s="4">
        <f t="shared" si="11"/>
        <v>3</v>
      </c>
      <c r="J84" s="2">
        <v>43904</v>
      </c>
      <c r="K84" s="1" t="s">
        <v>32</v>
      </c>
      <c r="L84" s="1" t="s">
        <v>50</v>
      </c>
      <c r="M84" s="1" t="s">
        <v>31</v>
      </c>
      <c r="N84" s="1" t="s">
        <v>122</v>
      </c>
      <c r="O84" s="4">
        <f t="shared" si="12"/>
        <v>0</v>
      </c>
      <c r="P84" s="1" t="s">
        <v>84</v>
      </c>
      <c r="Q84" s="4">
        <f t="shared" si="13"/>
        <v>1</v>
      </c>
    </row>
    <row r="85" spans="1:17" x14ac:dyDescent="0.3">
      <c r="A85" s="1">
        <v>44</v>
      </c>
      <c r="B85" s="1" t="s">
        <v>31</v>
      </c>
      <c r="C85" s="4" t="str">
        <f t="shared" si="9"/>
        <v>50 to 59</v>
      </c>
      <c r="D85" s="4">
        <v>50</v>
      </c>
      <c r="E85" s="1" t="s">
        <v>19</v>
      </c>
      <c r="F85" s="4" t="s">
        <v>121</v>
      </c>
      <c r="G85" s="1" t="b">
        <v>1</v>
      </c>
      <c r="H85" s="4" t="str">
        <f t="shared" si="10"/>
        <v>Symptoms Present</v>
      </c>
      <c r="I85" s="4" t="str">
        <f t="shared" si="11"/>
        <v>Details to come</v>
      </c>
      <c r="J85" s="1" t="s">
        <v>99</v>
      </c>
      <c r="K85" s="1" t="s">
        <v>99</v>
      </c>
      <c r="L85" s="1" t="s">
        <v>99</v>
      </c>
      <c r="M85" s="1" t="s">
        <v>99</v>
      </c>
      <c r="N85" s="1" t="s">
        <v>99</v>
      </c>
      <c r="O85" s="4">
        <f t="shared" si="12"/>
        <v>0</v>
      </c>
      <c r="P85" s="1" t="s">
        <v>85</v>
      </c>
      <c r="Q85" s="4">
        <f t="shared" si="13"/>
        <v>3</v>
      </c>
    </row>
    <row r="86" spans="1:17" x14ac:dyDescent="0.3">
      <c r="A86" s="1">
        <v>45</v>
      </c>
      <c r="B86" s="1" t="s">
        <v>31</v>
      </c>
      <c r="C86" s="4" t="str">
        <f t="shared" si="9"/>
        <v>30 to 39</v>
      </c>
      <c r="D86" s="4">
        <v>30</v>
      </c>
      <c r="E86" s="1" t="s">
        <v>16</v>
      </c>
      <c r="F86" s="4" t="b">
        <v>0</v>
      </c>
      <c r="G86" s="1" t="b">
        <v>0</v>
      </c>
      <c r="H86" s="4" t="str">
        <f t="shared" si="10"/>
        <v>Symptoms not Present</v>
      </c>
      <c r="I86" s="4">
        <f t="shared" si="11"/>
        <v>3</v>
      </c>
      <c r="J86" s="2">
        <v>43902</v>
      </c>
      <c r="K86" s="1" t="s">
        <v>39</v>
      </c>
      <c r="L86" s="1" t="s">
        <v>40</v>
      </c>
      <c r="M86" s="1" t="s">
        <v>31</v>
      </c>
      <c r="N86" s="1" t="s">
        <v>12</v>
      </c>
      <c r="O86" s="4">
        <f t="shared" si="12"/>
        <v>1</v>
      </c>
      <c r="P86" s="1" t="s">
        <v>86</v>
      </c>
      <c r="Q86" s="4">
        <f t="shared" si="13"/>
        <v>2</v>
      </c>
    </row>
    <row r="87" spans="1:17" x14ac:dyDescent="0.3">
      <c r="O87">
        <f>AVERAGE(O2:O86)</f>
        <v>0.29411764705882354</v>
      </c>
      <c r="Q87" s="5">
        <f>AVERAGE(Q2:Q86)</f>
        <v>0.96470588235294119</v>
      </c>
    </row>
  </sheetData>
  <autoFilter ref="A1:Q87" xr:uid="{00000000-0001-0000-0000-000000000000}"/>
  <conditionalFormatting sqref="D1:D1048576">
    <cfRule type="colorScale" priority="5">
      <colorScale>
        <cfvo type="min"/>
        <cfvo type="percentile" val="50"/>
        <cfvo type="max"/>
        <color theme="9" tint="0.39997558519241921"/>
        <color rgb="FFFFEB84"/>
        <color rgb="FFFF0000"/>
      </colorScale>
    </cfRule>
  </conditionalFormatting>
  <conditionalFormatting sqref="A1:Q86">
    <cfRule type="containsText" dxfId="2" priority="2" operator="containsText" text="Details to come">
      <formula>NOT(ISERROR(SEARCH("Details to come",A1)))</formula>
    </cfRule>
    <cfRule type="containsText" dxfId="1" priority="3" operator="containsText" text="N/A">
      <formula>NOT(ISERROR(SEARCH("N/A",A1)))</formula>
    </cfRule>
  </conditionalFormatting>
  <conditionalFormatting sqref="A1:XFD1048576">
    <cfRule type="containsText" dxfId="0" priority="1" operator="containsText" text="Can't say">
      <formula>NOT(ISERROR(SEARCH("Can't say",A1)))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0DFD-9835-45D9-B5F2-FB4FC3202346}">
  <dimension ref="A1:U42"/>
  <sheetViews>
    <sheetView topLeftCell="A4" zoomScaleNormal="100" workbookViewId="0">
      <selection activeCell="M5" sqref="M5"/>
    </sheetView>
  </sheetViews>
  <sheetFormatPr defaultRowHeight="14.4" x14ac:dyDescent="0.3"/>
  <cols>
    <col min="1" max="1" width="44.33203125" bestFit="1" customWidth="1"/>
    <col min="2" max="2" width="7" bestFit="1" customWidth="1"/>
    <col min="3" max="3" width="9.77734375" bestFit="1" customWidth="1"/>
    <col min="4" max="4" width="6" bestFit="1" customWidth="1"/>
    <col min="6" max="6" width="2.33203125" customWidth="1"/>
    <col min="7" max="7" width="15.44140625" bestFit="1" customWidth="1"/>
    <col min="8" max="8" width="13.21875" bestFit="1" customWidth="1"/>
    <col min="9" max="9" width="14.88671875" bestFit="1" customWidth="1"/>
    <col min="10" max="10" width="18.44140625" bestFit="1" customWidth="1"/>
    <col min="11" max="11" width="15.44140625" bestFit="1" customWidth="1"/>
    <col min="12" max="12" width="25.77734375" bestFit="1" customWidth="1"/>
    <col min="14" max="14" width="17.33203125" bestFit="1" customWidth="1"/>
    <col min="15" max="15" width="14.6640625" bestFit="1" customWidth="1"/>
    <col min="16" max="16" width="20.109375" bestFit="1" customWidth="1"/>
    <col min="17" max="17" width="8.88671875" customWidth="1"/>
    <col min="18" max="18" width="24" bestFit="1" customWidth="1"/>
    <col min="19" max="19" width="20.33203125" bestFit="1" customWidth="1"/>
    <col min="20" max="20" width="16.88671875" bestFit="1" customWidth="1"/>
    <col min="21" max="21" width="10.77734375" bestFit="1" customWidth="1"/>
    <col min="22" max="23" width="2" bestFit="1" customWidth="1"/>
    <col min="24" max="99" width="3" bestFit="1" customWidth="1"/>
    <col min="100" max="100" width="11.44140625" bestFit="1" customWidth="1"/>
  </cols>
  <sheetData>
    <row r="1" spans="1:21" ht="18.600000000000001" thickBot="1" x14ac:dyDescent="0.4">
      <c r="A1" s="18" t="s">
        <v>127</v>
      </c>
      <c r="B1" s="8" t="s">
        <v>19</v>
      </c>
      <c r="C1" s="9" t="s">
        <v>16</v>
      </c>
      <c r="D1" s="17" t="s">
        <v>123</v>
      </c>
      <c r="G1" s="19" t="s">
        <v>154</v>
      </c>
      <c r="H1" t="s">
        <v>163</v>
      </c>
      <c r="I1" t="s">
        <v>162</v>
      </c>
      <c r="K1" s="19" t="s">
        <v>3</v>
      </c>
      <c r="L1" t="s">
        <v>132</v>
      </c>
      <c r="N1" s="19" t="s">
        <v>143</v>
      </c>
      <c r="O1" t="s">
        <v>142</v>
      </c>
      <c r="P1" t="s">
        <v>141</v>
      </c>
      <c r="R1" s="19" t="s">
        <v>1</v>
      </c>
      <c r="S1" t="s">
        <v>164</v>
      </c>
    </row>
    <row r="2" spans="1:21" ht="15" thickBot="1" x14ac:dyDescent="0.35">
      <c r="A2" s="13" t="s">
        <v>124</v>
      </c>
      <c r="B2" s="14">
        <f>COUNTIFS('(Final) Covid Cases'!E2:E86,'(Final) Covid Cases'!E4,'(Final) Covid Cases'!D2:D86,"&gt;35")</f>
        <v>36</v>
      </c>
      <c r="C2" s="15">
        <f>COUNTIFS('(Final) Covid Cases'!E2:E86,'(Final) Covid Cases'!E3,'(Final) Covid Cases'!D2:D86,"&gt;35")</f>
        <v>22</v>
      </c>
      <c r="D2" s="16">
        <f>B2+C2</f>
        <v>58</v>
      </c>
      <c r="G2" s="20" t="s">
        <v>19</v>
      </c>
      <c r="H2" s="21">
        <v>50</v>
      </c>
      <c r="I2" s="25">
        <v>0.58823529411764708</v>
      </c>
      <c r="J2" s="25"/>
      <c r="K2" s="20" t="s">
        <v>19</v>
      </c>
      <c r="L2" s="21">
        <v>43.2</v>
      </c>
      <c r="N2" s="20" t="s">
        <v>150</v>
      </c>
      <c r="O2" s="21">
        <v>1</v>
      </c>
      <c r="P2" s="23">
        <v>1.1764705882352941E-2</v>
      </c>
    </row>
    <row r="3" spans="1:21" ht="15" thickBot="1" x14ac:dyDescent="0.35">
      <c r="A3" s="6" t="s">
        <v>125</v>
      </c>
      <c r="B3" s="10">
        <f>COUNTIFS('(Final) Covid Cases'!E2:E86,'(Final) Covid Cases'!E4,'(Final) Covid Cases'!D2:D86,"&lt;35")</f>
        <v>14</v>
      </c>
      <c r="C3" s="11">
        <f>COUNTIFS('(Final) Covid Cases'!E2:E86,'(Final) Covid Cases'!E3,'(Final) Covid Cases'!D2:D86,"&lt;35")</f>
        <v>12</v>
      </c>
      <c r="D3" s="7">
        <f>B3+C3</f>
        <v>26</v>
      </c>
      <c r="G3" s="20" t="s">
        <v>16</v>
      </c>
      <c r="H3" s="21">
        <v>34</v>
      </c>
      <c r="I3" s="25">
        <v>0.4</v>
      </c>
      <c r="J3" s="25"/>
      <c r="K3" s="20" t="s">
        <v>16</v>
      </c>
      <c r="L3" s="21">
        <v>40.588235294117645</v>
      </c>
      <c r="N3" s="20" t="s">
        <v>147</v>
      </c>
      <c r="O3" s="21">
        <v>2</v>
      </c>
      <c r="P3" s="23">
        <v>2.3529411764705882E-2</v>
      </c>
      <c r="R3" s="19" t="s">
        <v>155</v>
      </c>
      <c r="S3" s="19" t="s">
        <v>130</v>
      </c>
    </row>
    <row r="4" spans="1:21" x14ac:dyDescent="0.3">
      <c r="G4" s="20" t="s">
        <v>99</v>
      </c>
      <c r="H4" s="21">
        <v>1</v>
      </c>
      <c r="I4" s="25">
        <v>1.1764705882352941E-2</v>
      </c>
      <c r="J4" s="25"/>
      <c r="K4" s="20" t="s">
        <v>99</v>
      </c>
      <c r="L4" s="21">
        <v>60</v>
      </c>
      <c r="N4" s="20" t="s">
        <v>149</v>
      </c>
      <c r="O4" s="21">
        <v>13</v>
      </c>
      <c r="P4" s="23">
        <v>0.15294117647058825</v>
      </c>
      <c r="R4" s="19" t="s">
        <v>128</v>
      </c>
      <c r="S4" t="s">
        <v>136</v>
      </c>
      <c r="T4" t="s">
        <v>137</v>
      </c>
      <c r="U4" t="s">
        <v>129</v>
      </c>
    </row>
    <row r="5" spans="1:21" x14ac:dyDescent="0.3">
      <c r="G5" s="20" t="s">
        <v>129</v>
      </c>
      <c r="H5" s="21">
        <v>85</v>
      </c>
      <c r="I5" s="25">
        <v>1</v>
      </c>
      <c r="J5" s="25"/>
      <c r="K5" s="20" t="s">
        <v>129</v>
      </c>
      <c r="L5" s="21">
        <v>42.352941176470587</v>
      </c>
      <c r="N5" s="20" t="s">
        <v>145</v>
      </c>
      <c r="O5" s="21">
        <v>10</v>
      </c>
      <c r="P5" s="23">
        <v>0.11764705882352941</v>
      </c>
      <c r="R5" s="20" t="s">
        <v>99</v>
      </c>
      <c r="S5" s="21">
        <v>1</v>
      </c>
      <c r="T5" s="21"/>
      <c r="U5" s="21">
        <v>1</v>
      </c>
    </row>
    <row r="6" spans="1:21" x14ac:dyDescent="0.3">
      <c r="N6" s="20" t="s">
        <v>146</v>
      </c>
      <c r="O6" s="21">
        <v>21</v>
      </c>
      <c r="P6" s="23">
        <v>0.24705882352941178</v>
      </c>
      <c r="R6" s="22" t="s">
        <v>144</v>
      </c>
      <c r="S6" s="21">
        <v>1</v>
      </c>
      <c r="T6" s="21"/>
      <c r="U6" s="21">
        <v>1</v>
      </c>
    </row>
    <row r="7" spans="1:21" x14ac:dyDescent="0.3">
      <c r="N7" s="20" t="s">
        <v>148</v>
      </c>
      <c r="O7" s="21">
        <v>15</v>
      </c>
      <c r="P7" s="23">
        <v>0.17647058823529413</v>
      </c>
      <c r="R7" s="20" t="s">
        <v>16</v>
      </c>
      <c r="S7" s="21">
        <v>33</v>
      </c>
      <c r="T7" s="21">
        <v>1</v>
      </c>
      <c r="U7" s="21">
        <v>34</v>
      </c>
    </row>
    <row r="8" spans="1:21" x14ac:dyDescent="0.3">
      <c r="G8" s="31" t="s">
        <v>135</v>
      </c>
      <c r="H8" s="31" t="s">
        <v>19</v>
      </c>
      <c r="I8" s="31" t="s">
        <v>16</v>
      </c>
      <c r="J8" s="31" t="s">
        <v>99</v>
      </c>
      <c r="K8" s="31" t="s">
        <v>123</v>
      </c>
      <c r="L8" s="26"/>
      <c r="N8" s="20" t="s">
        <v>144</v>
      </c>
      <c r="O8" s="21">
        <v>23</v>
      </c>
      <c r="P8" s="23">
        <v>0.27058823529411763</v>
      </c>
      <c r="R8" s="22" t="s">
        <v>149</v>
      </c>
      <c r="S8" s="21">
        <v>6</v>
      </c>
      <c r="T8" s="21">
        <v>1</v>
      </c>
      <c r="U8" s="21">
        <v>7</v>
      </c>
    </row>
    <row r="9" spans="1:21" x14ac:dyDescent="0.3">
      <c r="G9" s="32" t="s">
        <v>150</v>
      </c>
      <c r="H9" s="1">
        <f>COUNTIFS('(Final) Covid Cases'!$E$2:$E$86,H$8,'(Final) Covid Cases'!$C$2:$C$86,$G9)</f>
        <v>1</v>
      </c>
      <c r="I9" s="1">
        <f>COUNTIFS('(Final) Covid Cases'!$E$2:$E$86,I$8,'(Final) Covid Cases'!$C$2:$C$86,$G9)</f>
        <v>0</v>
      </c>
      <c r="J9" s="1">
        <f>COUNTIFS('(Final) Covid Cases'!$E$2:$E$86,J$8,'(Final) Covid Cases'!$C$2:$C$86,$G9)</f>
        <v>0</v>
      </c>
      <c r="K9" s="1">
        <f>SUM(H9:J9)</f>
        <v>1</v>
      </c>
      <c r="L9" s="27"/>
      <c r="N9" s="20" t="s">
        <v>129</v>
      </c>
      <c r="O9" s="21">
        <v>85</v>
      </c>
      <c r="P9" s="23">
        <v>1</v>
      </c>
      <c r="R9" s="22" t="s">
        <v>145</v>
      </c>
      <c r="S9" s="21">
        <v>5</v>
      </c>
      <c r="T9" s="21"/>
      <c r="U9" s="21">
        <v>5</v>
      </c>
    </row>
    <row r="10" spans="1:21" x14ac:dyDescent="0.3">
      <c r="G10" s="32" t="s">
        <v>147</v>
      </c>
      <c r="H10" s="1">
        <f>COUNTIFS('(Final) Covid Cases'!$E$2:$E$86,H$8,'(Final) Covid Cases'!$C$2:$C$86,$G10)</f>
        <v>2</v>
      </c>
      <c r="I10" s="1">
        <f>COUNTIFS('(Final) Covid Cases'!$E$2:$E$86,I$8,'(Final) Covid Cases'!$C$2:$C$86,$G10)</f>
        <v>0</v>
      </c>
      <c r="J10" s="1">
        <f>COUNTIFS('(Final) Covid Cases'!$E$2:$E$86,J$8,'(Final) Covid Cases'!$C$2:$C$86,$G10)</f>
        <v>0</v>
      </c>
      <c r="K10" s="1">
        <f t="shared" ref="K10:K15" si="0">SUM(H10:J10)</f>
        <v>2</v>
      </c>
      <c r="L10" s="27"/>
      <c r="R10" s="22" t="s">
        <v>146</v>
      </c>
      <c r="S10" s="21">
        <v>9</v>
      </c>
      <c r="T10" s="21"/>
      <c r="U10" s="21">
        <v>9</v>
      </c>
    </row>
    <row r="11" spans="1:21" x14ac:dyDescent="0.3">
      <c r="G11" s="32" t="s">
        <v>149</v>
      </c>
      <c r="H11" s="1">
        <f>COUNTIFS('(Final) Covid Cases'!$E$2:$E$86,H$8,'(Final) Covid Cases'!$C$2:$C$86,$G11)</f>
        <v>6</v>
      </c>
      <c r="I11" s="1">
        <f>COUNTIFS('(Final) Covid Cases'!$E$2:$E$86,I$8,'(Final) Covid Cases'!$C$2:$C$86,$G11)</f>
        <v>7</v>
      </c>
      <c r="J11" s="1">
        <f>COUNTIFS('(Final) Covid Cases'!$E$2:$E$86,J$8,'(Final) Covid Cases'!$C$2:$C$86,$G11)</f>
        <v>0</v>
      </c>
      <c r="K11" s="1">
        <f t="shared" si="0"/>
        <v>13</v>
      </c>
      <c r="L11" s="27"/>
      <c r="R11" s="22" t="s">
        <v>148</v>
      </c>
      <c r="S11" s="21">
        <v>6</v>
      </c>
      <c r="T11" s="21"/>
      <c r="U11" s="21">
        <v>6</v>
      </c>
    </row>
    <row r="12" spans="1:21" x14ac:dyDescent="0.3">
      <c r="G12" s="32" t="s">
        <v>145</v>
      </c>
      <c r="H12" s="1">
        <f>COUNTIFS('(Final) Covid Cases'!$E$2:$E$86,H$8,'(Final) Covid Cases'!$C$2:$C$86,$G12)</f>
        <v>5</v>
      </c>
      <c r="I12" s="1">
        <f>COUNTIFS('(Final) Covid Cases'!$E$2:$E$86,I$8,'(Final) Covid Cases'!$C$2:$C$86,$G12)</f>
        <v>5</v>
      </c>
      <c r="J12" s="1">
        <f>COUNTIFS('(Final) Covid Cases'!$E$2:$E$86,J$8,'(Final) Covid Cases'!$C$2:$C$86,$G12)</f>
        <v>0</v>
      </c>
      <c r="K12" s="1">
        <f t="shared" si="0"/>
        <v>10</v>
      </c>
      <c r="L12" s="27"/>
      <c r="R12" s="22" t="s">
        <v>144</v>
      </c>
      <c r="S12" s="21">
        <v>7</v>
      </c>
      <c r="T12" s="21"/>
      <c r="U12" s="21">
        <v>7</v>
      </c>
    </row>
    <row r="13" spans="1:21" x14ac:dyDescent="0.3">
      <c r="G13" s="32" t="s">
        <v>146</v>
      </c>
      <c r="H13" s="1">
        <f>COUNTIFS('(Final) Covid Cases'!$E$2:$E$86,H$8,'(Final) Covid Cases'!$C$2:$C$86,$G13)</f>
        <v>12</v>
      </c>
      <c r="I13" s="1">
        <f>COUNTIFS('(Final) Covid Cases'!$E$2:$E$86,I$8,'(Final) Covid Cases'!$C$2:$C$86,$G13)</f>
        <v>9</v>
      </c>
      <c r="J13" s="1">
        <f>COUNTIFS('(Final) Covid Cases'!$E$2:$E$86,J$8,'(Final) Covid Cases'!$C$2:$C$86,$G13)</f>
        <v>0</v>
      </c>
      <c r="K13" s="1">
        <f t="shared" si="0"/>
        <v>21</v>
      </c>
      <c r="R13" s="20" t="s">
        <v>19</v>
      </c>
      <c r="S13" s="21">
        <v>49</v>
      </c>
      <c r="T13" s="21">
        <v>1</v>
      </c>
      <c r="U13" s="21">
        <v>50</v>
      </c>
    </row>
    <row r="14" spans="1:21" x14ac:dyDescent="0.3">
      <c r="G14" s="32" t="s">
        <v>148</v>
      </c>
      <c r="H14" s="1">
        <f>COUNTIFS('(Final) Covid Cases'!$E$2:$E$86,H$8,'(Final) Covid Cases'!$C$2:$C$86,$G14)</f>
        <v>9</v>
      </c>
      <c r="I14" s="1">
        <f>COUNTIFS('(Final) Covid Cases'!$E$2:$E$86,I$8,'(Final) Covid Cases'!$C$2:$C$86,$G14)</f>
        <v>6</v>
      </c>
      <c r="J14" s="1">
        <f>COUNTIFS('(Final) Covid Cases'!$E$2:$E$86,J$8,'(Final) Covid Cases'!$C$2:$C$86,$G14)</f>
        <v>0</v>
      </c>
      <c r="K14" s="1">
        <f t="shared" si="0"/>
        <v>15</v>
      </c>
      <c r="R14" s="22" t="s">
        <v>150</v>
      </c>
      <c r="S14" s="21">
        <v>1</v>
      </c>
      <c r="T14" s="21"/>
      <c r="U14" s="21">
        <v>1</v>
      </c>
    </row>
    <row r="15" spans="1:21" x14ac:dyDescent="0.3">
      <c r="G15" s="32" t="s">
        <v>144</v>
      </c>
      <c r="H15" s="1">
        <f>COUNTIFS('(Final) Covid Cases'!$E$2:$E$86,H$8,'(Final) Covid Cases'!$C$2:$C$86,$G15)</f>
        <v>15</v>
      </c>
      <c r="I15" s="1">
        <f>COUNTIFS('(Final) Covid Cases'!$E$2:$E$86,I$8,'(Final) Covid Cases'!$C$2:$C$86,$G15)</f>
        <v>7</v>
      </c>
      <c r="J15" s="1">
        <f>COUNTIFS('(Final) Covid Cases'!$E$2:$E$86,J$8,'(Final) Covid Cases'!$C$2:$C$86,$G15)</f>
        <v>1</v>
      </c>
      <c r="K15" s="1">
        <f t="shared" si="0"/>
        <v>23</v>
      </c>
      <c r="R15" s="22" t="s">
        <v>147</v>
      </c>
      <c r="S15" s="21">
        <v>2</v>
      </c>
      <c r="T15" s="21"/>
      <c r="U15" s="21">
        <v>2</v>
      </c>
    </row>
    <row r="16" spans="1:21" x14ac:dyDescent="0.3">
      <c r="G16" s="29" t="s">
        <v>123</v>
      </c>
      <c r="H16" s="28">
        <f t="shared" ref="H16:J16" si="1">SUM(H9:H15)</f>
        <v>50</v>
      </c>
      <c r="I16" s="28">
        <f t="shared" si="1"/>
        <v>34</v>
      </c>
      <c r="J16" s="28">
        <f t="shared" si="1"/>
        <v>1</v>
      </c>
      <c r="K16" s="28">
        <f>SUM(K9:K15)</f>
        <v>85</v>
      </c>
      <c r="R16" s="22" t="s">
        <v>149</v>
      </c>
      <c r="S16" s="21">
        <v>6</v>
      </c>
      <c r="T16" s="21"/>
      <c r="U16" s="21">
        <v>6</v>
      </c>
    </row>
    <row r="17" spans="1:21" x14ac:dyDescent="0.3">
      <c r="R17" s="22" t="s">
        <v>145</v>
      </c>
      <c r="S17" s="21">
        <v>5</v>
      </c>
      <c r="T17" s="21"/>
      <c r="U17" s="21">
        <v>5</v>
      </c>
    </row>
    <row r="18" spans="1:21" x14ac:dyDescent="0.3">
      <c r="R18" s="22" t="s">
        <v>146</v>
      </c>
      <c r="S18" s="21">
        <v>12</v>
      </c>
      <c r="T18" s="21"/>
      <c r="U18" s="21">
        <v>12</v>
      </c>
    </row>
    <row r="19" spans="1:21" x14ac:dyDescent="0.3">
      <c r="R19" s="22" t="s">
        <v>148</v>
      </c>
      <c r="S19" s="21">
        <v>8</v>
      </c>
      <c r="T19" s="21">
        <v>1</v>
      </c>
      <c r="U19" s="21">
        <v>9</v>
      </c>
    </row>
    <row r="20" spans="1:21" x14ac:dyDescent="0.3">
      <c r="R20" s="22" t="s">
        <v>144</v>
      </c>
      <c r="S20" s="21">
        <v>15</v>
      </c>
      <c r="T20" s="21"/>
      <c r="U20" s="21">
        <v>15</v>
      </c>
    </row>
    <row r="21" spans="1:21" x14ac:dyDescent="0.3">
      <c r="R21" s="20" t="s">
        <v>129</v>
      </c>
      <c r="S21" s="21">
        <v>83</v>
      </c>
      <c r="T21" s="21">
        <v>2</v>
      </c>
      <c r="U21" s="21">
        <v>85</v>
      </c>
    </row>
    <row r="22" spans="1:21" x14ac:dyDescent="0.3">
      <c r="A22" s="1" t="s">
        <v>157</v>
      </c>
      <c r="B22" s="3" t="s">
        <v>19</v>
      </c>
      <c r="C22" s="3" t="s">
        <v>16</v>
      </c>
    </row>
    <row r="23" spans="1:21" x14ac:dyDescent="0.3">
      <c r="A23" s="3" t="s">
        <v>136</v>
      </c>
      <c r="B23" s="1">
        <f ca="1">COUNTIFS('[1]Covid Cases'!$E$2:$E$86, B$2, '[1]Covid Cases'!$H$2:$H$86, $B23)</f>
        <v>49</v>
      </c>
      <c r="C23" s="1">
        <f ca="1">COUNTIFS('[1]Covid Cases'!$E$2:$E$86, C$2, '[1]Covid Cases'!$H$2:$H$86, $B23)</f>
        <v>33</v>
      </c>
    </row>
    <row r="24" spans="1:21" x14ac:dyDescent="0.3">
      <c r="A24" s="3" t="s">
        <v>137</v>
      </c>
      <c r="B24" s="1">
        <f ca="1">COUNTIFS('[1]Covid Cases'!$E$2:$E$86, B$2, '[1]Covid Cases'!$H$2:$H$86, $B24)</f>
        <v>1</v>
      </c>
      <c r="C24" s="1">
        <f ca="1">COUNTIFS('[1]Covid Cases'!$E$2:$E$86, C$2, '[1]Covid Cases'!$H$2:$H$86, $B24)</f>
        <v>1</v>
      </c>
    </row>
    <row r="38" spans="7:11" x14ac:dyDescent="0.3">
      <c r="G38" s="27"/>
      <c r="H38" s="27"/>
      <c r="I38" s="27"/>
      <c r="J38" s="27"/>
      <c r="K38" s="27"/>
    </row>
    <row r="39" spans="7:11" x14ac:dyDescent="0.3">
      <c r="G39" s="27"/>
      <c r="H39" s="27"/>
      <c r="I39" s="27"/>
      <c r="J39" s="27"/>
      <c r="K39" s="27"/>
    </row>
    <row r="40" spans="7:11" x14ac:dyDescent="0.3">
      <c r="G40" s="27"/>
      <c r="H40" s="27"/>
      <c r="I40" s="27"/>
      <c r="J40" s="27"/>
      <c r="K40" s="27"/>
    </row>
    <row r="41" spans="7:11" x14ac:dyDescent="0.3">
      <c r="G41" s="27"/>
      <c r="H41" s="27"/>
      <c r="I41" s="27"/>
      <c r="J41" s="27"/>
      <c r="K41" s="27"/>
    </row>
    <row r="42" spans="7:11" x14ac:dyDescent="0.3">
      <c r="G42" s="27"/>
      <c r="H42" s="27"/>
      <c r="I42" s="27"/>
      <c r="J42" s="27"/>
      <c r="K42" s="27"/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1C43-6EA5-41AE-9544-A7A9E7734D4F}">
  <dimension ref="A1:Q22"/>
  <sheetViews>
    <sheetView topLeftCell="A7" zoomScale="85" zoomScaleNormal="85" workbookViewId="0">
      <selection activeCell="F40" sqref="F40"/>
    </sheetView>
  </sheetViews>
  <sheetFormatPr defaultRowHeight="14.4" x14ac:dyDescent="0.3"/>
  <cols>
    <col min="1" max="1" width="25.109375" bestFit="1" customWidth="1"/>
    <col min="2" max="2" width="19.44140625" bestFit="1" customWidth="1"/>
    <col min="3" max="3" width="6" bestFit="1" customWidth="1"/>
    <col min="4" max="4" width="10.77734375" bestFit="1" customWidth="1"/>
    <col min="5" max="5" width="4.77734375" customWidth="1"/>
    <col min="6" max="6" width="27.6640625" bestFit="1" customWidth="1"/>
    <col min="7" max="7" width="13.33203125" bestFit="1" customWidth="1"/>
    <col min="8" max="8" width="6.109375" bestFit="1" customWidth="1"/>
    <col min="9" max="9" width="11.44140625" bestFit="1" customWidth="1"/>
    <col min="10" max="10" width="4.44140625" customWidth="1"/>
    <col min="11" max="11" width="19.6640625" bestFit="1" customWidth="1"/>
    <col min="12" max="12" width="21.33203125" bestFit="1" customWidth="1"/>
    <col min="13" max="13" width="17.77734375" bestFit="1" customWidth="1"/>
    <col min="14" max="14" width="11.109375" bestFit="1" customWidth="1"/>
    <col min="15" max="15" width="4.88671875" customWidth="1"/>
    <col min="16" max="16" width="13.88671875" bestFit="1" customWidth="1"/>
    <col min="17" max="17" width="22.6640625" bestFit="1" customWidth="1"/>
  </cols>
  <sheetData>
    <row r="1" spans="1:17" x14ac:dyDescent="0.3">
      <c r="A1" s="19" t="s">
        <v>138</v>
      </c>
      <c r="B1" s="19" t="s">
        <v>4</v>
      </c>
      <c r="F1" s="19" t="s">
        <v>139</v>
      </c>
      <c r="G1" s="19" t="s">
        <v>165</v>
      </c>
      <c r="K1" s="19" t="s">
        <v>140</v>
      </c>
      <c r="L1" s="19" t="s">
        <v>130</v>
      </c>
      <c r="P1" s="19" t="s">
        <v>128</v>
      </c>
      <c r="Q1" t="s">
        <v>151</v>
      </c>
    </row>
    <row r="2" spans="1:17" x14ac:dyDescent="0.3">
      <c r="A2" s="19" t="s">
        <v>128</v>
      </c>
      <c r="B2" t="s">
        <v>121</v>
      </c>
      <c r="C2" t="s">
        <v>131</v>
      </c>
      <c r="D2" t="s">
        <v>129</v>
      </c>
      <c r="F2" s="19" t="s">
        <v>128</v>
      </c>
      <c r="G2" t="s">
        <v>121</v>
      </c>
      <c r="H2" t="s">
        <v>131</v>
      </c>
      <c r="I2" t="s">
        <v>129</v>
      </c>
      <c r="K2" s="19" t="s">
        <v>128</v>
      </c>
      <c r="L2" t="s">
        <v>136</v>
      </c>
      <c r="M2" t="s">
        <v>137</v>
      </c>
      <c r="N2" t="s">
        <v>129</v>
      </c>
      <c r="P2" s="20" t="s">
        <v>12</v>
      </c>
      <c r="Q2" s="21">
        <v>36</v>
      </c>
    </row>
    <row r="3" spans="1:17" x14ac:dyDescent="0.3">
      <c r="A3" s="20" t="s">
        <v>12</v>
      </c>
      <c r="B3" s="21">
        <v>19</v>
      </c>
      <c r="C3" s="21">
        <v>17</v>
      </c>
      <c r="D3" s="21">
        <v>36</v>
      </c>
      <c r="F3" s="20" t="s">
        <v>12</v>
      </c>
      <c r="G3" s="21">
        <v>5</v>
      </c>
      <c r="H3" s="21">
        <v>10</v>
      </c>
      <c r="I3" s="21">
        <v>15</v>
      </c>
      <c r="K3" s="20" t="s">
        <v>12</v>
      </c>
      <c r="L3" s="21">
        <v>36</v>
      </c>
      <c r="M3" s="21"/>
      <c r="N3" s="21">
        <v>36</v>
      </c>
      <c r="P3" s="20" t="s">
        <v>98</v>
      </c>
      <c r="Q3" s="21">
        <v>1</v>
      </c>
    </row>
    <row r="4" spans="1:17" x14ac:dyDescent="0.3">
      <c r="A4" s="20" t="s">
        <v>98</v>
      </c>
      <c r="B4" s="21">
        <v>1</v>
      </c>
      <c r="C4" s="21"/>
      <c r="D4" s="21">
        <v>1</v>
      </c>
      <c r="F4" s="20" t="s">
        <v>69</v>
      </c>
      <c r="G4" s="21"/>
      <c r="H4" s="21">
        <v>1</v>
      </c>
      <c r="I4" s="21">
        <v>1</v>
      </c>
      <c r="K4" s="20" t="s">
        <v>98</v>
      </c>
      <c r="L4" s="21">
        <v>1</v>
      </c>
      <c r="M4" s="21"/>
      <c r="N4" s="21">
        <v>1</v>
      </c>
      <c r="P4" s="20" t="s">
        <v>47</v>
      </c>
      <c r="Q4" s="21">
        <v>4</v>
      </c>
    </row>
    <row r="5" spans="1:17" x14ac:dyDescent="0.3">
      <c r="A5" s="20" t="s">
        <v>47</v>
      </c>
      <c r="B5" s="21">
        <v>2</v>
      </c>
      <c r="C5" s="21">
        <v>2</v>
      </c>
      <c r="D5" s="21">
        <v>4</v>
      </c>
      <c r="F5" s="20" t="s">
        <v>14</v>
      </c>
      <c r="G5" s="21"/>
      <c r="H5" s="21">
        <v>1</v>
      </c>
      <c r="I5" s="21">
        <v>1</v>
      </c>
      <c r="K5" s="20" t="s">
        <v>47</v>
      </c>
      <c r="L5" s="21">
        <v>4</v>
      </c>
      <c r="M5" s="21"/>
      <c r="N5" s="21">
        <v>4</v>
      </c>
      <c r="P5" s="20" t="s">
        <v>26</v>
      </c>
      <c r="Q5" s="21">
        <v>6</v>
      </c>
    </row>
    <row r="6" spans="1:17" x14ac:dyDescent="0.3">
      <c r="A6" s="20" t="s">
        <v>26</v>
      </c>
      <c r="B6" s="21">
        <v>4</v>
      </c>
      <c r="C6" s="21">
        <v>2</v>
      </c>
      <c r="D6" s="21">
        <v>6</v>
      </c>
      <c r="F6" s="20" t="s">
        <v>99</v>
      </c>
      <c r="G6" s="21">
        <v>22</v>
      </c>
      <c r="H6" s="21">
        <v>6</v>
      </c>
      <c r="I6" s="21">
        <v>28</v>
      </c>
      <c r="K6" s="20" t="s">
        <v>26</v>
      </c>
      <c r="L6" s="21">
        <v>6</v>
      </c>
      <c r="M6" s="21"/>
      <c r="N6" s="21">
        <v>6</v>
      </c>
      <c r="P6" s="20" t="s">
        <v>100</v>
      </c>
      <c r="Q6" s="21">
        <v>1</v>
      </c>
    </row>
    <row r="7" spans="1:17" x14ac:dyDescent="0.3">
      <c r="A7" s="20" t="s">
        <v>100</v>
      </c>
      <c r="B7" s="21">
        <v>1</v>
      </c>
      <c r="C7" s="21"/>
      <c r="D7" s="21">
        <v>1</v>
      </c>
      <c r="F7" s="20" t="s">
        <v>21</v>
      </c>
      <c r="G7" s="21"/>
      <c r="H7" s="21">
        <v>1</v>
      </c>
      <c r="I7" s="21">
        <v>1</v>
      </c>
      <c r="K7" s="20" t="s">
        <v>100</v>
      </c>
      <c r="L7" s="21">
        <v>1</v>
      </c>
      <c r="M7" s="21"/>
      <c r="N7" s="21">
        <v>1</v>
      </c>
      <c r="P7" s="20" t="s">
        <v>74</v>
      </c>
      <c r="Q7" s="21">
        <v>1</v>
      </c>
    </row>
    <row r="8" spans="1:17" x14ac:dyDescent="0.3">
      <c r="A8" s="20" t="s">
        <v>74</v>
      </c>
      <c r="B8" s="21"/>
      <c r="C8" s="21">
        <v>1</v>
      </c>
      <c r="D8" s="21">
        <v>1</v>
      </c>
      <c r="F8" s="20" t="s">
        <v>29</v>
      </c>
      <c r="G8" s="21"/>
      <c r="H8" s="21">
        <v>1</v>
      </c>
      <c r="I8" s="21">
        <v>1</v>
      </c>
      <c r="K8" s="20" t="s">
        <v>74</v>
      </c>
      <c r="L8" s="21">
        <v>1</v>
      </c>
      <c r="M8" s="21"/>
      <c r="N8" s="21">
        <v>1</v>
      </c>
      <c r="P8" s="20" t="s">
        <v>45</v>
      </c>
      <c r="Q8" s="21">
        <v>1</v>
      </c>
    </row>
    <row r="9" spans="1:17" x14ac:dyDescent="0.3">
      <c r="A9" s="20" t="s">
        <v>45</v>
      </c>
      <c r="B9" s="21"/>
      <c r="C9" s="21">
        <v>1</v>
      </c>
      <c r="D9" s="21">
        <v>1</v>
      </c>
      <c r="F9" s="20" t="s">
        <v>40</v>
      </c>
      <c r="G9" s="21"/>
      <c r="H9" s="21">
        <v>1</v>
      </c>
      <c r="I9" s="21">
        <v>1</v>
      </c>
      <c r="K9" s="20" t="s">
        <v>45</v>
      </c>
      <c r="L9" s="21">
        <v>1</v>
      </c>
      <c r="M9" s="21"/>
      <c r="N9" s="21">
        <v>1</v>
      </c>
      <c r="P9" s="20" t="s">
        <v>90</v>
      </c>
      <c r="Q9" s="21">
        <v>3</v>
      </c>
    </row>
    <row r="10" spans="1:17" x14ac:dyDescent="0.3">
      <c r="A10" s="20" t="s">
        <v>90</v>
      </c>
      <c r="B10" s="21">
        <v>2</v>
      </c>
      <c r="C10" s="21">
        <v>1</v>
      </c>
      <c r="D10" s="21">
        <v>3</v>
      </c>
      <c r="F10" s="20" t="s">
        <v>58</v>
      </c>
      <c r="G10" s="21"/>
      <c r="H10" s="21">
        <v>1</v>
      </c>
      <c r="I10" s="21">
        <v>1</v>
      </c>
      <c r="K10" s="20" t="s">
        <v>90</v>
      </c>
      <c r="L10" s="21">
        <v>3</v>
      </c>
      <c r="M10" s="21"/>
      <c r="N10" s="21">
        <v>3</v>
      </c>
      <c r="P10" s="20" t="s">
        <v>118</v>
      </c>
      <c r="Q10" s="21">
        <v>1</v>
      </c>
    </row>
    <row r="11" spans="1:17" x14ac:dyDescent="0.3">
      <c r="A11" s="20" t="s">
        <v>118</v>
      </c>
      <c r="B11" s="21">
        <v>1</v>
      </c>
      <c r="C11" s="21"/>
      <c r="D11" s="21">
        <v>1</v>
      </c>
      <c r="F11" s="20" t="s">
        <v>122</v>
      </c>
      <c r="G11" s="21">
        <v>14</v>
      </c>
      <c r="H11" s="21">
        <v>22</v>
      </c>
      <c r="I11" s="21">
        <v>36</v>
      </c>
      <c r="K11" s="20" t="s">
        <v>118</v>
      </c>
      <c r="L11" s="21">
        <v>1</v>
      </c>
      <c r="M11" s="21"/>
      <c r="N11" s="21">
        <v>1</v>
      </c>
      <c r="P11" s="20" t="s">
        <v>94</v>
      </c>
      <c r="Q11" s="21">
        <v>2</v>
      </c>
    </row>
    <row r="12" spans="1:17" x14ac:dyDescent="0.3">
      <c r="A12" s="20" t="s">
        <v>94</v>
      </c>
      <c r="B12" s="21">
        <v>2</v>
      </c>
      <c r="C12" s="21"/>
      <c r="D12" s="21">
        <v>2</v>
      </c>
      <c r="F12" s="20" t="s">
        <v>129</v>
      </c>
      <c r="G12" s="21">
        <v>41</v>
      </c>
      <c r="H12" s="21">
        <v>44</v>
      </c>
      <c r="I12" s="21">
        <v>85</v>
      </c>
      <c r="K12" s="20" t="s">
        <v>94</v>
      </c>
      <c r="L12" s="21">
        <v>1</v>
      </c>
      <c r="M12" s="21">
        <v>1</v>
      </c>
      <c r="N12" s="21">
        <v>2</v>
      </c>
      <c r="P12" s="20" t="s">
        <v>60</v>
      </c>
      <c r="Q12" s="21">
        <v>2</v>
      </c>
    </row>
    <row r="13" spans="1:17" x14ac:dyDescent="0.3">
      <c r="A13" s="20" t="s">
        <v>60</v>
      </c>
      <c r="B13" s="21">
        <v>1</v>
      </c>
      <c r="C13" s="21">
        <v>1</v>
      </c>
      <c r="D13" s="21">
        <v>2</v>
      </c>
      <c r="K13" s="20" t="s">
        <v>60</v>
      </c>
      <c r="L13" s="21">
        <v>2</v>
      </c>
      <c r="M13" s="21"/>
      <c r="N13" s="21">
        <v>2</v>
      </c>
      <c r="P13" s="20" t="s">
        <v>77</v>
      </c>
      <c r="Q13" s="21">
        <v>1</v>
      </c>
    </row>
    <row r="14" spans="1:17" x14ac:dyDescent="0.3">
      <c r="A14" s="20" t="s">
        <v>77</v>
      </c>
      <c r="B14" s="21"/>
      <c r="C14" s="21">
        <v>1</v>
      </c>
      <c r="D14" s="21">
        <v>1</v>
      </c>
      <c r="K14" s="20" t="s">
        <v>77</v>
      </c>
      <c r="L14" s="21">
        <v>1</v>
      </c>
      <c r="M14" s="21"/>
      <c r="N14" s="21">
        <v>1</v>
      </c>
      <c r="P14" s="20" t="s">
        <v>62</v>
      </c>
      <c r="Q14" s="21">
        <v>1</v>
      </c>
    </row>
    <row r="15" spans="1:17" x14ac:dyDescent="0.3">
      <c r="A15" s="20" t="s">
        <v>62</v>
      </c>
      <c r="B15" s="21"/>
      <c r="C15" s="21">
        <v>1</v>
      </c>
      <c r="D15" s="21">
        <v>1</v>
      </c>
      <c r="K15" s="20" t="s">
        <v>62</v>
      </c>
      <c r="L15" s="21">
        <v>1</v>
      </c>
      <c r="M15" s="21"/>
      <c r="N15" s="21">
        <v>1</v>
      </c>
      <c r="P15" s="20" t="s">
        <v>66</v>
      </c>
      <c r="Q15" s="21">
        <v>2</v>
      </c>
    </row>
    <row r="16" spans="1:17" x14ac:dyDescent="0.3">
      <c r="A16" s="20" t="s">
        <v>66</v>
      </c>
      <c r="B16" s="21"/>
      <c r="C16" s="21">
        <v>2</v>
      </c>
      <c r="D16" s="21">
        <v>2</v>
      </c>
      <c r="K16" s="20" t="s">
        <v>66</v>
      </c>
      <c r="L16" s="21">
        <v>2</v>
      </c>
      <c r="M16" s="21"/>
      <c r="N16" s="21">
        <v>2</v>
      </c>
      <c r="P16" s="20" t="s">
        <v>53</v>
      </c>
      <c r="Q16" s="21">
        <v>4</v>
      </c>
    </row>
    <row r="17" spans="1:17" x14ac:dyDescent="0.3">
      <c r="A17" s="20" t="s">
        <v>53</v>
      </c>
      <c r="B17" s="21">
        <v>2</v>
      </c>
      <c r="C17" s="21">
        <v>2</v>
      </c>
      <c r="D17" s="21">
        <v>4</v>
      </c>
      <c r="K17" s="20" t="s">
        <v>53</v>
      </c>
      <c r="L17" s="21">
        <v>4</v>
      </c>
      <c r="M17" s="21"/>
      <c r="N17" s="21">
        <v>4</v>
      </c>
      <c r="P17" s="20" t="s">
        <v>117</v>
      </c>
      <c r="Q17" s="21">
        <v>1</v>
      </c>
    </row>
    <row r="18" spans="1:17" x14ac:dyDescent="0.3">
      <c r="A18" s="20" t="s">
        <v>117</v>
      </c>
      <c r="B18" s="21">
        <v>1</v>
      </c>
      <c r="C18" s="21"/>
      <c r="D18" s="21">
        <v>1</v>
      </c>
      <c r="K18" s="20" t="s">
        <v>117</v>
      </c>
      <c r="L18" s="21">
        <v>1</v>
      </c>
      <c r="M18" s="21"/>
      <c r="N18" s="21">
        <v>1</v>
      </c>
      <c r="P18" s="20" t="s">
        <v>88</v>
      </c>
      <c r="Q18" s="21">
        <v>1</v>
      </c>
    </row>
    <row r="19" spans="1:17" x14ac:dyDescent="0.3">
      <c r="A19" s="20" t="s">
        <v>88</v>
      </c>
      <c r="B19" s="21"/>
      <c r="C19" s="21">
        <v>1</v>
      </c>
      <c r="D19" s="21">
        <v>1</v>
      </c>
      <c r="K19" s="20" t="s">
        <v>88</v>
      </c>
      <c r="L19" s="21">
        <v>1</v>
      </c>
      <c r="M19" s="21"/>
      <c r="N19" s="21">
        <v>1</v>
      </c>
      <c r="P19" s="20" t="s">
        <v>49</v>
      </c>
      <c r="Q19" s="21">
        <v>8</v>
      </c>
    </row>
    <row r="20" spans="1:17" x14ac:dyDescent="0.3">
      <c r="A20" s="20" t="s">
        <v>49</v>
      </c>
      <c r="B20" s="21">
        <v>3</v>
      </c>
      <c r="C20" s="21">
        <v>5</v>
      </c>
      <c r="D20" s="21">
        <v>8</v>
      </c>
      <c r="K20" s="20" t="s">
        <v>49</v>
      </c>
      <c r="L20" s="21">
        <v>8</v>
      </c>
      <c r="M20" s="21"/>
      <c r="N20" s="21">
        <v>8</v>
      </c>
      <c r="P20" s="20" t="s">
        <v>31</v>
      </c>
      <c r="Q20" s="21">
        <v>9</v>
      </c>
    </row>
    <row r="21" spans="1:17" x14ac:dyDescent="0.3">
      <c r="A21" s="20" t="s">
        <v>31</v>
      </c>
      <c r="B21" s="21">
        <v>2</v>
      </c>
      <c r="C21" s="21">
        <v>7</v>
      </c>
      <c r="D21" s="21">
        <v>9</v>
      </c>
      <c r="K21" s="20" t="s">
        <v>31</v>
      </c>
      <c r="L21" s="21">
        <v>8</v>
      </c>
      <c r="M21" s="21">
        <v>1</v>
      </c>
      <c r="N21" s="21">
        <v>9</v>
      </c>
      <c r="P21" s="20" t="s">
        <v>129</v>
      </c>
      <c r="Q21" s="21">
        <v>85</v>
      </c>
    </row>
    <row r="22" spans="1:17" x14ac:dyDescent="0.3">
      <c r="A22" s="20" t="s">
        <v>129</v>
      </c>
      <c r="B22" s="21">
        <v>41</v>
      </c>
      <c r="C22" s="21">
        <v>44</v>
      </c>
      <c r="D22" s="21">
        <v>85</v>
      </c>
      <c r="K22" s="20" t="s">
        <v>129</v>
      </c>
      <c r="L22" s="21">
        <v>83</v>
      </c>
      <c r="M22" s="21">
        <v>2</v>
      </c>
      <c r="N22" s="21">
        <v>85</v>
      </c>
    </row>
  </sheetData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8BE9-B67B-4B51-9426-E0ECE32793D0}">
  <dimension ref="A1:K19"/>
  <sheetViews>
    <sheetView workbookViewId="0">
      <selection activeCell="O15" sqref="O15"/>
    </sheetView>
  </sheetViews>
  <sheetFormatPr defaultRowHeight="14.4" x14ac:dyDescent="0.3"/>
  <cols>
    <col min="1" max="1" width="13.88671875" bestFit="1" customWidth="1"/>
    <col min="2" max="2" width="11" bestFit="1" customWidth="1"/>
    <col min="5" max="6" width="13.88671875" bestFit="1" customWidth="1"/>
    <col min="7" max="7" width="11.109375" bestFit="1" customWidth="1"/>
    <col min="10" max="10" width="13.88671875" bestFit="1" customWidth="1"/>
    <col min="11" max="11" width="6.109375" bestFit="1" customWidth="1"/>
  </cols>
  <sheetData>
    <row r="1" spans="1:11" x14ac:dyDescent="0.3">
      <c r="A1" s="19" t="s">
        <v>153</v>
      </c>
      <c r="B1" t="s">
        <v>152</v>
      </c>
      <c r="F1" s="19" t="s">
        <v>167</v>
      </c>
      <c r="G1" t="s">
        <v>166</v>
      </c>
      <c r="J1" s="30" t="s">
        <v>159</v>
      </c>
      <c r="K1" s="30" t="s">
        <v>156</v>
      </c>
    </row>
    <row r="2" spans="1:11" x14ac:dyDescent="0.3">
      <c r="A2" s="20" t="s">
        <v>99</v>
      </c>
      <c r="B2" s="21">
        <v>8</v>
      </c>
      <c r="F2" s="20" t="s">
        <v>99</v>
      </c>
      <c r="G2" s="21">
        <v>24</v>
      </c>
      <c r="J2" s="1" t="s">
        <v>160</v>
      </c>
      <c r="K2" s="1">
        <f>COUNTIF('(Final) Covid Cases'!I2:I86,2)</f>
        <v>5</v>
      </c>
    </row>
    <row r="3" spans="1:11" x14ac:dyDescent="0.3">
      <c r="A3" s="24">
        <v>43884</v>
      </c>
      <c r="B3" s="21">
        <v>2</v>
      </c>
      <c r="F3" s="24">
        <v>43884</v>
      </c>
      <c r="G3" s="21">
        <v>2</v>
      </c>
      <c r="J3" s="1" t="s">
        <v>161</v>
      </c>
      <c r="K3" s="1">
        <f>COUNTIF('(Final) Covid Cases'!I3:I87,3)</f>
        <v>56</v>
      </c>
    </row>
    <row r="4" spans="1:11" x14ac:dyDescent="0.3">
      <c r="A4" s="24">
        <v>43886</v>
      </c>
      <c r="B4" s="21">
        <v>2</v>
      </c>
      <c r="F4" s="24">
        <v>43886</v>
      </c>
      <c r="G4" s="21">
        <v>2</v>
      </c>
      <c r="J4" s="1" t="s">
        <v>99</v>
      </c>
      <c r="K4" s="1">
        <f>COUNTIF('(Final) Covid Cases'!I4:I88,"Details to come")</f>
        <v>24</v>
      </c>
    </row>
    <row r="5" spans="1:11" x14ac:dyDescent="0.3">
      <c r="A5" s="24">
        <v>43887</v>
      </c>
      <c r="B5" s="21">
        <v>1</v>
      </c>
      <c r="F5" s="24">
        <v>43887</v>
      </c>
      <c r="G5" s="21">
        <v>1</v>
      </c>
    </row>
    <row r="6" spans="1:11" x14ac:dyDescent="0.3">
      <c r="A6" s="24">
        <v>43896</v>
      </c>
      <c r="B6" s="21">
        <v>1</v>
      </c>
      <c r="F6" s="24">
        <v>43896</v>
      </c>
      <c r="G6" s="21">
        <v>1</v>
      </c>
    </row>
    <row r="7" spans="1:11" x14ac:dyDescent="0.3">
      <c r="A7" s="24">
        <v>43898</v>
      </c>
      <c r="B7" s="21">
        <v>3</v>
      </c>
      <c r="F7" s="24">
        <v>43898</v>
      </c>
      <c r="G7" s="21">
        <v>3</v>
      </c>
    </row>
    <row r="8" spans="1:11" x14ac:dyDescent="0.3">
      <c r="A8" s="24">
        <v>43899</v>
      </c>
      <c r="B8" s="21">
        <v>2</v>
      </c>
      <c r="F8" s="24">
        <v>43899</v>
      </c>
      <c r="G8" s="21">
        <v>1</v>
      </c>
    </row>
    <row r="9" spans="1:11" x14ac:dyDescent="0.3">
      <c r="A9" s="24">
        <v>43900</v>
      </c>
      <c r="B9" s="21">
        <v>2</v>
      </c>
      <c r="F9" s="24">
        <v>43900</v>
      </c>
      <c r="G9" s="21">
        <v>3</v>
      </c>
    </row>
    <row r="10" spans="1:11" x14ac:dyDescent="0.3">
      <c r="A10" s="24">
        <v>43901</v>
      </c>
      <c r="B10" s="21">
        <v>0</v>
      </c>
      <c r="F10" s="24">
        <v>43901</v>
      </c>
      <c r="G10" s="21">
        <v>1</v>
      </c>
    </row>
    <row r="11" spans="1:11" x14ac:dyDescent="0.3">
      <c r="A11" s="24">
        <v>43902</v>
      </c>
      <c r="B11" s="21">
        <v>2</v>
      </c>
      <c r="F11" s="24">
        <v>43902</v>
      </c>
      <c r="G11" s="21">
        <v>2</v>
      </c>
    </row>
    <row r="12" spans="1:11" x14ac:dyDescent="0.3">
      <c r="A12" s="24">
        <v>43903</v>
      </c>
      <c r="B12" s="21">
        <v>6</v>
      </c>
      <c r="F12" s="24">
        <v>43903</v>
      </c>
      <c r="G12" s="21">
        <v>6</v>
      </c>
    </row>
    <row r="13" spans="1:11" x14ac:dyDescent="0.3">
      <c r="A13" s="24">
        <v>43904</v>
      </c>
      <c r="B13" s="21">
        <v>16</v>
      </c>
      <c r="F13" s="24">
        <v>43904</v>
      </c>
      <c r="G13" s="21">
        <v>11</v>
      </c>
    </row>
    <row r="14" spans="1:11" x14ac:dyDescent="0.3">
      <c r="A14" s="24">
        <v>43905</v>
      </c>
      <c r="B14" s="21">
        <v>13</v>
      </c>
      <c r="F14" s="24">
        <v>43905</v>
      </c>
      <c r="G14" s="21">
        <v>10</v>
      </c>
    </row>
    <row r="15" spans="1:11" x14ac:dyDescent="0.3">
      <c r="A15" s="24">
        <v>43906</v>
      </c>
      <c r="B15" s="21">
        <v>9</v>
      </c>
      <c r="F15" s="24">
        <v>43906</v>
      </c>
      <c r="G15" s="21">
        <v>7</v>
      </c>
    </row>
    <row r="16" spans="1:11" x14ac:dyDescent="0.3">
      <c r="A16" s="24">
        <v>43907</v>
      </c>
      <c r="B16" s="21">
        <v>5</v>
      </c>
      <c r="F16" s="24">
        <v>43907</v>
      </c>
      <c r="G16" s="21">
        <v>2</v>
      </c>
    </row>
    <row r="17" spans="1:7" x14ac:dyDescent="0.3">
      <c r="A17" s="24">
        <v>43908</v>
      </c>
      <c r="B17" s="21">
        <v>8</v>
      </c>
      <c r="F17" s="24">
        <v>43908</v>
      </c>
      <c r="G17" s="21">
        <v>7</v>
      </c>
    </row>
    <row r="18" spans="1:7" x14ac:dyDescent="0.3">
      <c r="A18" s="24">
        <v>43909</v>
      </c>
      <c r="B18" s="21">
        <v>2</v>
      </c>
      <c r="F18" s="24">
        <v>43909</v>
      </c>
      <c r="G18" s="21">
        <v>2</v>
      </c>
    </row>
    <row r="19" spans="1:7" x14ac:dyDescent="0.3">
      <c r="A19" s="20" t="s">
        <v>129</v>
      </c>
      <c r="B19" s="21">
        <v>82</v>
      </c>
      <c r="F19" s="20" t="s">
        <v>129</v>
      </c>
      <c r="G19" s="21">
        <v>85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7C82-1ED4-4247-94B1-C1F81BDCA1B0}">
  <dimension ref="A3:C20"/>
  <sheetViews>
    <sheetView workbookViewId="0">
      <selection activeCell="A7" sqref="A7"/>
    </sheetView>
  </sheetViews>
  <sheetFormatPr defaultRowHeight="14.4" x14ac:dyDescent="0.3"/>
  <cols>
    <col min="1" max="1" width="13.88671875" bestFit="1" customWidth="1"/>
    <col min="2" max="2" width="25.109375" bestFit="1" customWidth="1"/>
    <col min="3" max="10" width="2" bestFit="1" customWidth="1"/>
    <col min="11" max="86" width="3" bestFit="1" customWidth="1"/>
    <col min="87" max="87" width="10.77734375" bestFit="1" customWidth="1"/>
  </cols>
  <sheetData>
    <row r="3" spans="1:3" x14ac:dyDescent="0.3">
      <c r="A3" s="33"/>
      <c r="B3" s="34"/>
      <c r="C3" s="35"/>
    </row>
    <row r="4" spans="1:3" x14ac:dyDescent="0.3">
      <c r="A4" s="36"/>
      <c r="B4" s="37"/>
      <c r="C4" s="38"/>
    </row>
    <row r="5" spans="1:3" x14ac:dyDescent="0.3">
      <c r="A5" s="36"/>
      <c r="B5" s="37"/>
      <c r="C5" s="38"/>
    </row>
    <row r="6" spans="1:3" x14ac:dyDescent="0.3">
      <c r="A6" s="36"/>
      <c r="B6" s="37"/>
      <c r="C6" s="38"/>
    </row>
    <row r="7" spans="1:3" x14ac:dyDescent="0.3">
      <c r="A7" s="36"/>
      <c r="B7" s="37"/>
      <c r="C7" s="38"/>
    </row>
    <row r="8" spans="1:3" x14ac:dyDescent="0.3">
      <c r="A8" s="36"/>
      <c r="B8" s="37"/>
      <c r="C8" s="38"/>
    </row>
    <row r="9" spans="1:3" x14ac:dyDescent="0.3">
      <c r="A9" s="36"/>
      <c r="B9" s="37"/>
      <c r="C9" s="38"/>
    </row>
    <row r="10" spans="1:3" x14ac:dyDescent="0.3">
      <c r="A10" s="36"/>
      <c r="B10" s="37"/>
      <c r="C10" s="38"/>
    </row>
    <row r="11" spans="1:3" x14ac:dyDescent="0.3">
      <c r="A11" s="36"/>
      <c r="B11" s="37"/>
      <c r="C11" s="38"/>
    </row>
    <row r="12" spans="1:3" x14ac:dyDescent="0.3">
      <c r="A12" s="36"/>
      <c r="B12" s="37"/>
      <c r="C12" s="38"/>
    </row>
    <row r="13" spans="1:3" x14ac:dyDescent="0.3">
      <c r="A13" s="36"/>
      <c r="B13" s="37"/>
      <c r="C13" s="38"/>
    </row>
    <row r="14" spans="1:3" x14ac:dyDescent="0.3">
      <c r="A14" s="36"/>
      <c r="B14" s="37"/>
      <c r="C14" s="38"/>
    </row>
    <row r="15" spans="1:3" x14ac:dyDescent="0.3">
      <c r="A15" s="36"/>
      <c r="B15" s="37"/>
      <c r="C15" s="38"/>
    </row>
    <row r="16" spans="1:3" x14ac:dyDescent="0.3">
      <c r="A16" s="36"/>
      <c r="B16" s="37"/>
      <c r="C16" s="38"/>
    </row>
    <row r="17" spans="1:3" x14ac:dyDescent="0.3">
      <c r="A17" s="36"/>
      <c r="B17" s="37"/>
      <c r="C17" s="38"/>
    </row>
    <row r="18" spans="1:3" x14ac:dyDescent="0.3">
      <c r="A18" s="36"/>
      <c r="B18" s="37"/>
      <c r="C18" s="38"/>
    </row>
    <row r="19" spans="1:3" x14ac:dyDescent="0.3">
      <c r="A19" s="36"/>
      <c r="B19" s="37"/>
      <c r="C19" s="38"/>
    </row>
    <row r="20" spans="1:3" x14ac:dyDescent="0.3">
      <c r="A20" s="39"/>
      <c r="B20" s="40"/>
      <c r="C2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(Final) Covid Cases</vt:lpstr>
      <vt:lpstr>Gender and Age Analysis</vt:lpstr>
      <vt:lpstr>Region Analysis</vt:lpstr>
      <vt:lpstr>Time Analysis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Akkshit Kumar</cp:lastModifiedBy>
  <dcterms:created xsi:type="dcterms:W3CDTF">2021-10-24T16:15:13Z</dcterms:created>
  <dcterms:modified xsi:type="dcterms:W3CDTF">2022-02-12T07:46:04Z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2199bd56-d24c-46d9-ab76-e4cd574b8959</vt:lpwstr>
  </property>
</Properties>
</file>