
<file path=[Content_Types].xml><?xml version="1.0" encoding="utf-8"?>
<Types xmlns="http://schemas.openxmlformats.org/package/2006/content-types"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theme/theme1.xml" ContentType="application/vnd.openxmlformats-officedocument.theme+xml"/>
  <Override PartName="/xl/charts/chart1.xml" ContentType="application/vnd.openxmlformats-officedocument.drawingml.chart+xml"/>
  <Override PartName="/xl/charts/chart3.xml" ContentType="application/vnd.openxmlformats-officedocument.drawingml.chart+xml"/>
  <Override PartName="/xl/worksheets/sheet4.xml" ContentType="application/vnd.openxmlformats-officedocument.spreadsheetml.worksheet+xml"/>
  <Default Extension="xml" ContentType="application/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jpeg" ContentType="image/jpeg"/>
  <Override PartName="/xl/worksheets/sheet3.xml" ContentType="application/vnd.openxmlformats-officedocument.spreadsheetml.worksheet+xml"/>
  <Default Extension="rels" ContentType="application/vnd.openxmlformats-package.relationships+xml"/>
  <Override PartName="/xl/charts/chart4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4520" yWindow="220" windowWidth="16400" windowHeight="13440" tabRatio="675"/>
  </bookViews>
  <sheets>
    <sheet name="Short Form" sheetId="1" r:id="rId1"/>
    <sheet name="Long Form" sheetId="2" r:id="rId2"/>
    <sheet name="graphs" sheetId="3" r:id="rId3"/>
    <sheet name="biomass_fecundity" sheetId="4" r:id="rId4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I2" i="4"/>
  <c r="I8"/>
  <c r="I11"/>
  <c r="I14"/>
  <c r="I26"/>
  <c r="I23"/>
  <c r="I20"/>
  <c r="I17"/>
  <c r="I35"/>
  <c r="I29"/>
  <c r="I41"/>
  <c r="I44"/>
  <c r="I38"/>
  <c r="I47"/>
  <c r="I50"/>
  <c r="I53"/>
  <c r="I6"/>
  <c r="I3"/>
  <c r="I9"/>
  <c r="I12"/>
  <c r="I15"/>
  <c r="I27"/>
  <c r="I21"/>
  <c r="I18"/>
  <c r="I33"/>
  <c r="I36"/>
  <c r="I30"/>
  <c r="I42"/>
  <c r="I45"/>
  <c r="I39"/>
  <c r="I48"/>
  <c r="I51"/>
  <c r="I54"/>
  <c r="I7"/>
  <c r="I4"/>
  <c r="I10"/>
  <c r="I13"/>
  <c r="I16"/>
  <c r="I28"/>
  <c r="I25"/>
  <c r="I22"/>
  <c r="I19"/>
  <c r="I34"/>
  <c r="I37"/>
  <c r="I31"/>
  <c r="I43"/>
  <c r="I46"/>
  <c r="I40"/>
  <c r="I49"/>
  <c r="I52"/>
  <c r="I55"/>
  <c r="I5"/>
  <c r="G4"/>
  <c r="G2"/>
  <c r="G6"/>
  <c r="G7"/>
  <c r="G5"/>
  <c r="G9"/>
  <c r="G10"/>
  <c r="G8"/>
  <c r="G12"/>
  <c r="G13"/>
  <c r="G11"/>
  <c r="G15"/>
  <c r="G16"/>
  <c r="G14"/>
  <c r="G18"/>
  <c r="G19"/>
  <c r="G17"/>
  <c r="G21"/>
  <c r="G22"/>
  <c r="G20"/>
  <c r="G25"/>
  <c r="G23"/>
  <c r="G27"/>
  <c r="G28"/>
  <c r="G26"/>
  <c r="G30"/>
  <c r="G31"/>
  <c r="G29"/>
  <c r="G33"/>
  <c r="G34"/>
  <c r="G36"/>
  <c r="G37"/>
  <c r="G35"/>
  <c r="G39"/>
  <c r="G40"/>
  <c r="G38"/>
  <c r="G42"/>
  <c r="G43"/>
  <c r="G41"/>
  <c r="G45"/>
  <c r="G46"/>
  <c r="G44"/>
  <c r="G48"/>
  <c r="G49"/>
  <c r="G47"/>
  <c r="G51"/>
  <c r="G52"/>
  <c r="G50"/>
  <c r="G54"/>
  <c r="G55"/>
  <c r="G53"/>
  <c r="G3"/>
  <c r="E14" i="3" a="1"/>
  <c r="E16"/>
  <c r="F14" a="1"/>
  <c r="F16"/>
  <c r="G14" a="1"/>
  <c r="G16"/>
  <c r="H14" a="1"/>
  <c r="H16"/>
  <c r="F13" a="1"/>
  <c r="F15"/>
  <c r="G13" a="1"/>
  <c r="G15"/>
  <c r="H13" a="1"/>
  <c r="H15"/>
  <c r="E13" a="1"/>
  <c r="E15"/>
  <c r="F14"/>
  <c r="G14"/>
  <c r="H14"/>
  <c r="E14"/>
  <c r="F13"/>
  <c r="G13"/>
  <c r="H13"/>
  <c r="E13"/>
  <c r="F12"/>
  <c r="G12"/>
  <c r="H12"/>
  <c r="E12"/>
  <c r="F11"/>
  <c r="G11"/>
  <c r="H11"/>
  <c r="E11"/>
  <c r="C5" a="1"/>
  <c r="C5"/>
  <c r="D5" a="1"/>
  <c r="D5"/>
  <c r="E5" a="1"/>
  <c r="E5"/>
  <c r="F5" a="1"/>
  <c r="F5"/>
  <c r="G5" a="1"/>
  <c r="G5"/>
  <c r="H5" a="1"/>
  <c r="H5"/>
  <c r="C6" a="1"/>
  <c r="C6"/>
  <c r="D6" a="1"/>
  <c r="D6"/>
  <c r="E6" a="1"/>
  <c r="E6"/>
  <c r="F6" a="1"/>
  <c r="F6"/>
  <c r="G6" a="1"/>
  <c r="G6"/>
  <c r="H6" a="1"/>
  <c r="H6"/>
  <c r="C7" a="1"/>
  <c r="C7"/>
  <c r="D7" a="1"/>
  <c r="D7"/>
  <c r="E7" a="1"/>
  <c r="E7"/>
  <c r="F7" a="1"/>
  <c r="F7"/>
  <c r="G7" a="1"/>
  <c r="G7"/>
  <c r="H7" a="1"/>
  <c r="H7"/>
  <c r="C4"/>
  <c r="D4"/>
  <c r="E4"/>
  <c r="F4"/>
  <c r="G4"/>
  <c r="H4"/>
  <c r="C3"/>
  <c r="D3"/>
  <c r="E3"/>
  <c r="F3"/>
  <c r="G3"/>
  <c r="H3"/>
  <c r="C2"/>
  <c r="D2"/>
  <c r="E2"/>
  <c r="F2"/>
  <c r="G2"/>
  <c r="H2"/>
  <c r="H10"/>
  <c r="G10"/>
  <c r="F10"/>
  <c r="E10"/>
  <c r="D10"/>
  <c r="C10"/>
  <c r="H9"/>
  <c r="G9"/>
  <c r="F9"/>
  <c r="E9"/>
  <c r="D9"/>
  <c r="C9"/>
  <c r="H8"/>
  <c r="G8"/>
  <c r="F8"/>
  <c r="E8"/>
  <c r="D8"/>
  <c r="C8"/>
  <c r="F434" i="2"/>
  <c r="F435"/>
  <c r="F436"/>
  <c r="F437"/>
  <c r="F438"/>
  <c r="F439"/>
  <c r="F440"/>
  <c r="F441"/>
  <c r="F442"/>
  <c r="F443"/>
  <c r="F444"/>
  <c r="F445"/>
  <c r="F446"/>
  <c r="F447"/>
  <c r="F448"/>
  <c r="F449"/>
  <c r="F450"/>
  <c r="F451"/>
  <c r="F452"/>
  <c r="F453"/>
  <c r="F454"/>
  <c r="F455"/>
  <c r="F456"/>
  <c r="F457"/>
  <c r="F458"/>
  <c r="F459"/>
  <c r="F460"/>
  <c r="F461"/>
  <c r="F462"/>
  <c r="F463"/>
  <c r="F464"/>
  <c r="F465"/>
  <c r="F466"/>
  <c r="F467"/>
  <c r="F468"/>
  <c r="F469"/>
  <c r="F470"/>
  <c r="F471"/>
  <c r="F472"/>
  <c r="F473"/>
  <c r="F474"/>
  <c r="F475"/>
  <c r="F476"/>
  <c r="F477"/>
  <c r="F478"/>
  <c r="F479"/>
  <c r="F480"/>
  <c r="F481"/>
  <c r="F482"/>
  <c r="F483"/>
  <c r="F484"/>
  <c r="F485"/>
  <c r="F486"/>
  <c r="F487"/>
  <c r="F381"/>
  <c r="F382"/>
  <c r="F383"/>
  <c r="F384"/>
  <c r="F385"/>
  <c r="F386"/>
  <c r="F387"/>
  <c r="F388"/>
  <c r="F389"/>
  <c r="F390"/>
  <c r="F391"/>
  <c r="F392"/>
  <c r="F393"/>
  <c r="F394"/>
  <c r="F395"/>
  <c r="F396"/>
  <c r="F397"/>
  <c r="F398"/>
  <c r="F399"/>
  <c r="F400"/>
  <c r="F401"/>
  <c r="F402"/>
  <c r="F403"/>
  <c r="F404"/>
  <c r="F405"/>
  <c r="F406"/>
  <c r="F407"/>
  <c r="F408"/>
  <c r="F409"/>
  <c r="F410"/>
  <c r="F411"/>
  <c r="F412"/>
  <c r="F413"/>
  <c r="F414"/>
  <c r="F415"/>
  <c r="F416"/>
  <c r="F417"/>
  <c r="F418"/>
  <c r="F419"/>
  <c r="F420"/>
  <c r="F421"/>
  <c r="F422"/>
  <c r="F423"/>
  <c r="F424"/>
  <c r="F425"/>
  <c r="F426"/>
  <c r="F427"/>
  <c r="F428"/>
  <c r="F429"/>
  <c r="F430"/>
  <c r="F431"/>
  <c r="F432"/>
  <c r="F433"/>
  <c r="F380"/>
  <c r="F488"/>
  <c r="F489"/>
  <c r="F490"/>
  <c r="F491"/>
  <c r="F492"/>
  <c r="F493"/>
  <c r="F494"/>
  <c r="F495"/>
  <c r="F496"/>
  <c r="F497"/>
  <c r="F498"/>
  <c r="F499"/>
  <c r="F500"/>
  <c r="F501"/>
  <c r="F502"/>
  <c r="F503"/>
  <c r="F504"/>
  <c r="F505"/>
  <c r="F506"/>
  <c r="F507"/>
  <c r="F508"/>
  <c r="F509"/>
  <c r="F510"/>
  <c r="F511"/>
  <c r="F512"/>
  <c r="F513"/>
  <c r="F514"/>
  <c r="F515"/>
  <c r="F516"/>
  <c r="F517"/>
  <c r="F518"/>
  <c r="F519"/>
  <c r="F520"/>
  <c r="F521"/>
  <c r="F522"/>
  <c r="F523"/>
  <c r="F524"/>
  <c r="F525"/>
  <c r="F526"/>
  <c r="F527"/>
  <c r="F528"/>
  <c r="F529"/>
  <c r="F530"/>
  <c r="F531"/>
  <c r="F532"/>
  <c r="F533"/>
  <c r="F534"/>
  <c r="F535"/>
  <c r="F536"/>
  <c r="F537"/>
  <c r="F538"/>
  <c r="F539"/>
  <c r="F540"/>
  <c r="F541"/>
  <c r="F377"/>
  <c r="F4"/>
  <c r="F2"/>
  <c r="F6"/>
  <c r="F7"/>
  <c r="F5"/>
  <c r="F9"/>
  <c r="F10"/>
  <c r="F8"/>
  <c r="F12"/>
  <c r="F13"/>
  <c r="F11"/>
  <c r="F15"/>
  <c r="F16"/>
  <c r="F14"/>
  <c r="F18"/>
  <c r="F19"/>
  <c r="F17"/>
  <c r="F21"/>
  <c r="F22"/>
  <c r="F20"/>
  <c r="F24"/>
  <c r="F25"/>
  <c r="F23"/>
  <c r="F27"/>
  <c r="F28"/>
  <c r="F26"/>
  <c r="F30"/>
  <c r="F31"/>
  <c r="F29"/>
  <c r="F33"/>
  <c r="F34"/>
  <c r="F32"/>
  <c r="F36"/>
  <c r="F37"/>
  <c r="F35"/>
  <c r="F39"/>
  <c r="F40"/>
  <c r="F38"/>
  <c r="F42"/>
  <c r="F43"/>
  <c r="F41"/>
  <c r="F45"/>
  <c r="F46"/>
  <c r="F44"/>
  <c r="F48"/>
  <c r="F49"/>
  <c r="F47"/>
  <c r="F51"/>
  <c r="F52"/>
  <c r="F50"/>
  <c r="F54"/>
  <c r="F55"/>
  <c r="F53"/>
  <c r="F57"/>
  <c r="F58"/>
  <c r="F56"/>
  <c r="F60"/>
  <c r="F61"/>
  <c r="F59"/>
  <c r="F63"/>
  <c r="F64"/>
  <c r="F62"/>
  <c r="F66"/>
  <c r="F67"/>
  <c r="F65"/>
  <c r="F69"/>
  <c r="F70"/>
  <c r="F68"/>
  <c r="F72"/>
  <c r="F73"/>
  <c r="F71"/>
  <c r="F75"/>
  <c r="F76"/>
  <c r="F74"/>
  <c r="F78"/>
  <c r="F79"/>
  <c r="F77"/>
  <c r="F81"/>
  <c r="F82"/>
  <c r="F80"/>
  <c r="F84"/>
  <c r="F85"/>
  <c r="F83"/>
  <c r="F87"/>
  <c r="F88"/>
  <c r="F86"/>
  <c r="F90"/>
  <c r="F91"/>
  <c r="F89"/>
  <c r="F93"/>
  <c r="F94"/>
  <c r="F92"/>
  <c r="F96"/>
  <c r="F97"/>
  <c r="F95"/>
  <c r="F99"/>
  <c r="F100"/>
  <c r="F98"/>
  <c r="F102"/>
  <c r="F103"/>
  <c r="F101"/>
  <c r="F105"/>
  <c r="F106"/>
  <c r="F104"/>
  <c r="F108"/>
  <c r="F109"/>
  <c r="F107"/>
  <c r="F111"/>
  <c r="F112"/>
  <c r="F110"/>
  <c r="F114"/>
  <c r="F115"/>
  <c r="F113"/>
  <c r="F117"/>
  <c r="F118"/>
  <c r="F116"/>
  <c r="F120"/>
  <c r="F121"/>
  <c r="F119"/>
  <c r="F123"/>
  <c r="F124"/>
  <c r="F122"/>
  <c r="F126"/>
  <c r="F127"/>
  <c r="F125"/>
  <c r="F129"/>
  <c r="F130"/>
  <c r="F128"/>
  <c r="F132"/>
  <c r="F133"/>
  <c r="F131"/>
  <c r="F135"/>
  <c r="F136"/>
  <c r="F134"/>
  <c r="F138"/>
  <c r="F139"/>
  <c r="F137"/>
  <c r="F141"/>
  <c r="F142"/>
  <c r="F140"/>
  <c r="F144"/>
  <c r="F145"/>
  <c r="F143"/>
  <c r="F147"/>
  <c r="F148"/>
  <c r="F146"/>
  <c r="F150"/>
  <c r="F151"/>
  <c r="F149"/>
  <c r="F153"/>
  <c r="F154"/>
  <c r="F152"/>
  <c r="F156"/>
  <c r="F157"/>
  <c r="F155"/>
  <c r="F159"/>
  <c r="F160"/>
  <c r="F158"/>
  <c r="F162"/>
  <c r="F163"/>
  <c r="F161"/>
  <c r="F165"/>
  <c r="F166"/>
  <c r="F164"/>
  <c r="F168"/>
  <c r="F169"/>
  <c r="F167"/>
  <c r="F171"/>
  <c r="F172"/>
  <c r="F170"/>
  <c r="F174"/>
  <c r="F175"/>
  <c r="F173"/>
  <c r="F177"/>
  <c r="F178"/>
  <c r="F176"/>
  <c r="F180"/>
  <c r="F181"/>
  <c r="F179"/>
  <c r="F183"/>
  <c r="F184"/>
  <c r="F182"/>
  <c r="F186"/>
  <c r="F187"/>
  <c r="F185"/>
  <c r="F189"/>
  <c r="F190"/>
  <c r="F188"/>
  <c r="F192"/>
  <c r="F193"/>
  <c r="F191"/>
  <c r="F195"/>
  <c r="F196"/>
  <c r="F194"/>
  <c r="F198"/>
  <c r="F199"/>
  <c r="F197"/>
  <c r="F201"/>
  <c r="F202"/>
  <c r="F200"/>
  <c r="F204"/>
  <c r="F205"/>
  <c r="F203"/>
  <c r="F207"/>
  <c r="F208"/>
  <c r="F206"/>
  <c r="F210"/>
  <c r="F211"/>
  <c r="F209"/>
  <c r="F213"/>
  <c r="F214"/>
  <c r="F212"/>
  <c r="F216"/>
  <c r="F217"/>
  <c r="F215"/>
  <c r="F219"/>
  <c r="F220"/>
  <c r="F218"/>
  <c r="F222"/>
  <c r="F223"/>
  <c r="F221"/>
  <c r="F225"/>
  <c r="F226"/>
  <c r="F224"/>
  <c r="F228"/>
  <c r="F229"/>
  <c r="F227"/>
  <c r="F231"/>
  <c r="F232"/>
  <c r="F230"/>
  <c r="F234"/>
  <c r="F235"/>
  <c r="F233"/>
  <c r="F237"/>
  <c r="F238"/>
  <c r="F236"/>
  <c r="F240"/>
  <c r="F241"/>
  <c r="F239"/>
  <c r="F243"/>
  <c r="F244"/>
  <c r="F242"/>
  <c r="F246"/>
  <c r="F247"/>
  <c r="F245"/>
  <c r="F249"/>
  <c r="F250"/>
  <c r="F248"/>
  <c r="F252"/>
  <c r="F253"/>
  <c r="F251"/>
  <c r="F255"/>
  <c r="F256"/>
  <c r="F254"/>
  <c r="F258"/>
  <c r="F259"/>
  <c r="F257"/>
  <c r="F261"/>
  <c r="F262"/>
  <c r="F260"/>
  <c r="F264"/>
  <c r="F265"/>
  <c r="F263"/>
  <c r="F267"/>
  <c r="F268"/>
  <c r="F266"/>
  <c r="F270"/>
  <c r="F271"/>
  <c r="F269"/>
  <c r="F273"/>
  <c r="F274"/>
  <c r="F272"/>
  <c r="F276"/>
  <c r="F277"/>
  <c r="F275"/>
  <c r="F279"/>
  <c r="F280"/>
  <c r="F278"/>
  <c r="F282"/>
  <c r="F283"/>
  <c r="F281"/>
  <c r="F285"/>
  <c r="F286"/>
  <c r="F284"/>
  <c r="F288"/>
  <c r="F289"/>
  <c r="F287"/>
  <c r="F291"/>
  <c r="F292"/>
  <c r="F290"/>
  <c r="F294"/>
  <c r="F295"/>
  <c r="F293"/>
  <c r="F297"/>
  <c r="F298"/>
  <c r="F296"/>
  <c r="F300"/>
  <c r="F301"/>
  <c r="F299"/>
  <c r="F303"/>
  <c r="F304"/>
  <c r="F302"/>
  <c r="F306"/>
  <c r="F307"/>
  <c r="F305"/>
  <c r="F309"/>
  <c r="F310"/>
  <c r="F308"/>
  <c r="F312"/>
  <c r="F313"/>
  <c r="F311"/>
  <c r="F315"/>
  <c r="F316"/>
  <c r="F314"/>
  <c r="F318"/>
  <c r="F319"/>
  <c r="F317"/>
  <c r="F321"/>
  <c r="F322"/>
  <c r="F320"/>
  <c r="F324"/>
  <c r="F325"/>
  <c r="F323"/>
  <c r="F327"/>
  <c r="F328"/>
  <c r="F326"/>
  <c r="F330"/>
  <c r="F331"/>
  <c r="F329"/>
  <c r="F333"/>
  <c r="F334"/>
  <c r="F332"/>
  <c r="F336"/>
  <c r="F337"/>
  <c r="F335"/>
  <c r="F339"/>
  <c r="F340"/>
  <c r="F338"/>
  <c r="F342"/>
  <c r="F343"/>
  <c r="F341"/>
  <c r="F345"/>
  <c r="F346"/>
  <c r="F344"/>
  <c r="F348"/>
  <c r="F349"/>
  <c r="F347"/>
  <c r="F351"/>
  <c r="F352"/>
  <c r="F350"/>
  <c r="F354"/>
  <c r="F355"/>
  <c r="F353"/>
  <c r="F357"/>
  <c r="F358"/>
  <c r="F356"/>
  <c r="F360"/>
  <c r="F361"/>
  <c r="F359"/>
  <c r="F363"/>
  <c r="F364"/>
  <c r="F362"/>
  <c r="F366"/>
  <c r="F367"/>
  <c r="F365"/>
  <c r="F369"/>
  <c r="F370"/>
  <c r="F368"/>
  <c r="F372"/>
  <c r="F373"/>
  <c r="F371"/>
  <c r="F375"/>
  <c r="F376"/>
  <c r="F374"/>
  <c r="F378"/>
  <c r="F379"/>
  <c r="F3"/>
  <c r="C74" i="1" a="1"/>
  <c r="C74"/>
  <c r="D74" a="1"/>
  <c r="D74"/>
  <c r="E74" a="1"/>
  <c r="E74"/>
  <c r="F74" a="1"/>
  <c r="F74"/>
  <c r="G74" a="1"/>
  <c r="G74"/>
  <c r="H74" a="1"/>
  <c r="H74"/>
  <c r="I74" a="1"/>
  <c r="I74"/>
  <c r="J74" a="1"/>
  <c r="J74"/>
  <c r="K74" a="1"/>
  <c r="K74"/>
  <c r="C75" a="1"/>
  <c r="C75"/>
  <c r="D75" a="1"/>
  <c r="D75"/>
  <c r="E75" a="1"/>
  <c r="E75"/>
  <c r="F75" a="1"/>
  <c r="F75"/>
  <c r="G75" a="1"/>
  <c r="G75"/>
  <c r="H75" a="1"/>
  <c r="H75"/>
  <c r="I75" a="1"/>
  <c r="I75"/>
  <c r="J75" a="1"/>
  <c r="J75"/>
  <c r="K75" a="1"/>
  <c r="K75"/>
  <c r="D73" a="1"/>
  <c r="D73"/>
  <c r="E73" a="1"/>
  <c r="E73"/>
  <c r="F73" a="1"/>
  <c r="F73"/>
  <c r="G73" a="1"/>
  <c r="G73"/>
  <c r="H73" a="1"/>
  <c r="H73"/>
  <c r="I73" a="1"/>
  <c r="I73"/>
  <c r="J73" a="1"/>
  <c r="J73"/>
  <c r="K73" a="1"/>
  <c r="K73"/>
  <c r="C73" a="1"/>
  <c r="C73"/>
  <c r="D67" a="1"/>
  <c r="D67"/>
  <c r="E67" a="1"/>
  <c r="E67"/>
  <c r="F67" a="1"/>
  <c r="F67"/>
  <c r="G67" a="1"/>
  <c r="G67"/>
  <c r="H67" a="1"/>
  <c r="H67"/>
  <c r="I67" a="1"/>
  <c r="I67"/>
  <c r="J67" a="1"/>
  <c r="J67"/>
  <c r="K67" a="1"/>
  <c r="K67"/>
  <c r="D68" a="1"/>
  <c r="D68"/>
  <c r="E68" a="1"/>
  <c r="E68"/>
  <c r="F68" a="1"/>
  <c r="F68"/>
  <c r="G68" a="1"/>
  <c r="G68"/>
  <c r="H68" a="1"/>
  <c r="H68"/>
  <c r="I68" a="1"/>
  <c r="I68"/>
  <c r="J68" a="1"/>
  <c r="J68"/>
  <c r="K68" a="1"/>
  <c r="K68"/>
  <c r="D69" a="1"/>
  <c r="D69"/>
  <c r="E69" a="1"/>
  <c r="E69"/>
  <c r="F69" a="1"/>
  <c r="F69"/>
  <c r="G69" a="1"/>
  <c r="G69"/>
  <c r="H69" a="1"/>
  <c r="H69"/>
  <c r="I69" a="1"/>
  <c r="I69"/>
  <c r="J69" a="1"/>
  <c r="J69"/>
  <c r="K69" a="1"/>
  <c r="K69"/>
  <c r="C68" a="1"/>
  <c r="C68"/>
  <c r="C69" a="1"/>
  <c r="C69"/>
  <c r="C67" a="1"/>
  <c r="C67"/>
  <c r="D70"/>
  <c r="E70"/>
  <c r="F70"/>
  <c r="G70"/>
  <c r="H70"/>
  <c r="I70"/>
  <c r="J70"/>
  <c r="K70"/>
  <c r="D71"/>
  <c r="E71"/>
  <c r="F71"/>
  <c r="G71"/>
  <c r="H71"/>
  <c r="I71"/>
  <c r="J71"/>
  <c r="K71"/>
  <c r="D72"/>
  <c r="E72"/>
  <c r="F72"/>
  <c r="G72"/>
  <c r="H72"/>
  <c r="I72"/>
  <c r="J72"/>
  <c r="K72"/>
  <c r="C71"/>
  <c r="C72"/>
  <c r="C70"/>
  <c r="G64"/>
  <c r="H64"/>
  <c r="I64"/>
  <c r="J64"/>
  <c r="K64"/>
  <c r="G65"/>
  <c r="H65"/>
  <c r="I65"/>
  <c r="J65"/>
  <c r="K65"/>
  <c r="G66"/>
  <c r="H66"/>
  <c r="I66"/>
  <c r="J66"/>
  <c r="K66"/>
  <c r="F64"/>
  <c r="F65"/>
  <c r="F66"/>
  <c r="E64"/>
  <c r="E65"/>
  <c r="E66"/>
  <c r="D64"/>
  <c r="D65"/>
  <c r="D66"/>
  <c r="C65"/>
  <c r="C66"/>
  <c r="C64"/>
</calcChain>
</file>

<file path=xl/sharedStrings.xml><?xml version="1.0" encoding="utf-8"?>
<sst xmlns="http://schemas.openxmlformats.org/spreadsheetml/2006/main" count="1372" uniqueCount="60">
  <si>
    <t>bromus diandrus plot data sheet</t>
    <phoneticPr fontId="4" type="noConversion"/>
  </si>
  <si>
    <t>Distance West on Gradient (m)</t>
    <phoneticPr fontId="4" type="noConversion"/>
  </si>
  <si>
    <t>Sress Level</t>
    <phoneticPr fontId="4" type="noConversion"/>
  </si>
  <si>
    <t>Treatment</t>
    <phoneticPr fontId="4" type="noConversion"/>
  </si>
  <si>
    <t>Low</t>
    <phoneticPr fontId="4" type="noConversion"/>
  </si>
  <si>
    <t>High</t>
    <phoneticPr fontId="4" type="noConversion"/>
  </si>
  <si>
    <t>Number on 2/04/2010</t>
    <phoneticPr fontId="4" type="noConversion"/>
  </si>
  <si>
    <t>MC</t>
    <phoneticPr fontId="4" type="noConversion"/>
  </si>
  <si>
    <t>MR</t>
    <phoneticPr fontId="4" type="noConversion"/>
  </si>
  <si>
    <t>BC</t>
    <phoneticPr fontId="4" type="noConversion"/>
  </si>
  <si>
    <t>number on 1/14/2010</t>
    <phoneticPr fontId="4" type="noConversion"/>
  </si>
  <si>
    <t>number on 1/21/2010</t>
    <phoneticPr fontId="4" type="noConversion"/>
  </si>
  <si>
    <t>Number on 1/28/2010</t>
    <phoneticPr fontId="4" type="noConversion"/>
  </si>
  <si>
    <t>Number on 2/11/2010</t>
    <phoneticPr fontId="4" type="noConversion"/>
  </si>
  <si>
    <t>MC</t>
  </si>
  <si>
    <t>MR</t>
  </si>
  <si>
    <t>BC</t>
  </si>
  <si>
    <t xml:space="preserve">Treatment </t>
  </si>
  <si>
    <t>Number on 1/07/2010</t>
    <phoneticPr fontId="4" type="noConversion"/>
  </si>
  <si>
    <t>LOW</t>
    <phoneticPr fontId="4" type="noConversion"/>
  </si>
  <si>
    <t>HIGH</t>
    <phoneticPr fontId="4" type="noConversion"/>
  </si>
  <si>
    <t>Low STDEV</t>
    <phoneticPr fontId="4" type="noConversion"/>
  </si>
  <si>
    <t>High STDEV</t>
    <phoneticPr fontId="4" type="noConversion"/>
  </si>
  <si>
    <t>Low STERR</t>
    <phoneticPr fontId="4" type="noConversion"/>
  </si>
  <si>
    <t>High STERR</t>
    <phoneticPr fontId="4" type="noConversion"/>
  </si>
  <si>
    <t>block</t>
    <phoneticPr fontId="4" type="noConversion"/>
  </si>
  <si>
    <t>harvest 5/24</t>
    <phoneticPr fontId="4" type="noConversion"/>
  </si>
  <si>
    <t>block</t>
    <phoneticPr fontId="4" type="noConversion"/>
  </si>
  <si>
    <t>distance</t>
    <phoneticPr fontId="4" type="noConversion"/>
  </si>
  <si>
    <t>stress</t>
    <phoneticPr fontId="4" type="noConversion"/>
  </si>
  <si>
    <t>treatment</t>
    <phoneticPr fontId="4" type="noConversion"/>
  </si>
  <si>
    <t>infls</t>
    <phoneticPr fontId="4" type="noConversion"/>
  </si>
  <si>
    <t>individs_5_24_10</t>
    <phoneticPr fontId="4" type="noConversion"/>
  </si>
  <si>
    <t>infls_per_individ</t>
    <phoneticPr fontId="4" type="noConversion"/>
  </si>
  <si>
    <t>mass_mg</t>
    <phoneticPr fontId="4" type="noConversion"/>
  </si>
  <si>
    <t>mass_per_individ_mg</t>
    <phoneticPr fontId="4" type="noConversion"/>
  </si>
  <si>
    <t>NULL</t>
    <phoneticPr fontId="4" type="noConversion"/>
  </si>
  <si>
    <t>NULL</t>
    <phoneticPr fontId="4" type="noConversion"/>
  </si>
  <si>
    <t>NULL</t>
    <phoneticPr fontId="4" type="noConversion"/>
  </si>
  <si>
    <t>NULL</t>
    <phoneticPr fontId="4" type="noConversion"/>
  </si>
  <si>
    <t>plot</t>
    <phoneticPr fontId="4" type="noConversion"/>
  </si>
  <si>
    <t>distance</t>
    <phoneticPr fontId="4" type="noConversion"/>
  </si>
  <si>
    <t>treatment</t>
    <phoneticPr fontId="4" type="noConversion"/>
  </si>
  <si>
    <t>date</t>
    <phoneticPr fontId="4" type="noConversion"/>
  </si>
  <si>
    <t>days</t>
    <phoneticPr fontId="4" type="noConversion"/>
  </si>
  <si>
    <t>individs</t>
    <phoneticPr fontId="4" type="noConversion"/>
  </si>
  <si>
    <t xml:space="preserve">averages: </t>
    <phoneticPr fontId="4" type="noConversion"/>
  </si>
  <si>
    <t>stress</t>
    <phoneticPr fontId="4" type="noConversion"/>
  </si>
  <si>
    <t>treatment</t>
    <phoneticPr fontId="4" type="noConversion"/>
  </si>
  <si>
    <t>day</t>
    <phoneticPr fontId="4" type="noConversion"/>
  </si>
  <si>
    <t>stress</t>
    <phoneticPr fontId="4" type="noConversion"/>
  </si>
  <si>
    <t>low</t>
    <phoneticPr fontId="4" type="noConversion"/>
  </si>
  <si>
    <t>high</t>
    <phoneticPr fontId="4" type="noConversion"/>
  </si>
  <si>
    <t>BC</t>
    <phoneticPr fontId="4" type="noConversion"/>
  </si>
  <si>
    <t>MC</t>
    <phoneticPr fontId="4" type="noConversion"/>
  </si>
  <si>
    <t>MR</t>
    <phoneticPr fontId="4" type="noConversion"/>
  </si>
  <si>
    <t>low stderr</t>
    <phoneticPr fontId="4" type="noConversion"/>
  </si>
  <si>
    <t>high stderr</t>
    <phoneticPr fontId="4" type="noConversion"/>
  </si>
  <si>
    <t>High</t>
    <phoneticPr fontId="4" type="noConversion"/>
  </si>
  <si>
    <t>Low</t>
    <phoneticPr fontId="4" type="noConversion"/>
  </si>
</sst>
</file>

<file path=xl/styles.xml><?xml version="1.0" encoding="utf-8"?>
<styleSheet xmlns="http://schemas.openxmlformats.org/spreadsheetml/2006/main">
  <numFmts count="1">
    <numFmt numFmtId="164" formatCode="m/d/yyyy"/>
  </numFmts>
  <fonts count="5">
    <font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4" fontId="0" fillId="0" borderId="0" xfId="0" applyNumberFormat="1" applyAlignment="1">
      <alignment wrapText="1"/>
    </xf>
    <xf numFmtId="164" fontId="0" fillId="0" borderId="0" xfId="0" applyNumberFormat="1"/>
    <xf numFmtId="0" fontId="0" fillId="0" borderId="0" xfId="0" applyAlignment="1">
      <alignment wrapText="1"/>
    </xf>
    <xf numFmtId="0" fontId="0" fillId="0" borderId="1" xfId="0" applyBorder="1"/>
    <xf numFmtId="0" fontId="3" fillId="0" borderId="1" xfId="0" applyFont="1" applyBorder="1" applyAlignment="1">
      <alignment wrapText="1"/>
    </xf>
    <xf numFmtId="0" fontId="3" fillId="0" borderId="0" xfId="0" applyFont="1"/>
    <xf numFmtId="0" fontId="0" fillId="0" borderId="1" xfId="0" quotePrefix="1" applyBorder="1"/>
    <xf numFmtId="0" fontId="0" fillId="0" borderId="0" xfId="0" applyAlignment="1">
      <alignment wrapText="1"/>
    </xf>
    <xf numFmtId="0" fontId="2" fillId="0" borderId="0" xfId="0" applyFont="1" applyBorder="1"/>
    <xf numFmtId="14" fontId="2" fillId="0" borderId="0" xfId="0" applyNumberFormat="1" applyFont="1" applyBorder="1"/>
    <xf numFmtId="0" fontId="2" fillId="0" borderId="0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A.</a:t>
            </a:r>
          </a:p>
        </c:rich>
      </c:tx>
      <c:layout>
        <c:manualLayout>
          <c:xMode val="edge"/>
          <c:yMode val="edge"/>
          <c:x val="0.118149932750943"/>
          <c:y val="0.0185185185185185"/>
        </c:manualLayout>
      </c:layout>
    </c:title>
    <c:plotArea>
      <c:layout>
        <c:manualLayout>
          <c:layoutTarget val="inner"/>
          <c:xMode val="edge"/>
          <c:yMode val="edge"/>
          <c:x val="0.097760541126389"/>
          <c:y val="0.145576293704028"/>
          <c:w val="0.828277510087358"/>
          <c:h val="0.704998865882505"/>
        </c:manualLayout>
      </c:layout>
      <c:scatterChart>
        <c:scatterStyle val="lineMarker"/>
        <c:ser>
          <c:idx val="1"/>
          <c:order val="0"/>
          <c:tx>
            <c:v>Moss</c:v>
          </c:tx>
          <c:spPr>
            <a:ln>
              <a:solidFill>
                <a:schemeClr val="tx1"/>
              </a:solidFill>
            </a:ln>
          </c:spPr>
          <c:marker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dLbls>
            <c:dLbl>
              <c:idx val="11"/>
              <c:layout>
                <c:manualLayout>
                  <c:x val="-0.0070880604210188"/>
                  <c:y val="-0.0231481481481481"/>
                </c:manualLayout>
              </c:layout>
              <c:numFmt formatCode="0%" sourceLinked="0"/>
              <c:spPr/>
              <c:txPr>
                <a:bodyPr/>
                <a:lstStyle/>
                <a:p>
                  <a:pPr>
                    <a:defRPr/>
                  </a:pPr>
                  <a:endParaRPr lang="en-US"/>
                </a:p>
              </c:txPr>
              <c:dLblPos val="r"/>
              <c:showVal val="1"/>
            </c:dLbl>
            <c:delete val="1"/>
          </c:dLbls>
          <c:errBars>
            <c:errDir val="y"/>
            <c:errBarType val="both"/>
            <c:errValType val="cust"/>
            <c:noEndCap val="1"/>
            <c:plus>
              <c:numRef>
                <c:f>'Short Form'!$C$68:$K$68</c:f>
                <c:numCache>
                  <c:formatCode>General</c:formatCode>
                  <c:ptCount val="9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  <c:pt idx="3">
                    <c:v>0.769389030886436</c:v>
                  </c:pt>
                  <c:pt idx="4">
                    <c:v>0.769389030886436</c:v>
                  </c:pt>
                  <c:pt idx="5">
                    <c:v>0.769389030886436</c:v>
                  </c:pt>
                  <c:pt idx="6">
                    <c:v>0.769389030886436</c:v>
                  </c:pt>
                  <c:pt idx="7">
                    <c:v>0.769389030886436</c:v>
                  </c:pt>
                  <c:pt idx="8">
                    <c:v>0.785271188108326</c:v>
                  </c:pt>
                </c:numCache>
              </c:numRef>
            </c:plus>
            <c:minus>
              <c:numRef>
                <c:f>'Short Form'!$C$68:$K$68</c:f>
                <c:numCache>
                  <c:formatCode>General</c:formatCode>
                  <c:ptCount val="9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  <c:pt idx="3">
                    <c:v>0.769389030886436</c:v>
                  </c:pt>
                  <c:pt idx="4">
                    <c:v>0.769389030886436</c:v>
                  </c:pt>
                  <c:pt idx="5">
                    <c:v>0.769389030886436</c:v>
                  </c:pt>
                  <c:pt idx="6">
                    <c:v>0.769389030886436</c:v>
                  </c:pt>
                  <c:pt idx="7">
                    <c:v>0.769389030886436</c:v>
                  </c:pt>
                  <c:pt idx="8">
                    <c:v>0.785271188108326</c:v>
                  </c:pt>
                </c:numCache>
              </c:numRef>
            </c:minus>
          </c:errBars>
          <c:xVal>
            <c:numRef>
              <c:f>'Short Form'!$C$63:$K$63</c:f>
              <c:numCache>
                <c:formatCode>General</c:formatCode>
                <c:ptCount val="9"/>
                <c:pt idx="0">
                  <c:v>0.0</c:v>
                </c:pt>
                <c:pt idx="1">
                  <c:v>7.0</c:v>
                </c:pt>
                <c:pt idx="2">
                  <c:v>21.0</c:v>
                </c:pt>
                <c:pt idx="3">
                  <c:v>28.0</c:v>
                </c:pt>
                <c:pt idx="4">
                  <c:v>35.0</c:v>
                </c:pt>
                <c:pt idx="5">
                  <c:v>42.0</c:v>
                </c:pt>
                <c:pt idx="6">
                  <c:v>60.0</c:v>
                </c:pt>
                <c:pt idx="7">
                  <c:v>77.0</c:v>
                </c:pt>
                <c:pt idx="8">
                  <c:v>130.0</c:v>
                </c:pt>
              </c:numCache>
            </c:numRef>
          </c:xVal>
          <c:yVal>
            <c:numRef>
              <c:f>'Short Form'!$C$65:$K$65</c:f>
              <c:numCache>
                <c:formatCode>General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4.777777777777778</c:v>
                </c:pt>
                <c:pt idx="4">
                  <c:v>4.777777777777778</c:v>
                </c:pt>
                <c:pt idx="5">
                  <c:v>4.777777777777778</c:v>
                </c:pt>
                <c:pt idx="6">
                  <c:v>4.777777777777778</c:v>
                </c:pt>
                <c:pt idx="7">
                  <c:v>4.777777777777778</c:v>
                </c:pt>
                <c:pt idx="8">
                  <c:v>4.888888888888889</c:v>
                </c:pt>
              </c:numCache>
            </c:numRef>
          </c:yVal>
        </c:ser>
        <c:ser>
          <c:idx val="0"/>
          <c:order val="1"/>
          <c:tx>
            <c:v>Bare ground</c:v>
          </c:tx>
          <c:spPr>
            <a:ln w="28575" cmpd="sng">
              <a:solidFill>
                <a:schemeClr val="tx1"/>
              </a:solidFill>
              <a:prstDash val="sysDash"/>
            </a:ln>
            <a:effectLst/>
          </c:spPr>
          <c:marker>
            <c:symbol val="diamond"/>
            <c:size val="7"/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  <a:effectLst/>
            </c:spPr>
          </c:marker>
          <c:dLbls>
            <c:dLbl>
              <c:idx val="11"/>
              <c:layout>
                <c:manualLayout>
                  <c:x val="-0.00504724409448819"/>
                  <c:y val="-0.0231481481481481"/>
                </c:manualLayout>
              </c:layout>
              <c:dLblPos val="r"/>
              <c:showVal val="1"/>
            </c:dLbl>
            <c:delete val="1"/>
          </c:dLbls>
          <c:errBars>
            <c:errDir val="y"/>
            <c:errBarType val="both"/>
            <c:errValType val="cust"/>
            <c:noEndCap val="1"/>
            <c:plus>
              <c:numRef>
                <c:f>'Short Form'!$C$67:$K$67</c:f>
                <c:numCache>
                  <c:formatCode>General</c:formatCode>
                  <c:ptCount val="9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  <c:pt idx="3">
                    <c:v>0.613502185766675</c:v>
                  </c:pt>
                  <c:pt idx="4">
                    <c:v>0.705650329009543</c:v>
                  </c:pt>
                  <c:pt idx="5">
                    <c:v>0.724027985796491</c:v>
                  </c:pt>
                  <c:pt idx="6">
                    <c:v>0.75317204065451</c:v>
                  </c:pt>
                  <c:pt idx="7">
                    <c:v>0.718101326881879</c:v>
                  </c:pt>
                  <c:pt idx="8">
                    <c:v>0.735953189532223</c:v>
                  </c:pt>
                </c:numCache>
              </c:numRef>
            </c:plus>
            <c:minus>
              <c:numRef>
                <c:f>'Short Form'!$C$67:$K$67</c:f>
                <c:numCache>
                  <c:formatCode>General</c:formatCode>
                  <c:ptCount val="9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  <c:pt idx="3">
                    <c:v>0.613502185766675</c:v>
                  </c:pt>
                  <c:pt idx="4">
                    <c:v>0.705650329009543</c:v>
                  </c:pt>
                  <c:pt idx="5">
                    <c:v>0.724027985796491</c:v>
                  </c:pt>
                  <c:pt idx="6">
                    <c:v>0.75317204065451</c:v>
                  </c:pt>
                  <c:pt idx="7">
                    <c:v>0.718101326881879</c:v>
                  </c:pt>
                  <c:pt idx="8">
                    <c:v>0.735953189532223</c:v>
                  </c:pt>
                </c:numCache>
              </c:numRef>
            </c:minus>
          </c:errBars>
          <c:xVal>
            <c:numRef>
              <c:f>'Short Form'!$C$63:$K$63</c:f>
              <c:numCache>
                <c:formatCode>General</c:formatCode>
                <c:ptCount val="9"/>
                <c:pt idx="0">
                  <c:v>0.0</c:v>
                </c:pt>
                <c:pt idx="1">
                  <c:v>7.0</c:v>
                </c:pt>
                <c:pt idx="2">
                  <c:v>21.0</c:v>
                </c:pt>
                <c:pt idx="3">
                  <c:v>28.0</c:v>
                </c:pt>
                <c:pt idx="4">
                  <c:v>35.0</c:v>
                </c:pt>
                <c:pt idx="5">
                  <c:v>42.0</c:v>
                </c:pt>
                <c:pt idx="6">
                  <c:v>60.0</c:v>
                </c:pt>
                <c:pt idx="7">
                  <c:v>77.0</c:v>
                </c:pt>
                <c:pt idx="8">
                  <c:v>130.0</c:v>
                </c:pt>
              </c:numCache>
            </c:numRef>
          </c:xVal>
          <c:yVal>
            <c:numRef>
              <c:f>'Short Form'!$C$64:$K$64</c:f>
              <c:numCache>
                <c:formatCode>General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3.555555555555555</c:v>
                </c:pt>
                <c:pt idx="4">
                  <c:v>4.222222222222222</c:v>
                </c:pt>
                <c:pt idx="5">
                  <c:v>4.333333333333332</c:v>
                </c:pt>
                <c:pt idx="6">
                  <c:v>4.555555555555555</c:v>
                </c:pt>
                <c:pt idx="7">
                  <c:v>4.333333333333332</c:v>
                </c:pt>
                <c:pt idx="8">
                  <c:v>4.444444444444444</c:v>
                </c:pt>
              </c:numCache>
            </c:numRef>
          </c:yVal>
        </c:ser>
        <c:ser>
          <c:idx val="2"/>
          <c:order val="2"/>
          <c:tx>
            <c:v>Moss removed</c:v>
          </c:tx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pPr>
              <a:solidFill>
                <a:schemeClr val="bg1">
                  <a:lumMod val="50000"/>
                </a:schemeClr>
              </a:solidFill>
              <a:ln>
                <a:solidFill>
                  <a:schemeClr val="bg1">
                    <a:lumMod val="50000"/>
                  </a:schemeClr>
                </a:solidFill>
              </a:ln>
            </c:spPr>
          </c:marker>
          <c:dLbls>
            <c:dLbl>
              <c:idx val="11"/>
              <c:layout>
                <c:manualLayout>
                  <c:x val="-0.00504724409448819"/>
                  <c:y val="-0.0185185185185185"/>
                </c:manualLayout>
              </c:layout>
              <c:dLblPos val="r"/>
              <c:showVal val="1"/>
            </c:dLbl>
            <c:delete val="1"/>
          </c:dLbls>
          <c:errBars>
            <c:errDir val="y"/>
            <c:errBarType val="both"/>
            <c:errValType val="cust"/>
            <c:noEndCap val="1"/>
            <c:plus>
              <c:numRef>
                <c:f>'Short Form'!$C$69:$K$69</c:f>
                <c:numCache>
                  <c:formatCode>General</c:formatCode>
                  <c:ptCount val="9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  <c:pt idx="3">
                    <c:v>0.631052523262665</c:v>
                  </c:pt>
                  <c:pt idx="4">
                    <c:v>0.741737221480533</c:v>
                  </c:pt>
                  <c:pt idx="5">
                    <c:v>0.741737221480533</c:v>
                  </c:pt>
                  <c:pt idx="6">
                    <c:v>0.730123337961227</c:v>
                  </c:pt>
                  <c:pt idx="7">
                    <c:v>0.730123337961227</c:v>
                  </c:pt>
                  <c:pt idx="8">
                    <c:v>0.693432310854678</c:v>
                  </c:pt>
                </c:numCache>
              </c:numRef>
            </c:plus>
            <c:minus>
              <c:numRef>
                <c:f>'Short Form'!$C$69:$K$69</c:f>
                <c:numCache>
                  <c:formatCode>General</c:formatCode>
                  <c:ptCount val="9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  <c:pt idx="3">
                    <c:v>0.631052523262665</c:v>
                  </c:pt>
                  <c:pt idx="4">
                    <c:v>0.741737221480533</c:v>
                  </c:pt>
                  <c:pt idx="5">
                    <c:v>0.741737221480533</c:v>
                  </c:pt>
                  <c:pt idx="6">
                    <c:v>0.730123337961227</c:v>
                  </c:pt>
                  <c:pt idx="7">
                    <c:v>0.730123337961227</c:v>
                  </c:pt>
                  <c:pt idx="8">
                    <c:v>0.693432310854678</c:v>
                  </c:pt>
                </c:numCache>
              </c:numRef>
            </c:minus>
          </c:errBars>
          <c:xVal>
            <c:numRef>
              <c:f>'Short Form'!$C$63:$K$63</c:f>
              <c:numCache>
                <c:formatCode>General</c:formatCode>
                <c:ptCount val="9"/>
                <c:pt idx="0">
                  <c:v>0.0</c:v>
                </c:pt>
                <c:pt idx="1">
                  <c:v>7.0</c:v>
                </c:pt>
                <c:pt idx="2">
                  <c:v>21.0</c:v>
                </c:pt>
                <c:pt idx="3">
                  <c:v>28.0</c:v>
                </c:pt>
                <c:pt idx="4">
                  <c:v>35.0</c:v>
                </c:pt>
                <c:pt idx="5">
                  <c:v>42.0</c:v>
                </c:pt>
                <c:pt idx="6">
                  <c:v>60.0</c:v>
                </c:pt>
                <c:pt idx="7">
                  <c:v>77.0</c:v>
                </c:pt>
                <c:pt idx="8">
                  <c:v>130.0</c:v>
                </c:pt>
              </c:numCache>
            </c:numRef>
          </c:xVal>
          <c:yVal>
            <c:numRef>
              <c:f>'Short Form'!$C$66:$K$66</c:f>
              <c:numCache>
                <c:formatCode>General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3.777777777777777</c:v>
                </c:pt>
                <c:pt idx="4">
                  <c:v>4.555555555555555</c:v>
                </c:pt>
                <c:pt idx="5">
                  <c:v>4.555555555555555</c:v>
                </c:pt>
                <c:pt idx="6">
                  <c:v>4.444444444444444</c:v>
                </c:pt>
                <c:pt idx="7">
                  <c:v>4.444444444444444</c:v>
                </c:pt>
                <c:pt idx="8">
                  <c:v>4.222222222222222</c:v>
                </c:pt>
              </c:numCache>
            </c:numRef>
          </c:yVal>
        </c:ser>
        <c:axId val="567783528"/>
        <c:axId val="567789800"/>
      </c:scatterChart>
      <c:valAx>
        <c:axId val="567783528"/>
        <c:scaling>
          <c:orientation val="minMax"/>
          <c:max val="160.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Days since planting</a:t>
                </a:r>
              </a:p>
            </c:rich>
          </c:tx>
          <c:layout/>
        </c:title>
        <c:numFmt formatCode="General" sourceLinked="1"/>
        <c:tickLblPos val="nextTo"/>
        <c:spPr>
          <a:ln>
            <a:solidFill>
              <a:schemeClr val="tx1"/>
            </a:solidFill>
          </a:ln>
        </c:spPr>
        <c:crossAx val="567789800"/>
        <c:crosses val="autoZero"/>
        <c:crossBetween val="midCat"/>
      </c:valAx>
      <c:valAx>
        <c:axId val="567789800"/>
        <c:scaling>
          <c:orientation val="minMax"/>
          <c:max val="5.0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plants per plot</a:t>
                </a:r>
              </a:p>
            </c:rich>
          </c:tx>
          <c:layout/>
        </c:title>
        <c:numFmt formatCode="General" sourceLinked="0"/>
        <c:tickLblPos val="nextTo"/>
        <c:spPr>
          <a:ln>
            <a:solidFill>
              <a:schemeClr val="tx1"/>
            </a:solidFill>
          </a:ln>
        </c:spPr>
        <c:crossAx val="567783528"/>
        <c:crosses val="autoZero"/>
        <c:crossBetween val="midCat"/>
        <c:majorUnit val="1.0"/>
        <c:minorUnit val="0.1"/>
      </c:valAx>
      <c:spPr>
        <a:ln w="3175" cmpd="sng">
          <a:noFill/>
        </a:ln>
      </c:spPr>
    </c:plotArea>
    <c:legend>
      <c:legendPos val="r"/>
      <c:layout>
        <c:manualLayout>
          <c:xMode val="edge"/>
          <c:yMode val="edge"/>
          <c:x val="0.673615779370862"/>
          <c:y val="0.460843783415962"/>
          <c:w val="0.201495671250049"/>
          <c:h val="0.289089465668643"/>
        </c:manualLayout>
      </c:layout>
    </c:legend>
    <c:plotVisOnly val="1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B.</a:t>
            </a:r>
          </a:p>
        </c:rich>
      </c:tx>
      <c:layout>
        <c:manualLayout>
          <c:xMode val="edge"/>
          <c:yMode val="edge"/>
          <c:x val="0.118149932750943"/>
          <c:y val="0.0185185185185185"/>
        </c:manualLayout>
      </c:layout>
    </c:title>
    <c:plotArea>
      <c:layout>
        <c:manualLayout>
          <c:layoutTarget val="inner"/>
          <c:xMode val="edge"/>
          <c:yMode val="edge"/>
          <c:x val="0.097760541126389"/>
          <c:y val="0.145576293704028"/>
          <c:w val="0.828277510087358"/>
          <c:h val="0.704998865882505"/>
        </c:manualLayout>
      </c:layout>
      <c:scatterChart>
        <c:scatterStyle val="lineMarker"/>
        <c:ser>
          <c:idx val="1"/>
          <c:order val="0"/>
          <c:tx>
            <c:v>Moss</c:v>
          </c:tx>
          <c:spPr>
            <a:ln>
              <a:solidFill>
                <a:schemeClr val="tx1"/>
              </a:solidFill>
            </a:ln>
          </c:spPr>
          <c:marker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dLbls>
            <c:dLbl>
              <c:idx val="11"/>
              <c:layout>
                <c:manualLayout>
                  <c:x val="-0.0070880604210188"/>
                  <c:y val="-0.0231481481481481"/>
                </c:manualLayout>
              </c:layout>
              <c:numFmt formatCode="0%" sourceLinked="0"/>
              <c:spPr/>
              <c:txPr>
                <a:bodyPr/>
                <a:lstStyle/>
                <a:p>
                  <a:pPr>
                    <a:defRPr/>
                  </a:pPr>
                  <a:endParaRPr lang="en-US"/>
                </a:p>
              </c:txPr>
              <c:dLblPos val="r"/>
              <c:showVal val="1"/>
            </c:dLbl>
            <c:delete val="1"/>
          </c:dLbls>
          <c:errBars>
            <c:errDir val="y"/>
            <c:errBarType val="both"/>
            <c:errValType val="cust"/>
            <c:plus>
              <c:numRef>
                <c:f>'Short Form'!$C$74:$K$74</c:f>
                <c:numCache>
                  <c:formatCode>General</c:formatCode>
                  <c:ptCount val="9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  <c:pt idx="3">
                    <c:v>0.769389030886436</c:v>
                  </c:pt>
                  <c:pt idx="4">
                    <c:v>0.769389030886436</c:v>
                  </c:pt>
                  <c:pt idx="5">
                    <c:v>0.785271188108326</c:v>
                  </c:pt>
                  <c:pt idx="6">
                    <c:v>0.785271188108326</c:v>
                  </c:pt>
                  <c:pt idx="7">
                    <c:v>0.785271188108326</c:v>
                  </c:pt>
                  <c:pt idx="8">
                    <c:v>0.785271188108326</c:v>
                  </c:pt>
                </c:numCache>
              </c:numRef>
            </c:plus>
            <c:minus>
              <c:numRef>
                <c:f>'Short Form'!$C$74:$K$74</c:f>
                <c:numCache>
                  <c:formatCode>General</c:formatCode>
                  <c:ptCount val="9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  <c:pt idx="3">
                    <c:v>0.769389030886436</c:v>
                  </c:pt>
                  <c:pt idx="4">
                    <c:v>0.769389030886436</c:v>
                  </c:pt>
                  <c:pt idx="5">
                    <c:v>0.785271188108326</c:v>
                  </c:pt>
                  <c:pt idx="6">
                    <c:v>0.785271188108326</c:v>
                  </c:pt>
                  <c:pt idx="7">
                    <c:v>0.785271188108326</c:v>
                  </c:pt>
                  <c:pt idx="8">
                    <c:v>0.785271188108326</c:v>
                  </c:pt>
                </c:numCache>
              </c:numRef>
            </c:minus>
          </c:errBars>
          <c:xVal>
            <c:numRef>
              <c:f>'Short Form'!$C$63:$K$63</c:f>
              <c:numCache>
                <c:formatCode>General</c:formatCode>
                <c:ptCount val="9"/>
                <c:pt idx="0">
                  <c:v>0.0</c:v>
                </c:pt>
                <c:pt idx="1">
                  <c:v>7.0</c:v>
                </c:pt>
                <c:pt idx="2">
                  <c:v>21.0</c:v>
                </c:pt>
                <c:pt idx="3">
                  <c:v>28.0</c:v>
                </c:pt>
                <c:pt idx="4">
                  <c:v>35.0</c:v>
                </c:pt>
                <c:pt idx="5">
                  <c:v>42.0</c:v>
                </c:pt>
                <c:pt idx="6">
                  <c:v>60.0</c:v>
                </c:pt>
                <c:pt idx="7">
                  <c:v>77.0</c:v>
                </c:pt>
                <c:pt idx="8">
                  <c:v>130.0</c:v>
                </c:pt>
              </c:numCache>
            </c:numRef>
          </c:xVal>
          <c:yVal>
            <c:numRef>
              <c:f>'Short Form'!$C$71:$K$71</c:f>
              <c:numCache>
                <c:formatCode>General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4.777777777777778</c:v>
                </c:pt>
                <c:pt idx="4">
                  <c:v>4.777777777777778</c:v>
                </c:pt>
                <c:pt idx="5">
                  <c:v>4.888888888888889</c:v>
                </c:pt>
                <c:pt idx="6">
                  <c:v>4.888888888888889</c:v>
                </c:pt>
                <c:pt idx="7">
                  <c:v>4.888888888888889</c:v>
                </c:pt>
                <c:pt idx="8">
                  <c:v>4.888888888888889</c:v>
                </c:pt>
              </c:numCache>
            </c:numRef>
          </c:yVal>
        </c:ser>
        <c:ser>
          <c:idx val="0"/>
          <c:order val="1"/>
          <c:tx>
            <c:v>Bare ground</c:v>
          </c:tx>
          <c:spPr>
            <a:ln w="28575" cmpd="sng">
              <a:solidFill>
                <a:schemeClr val="tx1"/>
              </a:solidFill>
              <a:prstDash val="sysDash"/>
            </a:ln>
            <a:effectLst/>
          </c:spPr>
          <c:marker>
            <c:symbol val="diamond"/>
            <c:size val="7"/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  <a:effectLst/>
            </c:spPr>
          </c:marker>
          <c:dLbls>
            <c:dLbl>
              <c:idx val="11"/>
              <c:layout>
                <c:manualLayout>
                  <c:x val="-0.00504724409448819"/>
                  <c:y val="-0.0231481481481481"/>
                </c:manualLayout>
              </c:layout>
              <c:dLblPos val="r"/>
              <c:showVal val="1"/>
            </c:dLbl>
            <c:delete val="1"/>
          </c:dLbls>
          <c:errBars>
            <c:errDir val="y"/>
            <c:errBarType val="both"/>
            <c:errValType val="cust"/>
            <c:noEndCap val="1"/>
            <c:plus>
              <c:numRef>
                <c:f>'Short Form'!$C$73:$K$73</c:f>
                <c:numCache>
                  <c:formatCode>General</c:formatCode>
                  <c:ptCount val="9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  <c:pt idx="3">
                    <c:v>0.690687845029809</c:v>
                  </c:pt>
                  <c:pt idx="4">
                    <c:v>0.710122175596217</c:v>
                  </c:pt>
                  <c:pt idx="5">
                    <c:v>0.702953566294345</c:v>
                  </c:pt>
                  <c:pt idx="6">
                    <c:v>0.740455785646242</c:v>
                  </c:pt>
                  <c:pt idx="7">
                    <c:v>0.722057837965576</c:v>
                  </c:pt>
                  <c:pt idx="8">
                    <c:v>0.722057837965576</c:v>
                  </c:pt>
                </c:numCache>
              </c:numRef>
            </c:plus>
            <c:minus>
              <c:numRef>
                <c:f>'Short Form'!$C$73:$K$73</c:f>
                <c:numCache>
                  <c:formatCode>General</c:formatCode>
                  <c:ptCount val="9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  <c:pt idx="3">
                    <c:v>0.690687845029809</c:v>
                  </c:pt>
                  <c:pt idx="4">
                    <c:v>0.710122175596217</c:v>
                  </c:pt>
                  <c:pt idx="5">
                    <c:v>0.702953566294345</c:v>
                  </c:pt>
                  <c:pt idx="6">
                    <c:v>0.740455785646242</c:v>
                  </c:pt>
                  <c:pt idx="7">
                    <c:v>0.722057837965576</c:v>
                  </c:pt>
                  <c:pt idx="8">
                    <c:v>0.722057837965576</c:v>
                  </c:pt>
                </c:numCache>
              </c:numRef>
            </c:minus>
          </c:errBars>
          <c:xVal>
            <c:numRef>
              <c:f>'Short Form'!$C$63:$K$63</c:f>
              <c:numCache>
                <c:formatCode>General</c:formatCode>
                <c:ptCount val="9"/>
                <c:pt idx="0">
                  <c:v>0.0</c:v>
                </c:pt>
                <c:pt idx="1">
                  <c:v>7.0</c:v>
                </c:pt>
                <c:pt idx="2">
                  <c:v>21.0</c:v>
                </c:pt>
                <c:pt idx="3">
                  <c:v>28.0</c:v>
                </c:pt>
                <c:pt idx="4">
                  <c:v>35.0</c:v>
                </c:pt>
                <c:pt idx="5">
                  <c:v>42.0</c:v>
                </c:pt>
                <c:pt idx="6">
                  <c:v>60.0</c:v>
                </c:pt>
                <c:pt idx="7">
                  <c:v>77.0</c:v>
                </c:pt>
                <c:pt idx="8">
                  <c:v>130.0</c:v>
                </c:pt>
              </c:numCache>
            </c:numRef>
          </c:xVal>
          <c:yVal>
            <c:numRef>
              <c:f>'Short Form'!$C$70:$K$70</c:f>
              <c:numCache>
                <c:formatCode>General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3.888888888888889</c:v>
                </c:pt>
                <c:pt idx="4">
                  <c:v>4.0</c:v>
                </c:pt>
                <c:pt idx="5">
                  <c:v>3.888888888888889</c:v>
                </c:pt>
                <c:pt idx="6">
                  <c:v>4.111111111111111</c:v>
                </c:pt>
                <c:pt idx="7">
                  <c:v>4.0</c:v>
                </c:pt>
                <c:pt idx="8">
                  <c:v>4.0</c:v>
                </c:pt>
              </c:numCache>
            </c:numRef>
          </c:yVal>
        </c:ser>
        <c:ser>
          <c:idx val="2"/>
          <c:order val="2"/>
          <c:tx>
            <c:v>Moss removed</c:v>
          </c:tx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pPr>
              <a:solidFill>
                <a:schemeClr val="bg1">
                  <a:lumMod val="50000"/>
                </a:schemeClr>
              </a:solidFill>
              <a:ln>
                <a:solidFill>
                  <a:schemeClr val="bg1">
                    <a:lumMod val="50000"/>
                  </a:schemeClr>
                </a:solidFill>
              </a:ln>
            </c:spPr>
          </c:marker>
          <c:dLbls>
            <c:dLbl>
              <c:idx val="11"/>
              <c:layout>
                <c:manualLayout>
                  <c:x val="-0.00504724409448819"/>
                  <c:y val="-0.0185185185185185"/>
                </c:manualLayout>
              </c:layout>
              <c:dLblPos val="r"/>
              <c:showVal val="1"/>
            </c:dLbl>
            <c:delete val="1"/>
          </c:dLbls>
          <c:errBars>
            <c:errDir val="y"/>
            <c:errBarType val="both"/>
            <c:errValType val="cust"/>
            <c:noEndCap val="1"/>
            <c:plus>
              <c:numRef>
                <c:f>'Short Form'!$C$75:$K$75</c:f>
                <c:numCache>
                  <c:formatCode>General</c:formatCode>
                  <c:ptCount val="9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  <c:pt idx="3">
                    <c:v>0.636049058295352</c:v>
                  </c:pt>
                  <c:pt idx="4">
                    <c:v>0.710122175596217</c:v>
                  </c:pt>
                  <c:pt idx="5">
                    <c:v>0.686550576122339</c:v>
                  </c:pt>
                  <c:pt idx="6">
                    <c:v>0.686550576122339</c:v>
                  </c:pt>
                  <c:pt idx="7">
                    <c:v>0.686550576122339</c:v>
                  </c:pt>
                  <c:pt idx="8">
                    <c:v>0.686550576122339</c:v>
                  </c:pt>
                </c:numCache>
              </c:numRef>
            </c:plus>
            <c:minus>
              <c:numRef>
                <c:f>'Short Form'!$C$75:$K$75</c:f>
                <c:numCache>
                  <c:formatCode>General</c:formatCode>
                  <c:ptCount val="9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  <c:pt idx="3">
                    <c:v>0.636049058295352</c:v>
                  </c:pt>
                  <c:pt idx="4">
                    <c:v>0.710122175596217</c:v>
                  </c:pt>
                  <c:pt idx="5">
                    <c:v>0.686550576122339</c:v>
                  </c:pt>
                  <c:pt idx="6">
                    <c:v>0.686550576122339</c:v>
                  </c:pt>
                  <c:pt idx="7">
                    <c:v>0.686550576122339</c:v>
                  </c:pt>
                  <c:pt idx="8">
                    <c:v>0.686550576122339</c:v>
                  </c:pt>
                </c:numCache>
              </c:numRef>
            </c:minus>
          </c:errBars>
          <c:xVal>
            <c:numRef>
              <c:f>'Short Form'!$C$63:$K$63</c:f>
              <c:numCache>
                <c:formatCode>General</c:formatCode>
                <c:ptCount val="9"/>
                <c:pt idx="0">
                  <c:v>0.0</c:v>
                </c:pt>
                <c:pt idx="1">
                  <c:v>7.0</c:v>
                </c:pt>
                <c:pt idx="2">
                  <c:v>21.0</c:v>
                </c:pt>
                <c:pt idx="3">
                  <c:v>28.0</c:v>
                </c:pt>
                <c:pt idx="4">
                  <c:v>35.0</c:v>
                </c:pt>
                <c:pt idx="5">
                  <c:v>42.0</c:v>
                </c:pt>
                <c:pt idx="6">
                  <c:v>60.0</c:v>
                </c:pt>
                <c:pt idx="7">
                  <c:v>77.0</c:v>
                </c:pt>
                <c:pt idx="8">
                  <c:v>130.0</c:v>
                </c:pt>
              </c:numCache>
            </c:numRef>
          </c:xVal>
          <c:yVal>
            <c:numRef>
              <c:f>'Short Form'!$C$72:$K$72</c:f>
              <c:numCache>
                <c:formatCode>General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3.666666666666666</c:v>
                </c:pt>
                <c:pt idx="4">
                  <c:v>4.0</c:v>
                </c:pt>
                <c:pt idx="5">
                  <c:v>4.111111111111111</c:v>
                </c:pt>
                <c:pt idx="6">
                  <c:v>4.111111111111111</c:v>
                </c:pt>
                <c:pt idx="7">
                  <c:v>4.111111111111111</c:v>
                </c:pt>
                <c:pt idx="8">
                  <c:v>4.111111111111111</c:v>
                </c:pt>
              </c:numCache>
            </c:numRef>
          </c:yVal>
        </c:ser>
        <c:axId val="567884552"/>
        <c:axId val="567890824"/>
      </c:scatterChart>
      <c:valAx>
        <c:axId val="567884552"/>
        <c:scaling>
          <c:orientation val="minMax"/>
          <c:max val="160.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Days since planting</a:t>
                </a:r>
              </a:p>
            </c:rich>
          </c:tx>
          <c:layout/>
        </c:title>
        <c:numFmt formatCode="General" sourceLinked="1"/>
        <c:tickLblPos val="nextTo"/>
        <c:spPr>
          <a:ln>
            <a:solidFill>
              <a:schemeClr val="tx1"/>
            </a:solidFill>
          </a:ln>
        </c:spPr>
        <c:crossAx val="567890824"/>
        <c:crosses val="autoZero"/>
        <c:crossBetween val="midCat"/>
      </c:valAx>
      <c:valAx>
        <c:axId val="567890824"/>
        <c:scaling>
          <c:orientation val="minMax"/>
          <c:max val="5.0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plants per plot</a:t>
                </a:r>
              </a:p>
            </c:rich>
          </c:tx>
          <c:layout/>
        </c:title>
        <c:numFmt formatCode="General" sourceLinked="0"/>
        <c:tickLblPos val="nextTo"/>
        <c:spPr>
          <a:ln>
            <a:solidFill>
              <a:schemeClr val="tx1"/>
            </a:solidFill>
          </a:ln>
        </c:spPr>
        <c:crossAx val="567884552"/>
        <c:crosses val="autoZero"/>
        <c:crossBetween val="midCat"/>
        <c:majorUnit val="1.0"/>
      </c:valAx>
      <c:spPr>
        <a:ln w="38100" cmpd="sng"/>
      </c:spPr>
    </c:plotArea>
    <c:plotVisOnly val="1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Effect of Moss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28545279535449"/>
          <c:y val="0.10048309178744"/>
          <c:w val="0.812193678695975"/>
          <c:h val="0.720589980600251"/>
        </c:manualLayout>
      </c:layout>
      <c:lineChart>
        <c:grouping val="standard"/>
        <c:ser>
          <c:idx val="0"/>
          <c:order val="0"/>
          <c:tx>
            <c:v>Moss Covered</c:v>
          </c:tx>
          <c:errBars>
            <c:errDir val="y"/>
            <c:errBarType val="both"/>
            <c:errValType val="cust"/>
            <c:noEndCap val="1"/>
            <c:plus>
              <c:numRef>
                <c:f>graphs!$B$8:$H$8</c:f>
                <c:numCache>
                  <c:formatCode>General</c:formatCode>
                  <c:ptCount val="7"/>
                  <c:pt idx="1">
                    <c:v>0.0</c:v>
                  </c:pt>
                  <c:pt idx="2">
                    <c:v>0.0</c:v>
                  </c:pt>
                  <c:pt idx="3">
                    <c:v>0.100831690330336</c:v>
                  </c:pt>
                  <c:pt idx="4">
                    <c:v>0.0903876907577734</c:v>
                  </c:pt>
                  <c:pt idx="5">
                    <c:v>0.0903876907577734</c:v>
                  </c:pt>
                  <c:pt idx="6">
                    <c:v>0.0903876907577734</c:v>
                  </c:pt>
                </c:numCache>
              </c:numRef>
            </c:plus>
            <c:minus>
              <c:numRef>
                <c:f>graphs!$B$8:$H$8</c:f>
                <c:numCache>
                  <c:formatCode>General</c:formatCode>
                  <c:ptCount val="7"/>
                  <c:pt idx="1">
                    <c:v>0.0</c:v>
                  </c:pt>
                  <c:pt idx="2">
                    <c:v>0.0</c:v>
                  </c:pt>
                  <c:pt idx="3">
                    <c:v>0.100831690330336</c:v>
                  </c:pt>
                  <c:pt idx="4">
                    <c:v>0.0903876907577734</c:v>
                  </c:pt>
                  <c:pt idx="5">
                    <c:v>0.0903876907577734</c:v>
                  </c:pt>
                  <c:pt idx="6">
                    <c:v>0.0903876907577734</c:v>
                  </c:pt>
                </c:numCache>
              </c:numRef>
            </c:minus>
          </c:errBars>
          <c:cat>
            <c:numRef>
              <c:f>graphs!$C$1:$H$1</c:f>
              <c:numCache>
                <c:formatCode>General</c:formatCode>
                <c:ptCount val="6"/>
                <c:pt idx="0">
                  <c:v>0.0</c:v>
                </c:pt>
                <c:pt idx="1">
                  <c:v>7.0</c:v>
                </c:pt>
                <c:pt idx="2">
                  <c:v>21.0</c:v>
                </c:pt>
                <c:pt idx="3">
                  <c:v>28.0</c:v>
                </c:pt>
                <c:pt idx="4">
                  <c:v>35.0</c:v>
                </c:pt>
                <c:pt idx="5">
                  <c:v>42.0</c:v>
                </c:pt>
              </c:numCache>
            </c:numRef>
          </c:cat>
          <c:val>
            <c:numRef>
              <c:f>graphs!$C$2:$H$2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4.777777777777778</c:v>
                </c:pt>
                <c:pt idx="3">
                  <c:v>4.833333333333332</c:v>
                </c:pt>
                <c:pt idx="4">
                  <c:v>4.833333333333332</c:v>
                </c:pt>
                <c:pt idx="5">
                  <c:v>4.833333333333332</c:v>
                </c:pt>
              </c:numCache>
            </c:numRef>
          </c:val>
        </c:ser>
        <c:ser>
          <c:idx val="1"/>
          <c:order val="1"/>
          <c:tx>
            <c:v>Moss Removed</c:v>
          </c:tx>
          <c:errBars>
            <c:errDir val="y"/>
            <c:errBarType val="both"/>
            <c:errValType val="cust"/>
            <c:noEndCap val="1"/>
            <c:plus>
              <c:numRef>
                <c:f>graphs!$B$9:$H$9</c:f>
                <c:numCache>
                  <c:formatCode>General</c:formatCode>
                  <c:ptCount val="7"/>
                  <c:pt idx="1">
                    <c:v>0.0</c:v>
                  </c:pt>
                  <c:pt idx="2">
                    <c:v>0.0</c:v>
                  </c:pt>
                  <c:pt idx="3">
                    <c:v>0.300387065720209</c:v>
                  </c:pt>
                  <c:pt idx="4">
                    <c:v>0.213896315973249</c:v>
                  </c:pt>
                  <c:pt idx="5">
                    <c:v>0.225868773799052</c:v>
                  </c:pt>
                  <c:pt idx="6">
                    <c:v>0.225868773799052</c:v>
                  </c:pt>
                </c:numCache>
              </c:numRef>
            </c:plus>
            <c:minus>
              <c:numRef>
                <c:f>graphs!$B$9:$H$9</c:f>
                <c:numCache>
                  <c:formatCode>General</c:formatCode>
                  <c:ptCount val="7"/>
                  <c:pt idx="1">
                    <c:v>0.0</c:v>
                  </c:pt>
                  <c:pt idx="2">
                    <c:v>0.0</c:v>
                  </c:pt>
                  <c:pt idx="3">
                    <c:v>0.300387065720209</c:v>
                  </c:pt>
                  <c:pt idx="4">
                    <c:v>0.213896315973249</c:v>
                  </c:pt>
                  <c:pt idx="5">
                    <c:v>0.225868773799052</c:v>
                  </c:pt>
                  <c:pt idx="6">
                    <c:v>0.225868773799052</c:v>
                  </c:pt>
                </c:numCache>
              </c:numRef>
            </c:minus>
          </c:errBars>
          <c:cat>
            <c:numRef>
              <c:f>graphs!$C$1:$H$1</c:f>
              <c:numCache>
                <c:formatCode>General</c:formatCode>
                <c:ptCount val="6"/>
                <c:pt idx="0">
                  <c:v>0.0</c:v>
                </c:pt>
                <c:pt idx="1">
                  <c:v>7.0</c:v>
                </c:pt>
                <c:pt idx="2">
                  <c:v>21.0</c:v>
                </c:pt>
                <c:pt idx="3">
                  <c:v>28.0</c:v>
                </c:pt>
                <c:pt idx="4">
                  <c:v>35.0</c:v>
                </c:pt>
                <c:pt idx="5">
                  <c:v>42.0</c:v>
                </c:pt>
              </c:numCache>
            </c:numRef>
          </c:cat>
          <c:val>
            <c:numRef>
              <c:f>graphs!$C$3:$H$3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4.277777777777778</c:v>
                </c:pt>
                <c:pt idx="3">
                  <c:v>4.333333333333332</c:v>
                </c:pt>
                <c:pt idx="4">
                  <c:v>4.277777777777778</c:v>
                </c:pt>
                <c:pt idx="5">
                  <c:v>4.277777777777778</c:v>
                </c:pt>
              </c:numCache>
            </c:numRef>
          </c:val>
        </c:ser>
        <c:ser>
          <c:idx val="2"/>
          <c:order val="2"/>
          <c:tx>
            <c:v>Bare Ground</c:v>
          </c:tx>
          <c:errBars>
            <c:errDir val="y"/>
            <c:errBarType val="both"/>
            <c:errValType val="cust"/>
            <c:noEndCap val="1"/>
            <c:plus>
              <c:numRef>
                <c:f>graphs!$B$10:$H$10</c:f>
                <c:numCache>
                  <c:formatCode>General</c:formatCode>
                  <c:ptCount val="7"/>
                  <c:pt idx="1">
                    <c:v>0.0</c:v>
                  </c:pt>
                  <c:pt idx="2">
                    <c:v>0.0</c:v>
                  </c:pt>
                  <c:pt idx="3">
                    <c:v>0.32225602707506</c:v>
                  </c:pt>
                  <c:pt idx="4">
                    <c:v>0.341936898288322</c:v>
                  </c:pt>
                  <c:pt idx="5">
                    <c:v>0.342997170285018</c:v>
                  </c:pt>
                  <c:pt idx="6">
                    <c:v>0.335775368422426</c:v>
                  </c:pt>
                </c:numCache>
              </c:numRef>
            </c:plus>
            <c:minus>
              <c:numRef>
                <c:f>graphs!$B$10:$H$10</c:f>
                <c:numCache>
                  <c:formatCode>General</c:formatCode>
                  <c:ptCount val="7"/>
                  <c:pt idx="1">
                    <c:v>0.0</c:v>
                  </c:pt>
                  <c:pt idx="2">
                    <c:v>0.0</c:v>
                  </c:pt>
                  <c:pt idx="3">
                    <c:v>0.32225602707506</c:v>
                  </c:pt>
                  <c:pt idx="4">
                    <c:v>0.341936898288322</c:v>
                  </c:pt>
                  <c:pt idx="5">
                    <c:v>0.342997170285018</c:v>
                  </c:pt>
                  <c:pt idx="6">
                    <c:v>0.335775368422426</c:v>
                  </c:pt>
                </c:numCache>
              </c:numRef>
            </c:minus>
          </c:errBars>
          <c:cat>
            <c:numRef>
              <c:f>graphs!$C$1:$H$1</c:f>
              <c:numCache>
                <c:formatCode>General</c:formatCode>
                <c:ptCount val="6"/>
                <c:pt idx="0">
                  <c:v>0.0</c:v>
                </c:pt>
                <c:pt idx="1">
                  <c:v>7.0</c:v>
                </c:pt>
                <c:pt idx="2">
                  <c:v>21.0</c:v>
                </c:pt>
                <c:pt idx="3">
                  <c:v>28.0</c:v>
                </c:pt>
                <c:pt idx="4">
                  <c:v>35.0</c:v>
                </c:pt>
                <c:pt idx="5">
                  <c:v>42.0</c:v>
                </c:pt>
              </c:numCache>
            </c:numRef>
          </c:cat>
          <c:val>
            <c:numRef>
              <c:f>graphs!$C$4:$H$4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4.111111111111111</c:v>
                </c:pt>
                <c:pt idx="3">
                  <c:v>4.111111111111111</c:v>
                </c:pt>
                <c:pt idx="4">
                  <c:v>4.333333333333332</c:v>
                </c:pt>
                <c:pt idx="5">
                  <c:v>4.166666666666667</c:v>
                </c:pt>
              </c:numCache>
            </c:numRef>
          </c:val>
        </c:ser>
        <c:marker val="1"/>
        <c:axId val="567984232"/>
        <c:axId val="567990152"/>
      </c:lineChart>
      <c:catAx>
        <c:axId val="56798423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Days Since Planted</a:t>
                </a:r>
              </a:p>
            </c:rich>
          </c:tx>
          <c:layout>
            <c:manualLayout>
              <c:xMode val="edge"/>
              <c:yMode val="edge"/>
              <c:x val="0.318367759140328"/>
              <c:y val="0.90869584236753"/>
            </c:manualLayout>
          </c:layout>
        </c:title>
        <c:numFmt formatCode="General" sourceLinked="1"/>
        <c:tickLblPos val="nextTo"/>
        <c:crossAx val="567990152"/>
        <c:crosses val="autoZero"/>
        <c:auto val="1"/>
        <c:lblAlgn val="ctr"/>
        <c:lblOffset val="100"/>
      </c:catAx>
      <c:valAx>
        <c:axId val="567990152"/>
        <c:scaling>
          <c:orientation val="minMax"/>
        </c:scaling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Number of Seedlings</a:t>
                </a:r>
              </a:p>
            </c:rich>
          </c:tx>
          <c:layout>
            <c:manualLayout>
              <c:xMode val="edge"/>
              <c:yMode val="edge"/>
              <c:x val="0.0260521042084168"/>
              <c:y val="0.304326334208224"/>
            </c:manualLayout>
          </c:layout>
        </c:title>
        <c:numFmt formatCode="General" sourceLinked="1"/>
        <c:tickLblPos val="nextTo"/>
        <c:crossAx val="5679842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14085651618197"/>
          <c:y val="0.453934154969759"/>
          <c:w val="0.229601723131302"/>
          <c:h val="0.291648598273042"/>
        </c:manualLayout>
      </c:layout>
      <c:txPr>
        <a:bodyPr/>
        <a:lstStyle/>
        <a:p>
          <a:pPr>
            <a:defRPr sz="1400"/>
          </a:pPr>
          <a:endParaRPr lang="en-US"/>
        </a:p>
      </c:txPr>
    </c:legend>
    <c:plotVisOnly val="1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Effect of Stress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24537263503385"/>
          <c:y val="0.0932367149758454"/>
          <c:w val="0.812193678695975"/>
          <c:h val="0.720589980600251"/>
        </c:manualLayout>
      </c:layout>
      <c:lineChart>
        <c:grouping val="standard"/>
        <c:ser>
          <c:idx val="0"/>
          <c:order val="0"/>
          <c:tx>
            <c:v>Low Stress</c:v>
          </c:tx>
          <c:marker>
            <c:symbol val="triangle"/>
            <c:size val="7"/>
          </c:marker>
          <c:errBars>
            <c:errDir val="y"/>
            <c:errBarType val="both"/>
            <c:errValType val="cust"/>
            <c:noEndCap val="1"/>
            <c:plus>
              <c:numRef>
                <c:f>graphs!$C$15:$H$15</c:f>
                <c:numCache>
                  <c:formatCode>General</c:formatCode>
                  <c:ptCount val="6"/>
                  <c:pt idx="0">
                    <c:v>0.0</c:v>
                  </c:pt>
                  <c:pt idx="1">
                    <c:v>0.0</c:v>
                  </c:pt>
                  <c:pt idx="2">
                    <c:v>0.189131735963564</c:v>
                  </c:pt>
                  <c:pt idx="3">
                    <c:v>0.188712839024099</c:v>
                  </c:pt>
                  <c:pt idx="4">
                    <c:v>0.187872243134594</c:v>
                  </c:pt>
                  <c:pt idx="5">
                    <c:v>0.189131735963564</c:v>
                  </c:pt>
                </c:numCache>
              </c:numRef>
            </c:plus>
            <c:minus>
              <c:numRef>
                <c:f>graphs!$C$16:$H$16</c:f>
                <c:numCache>
                  <c:formatCode>General</c:formatCode>
                  <c:ptCount val="6"/>
                  <c:pt idx="0">
                    <c:v>0.0</c:v>
                  </c:pt>
                  <c:pt idx="1">
                    <c:v>0.0</c:v>
                  </c:pt>
                  <c:pt idx="2">
                    <c:v>0.324185979864944</c:v>
                  </c:pt>
                  <c:pt idx="3">
                    <c:v>0.290996040849024</c:v>
                  </c:pt>
                  <c:pt idx="4">
                    <c:v>0.293433463010455</c:v>
                  </c:pt>
                  <c:pt idx="5">
                    <c:v>0.292352673102343</c:v>
                  </c:pt>
                </c:numCache>
              </c:numRef>
            </c:minus>
          </c:errBars>
          <c:cat>
            <c:numRef>
              <c:f>graphs!$C$1:$H$1</c:f>
              <c:numCache>
                <c:formatCode>General</c:formatCode>
                <c:ptCount val="6"/>
                <c:pt idx="0">
                  <c:v>0.0</c:v>
                </c:pt>
                <c:pt idx="1">
                  <c:v>7.0</c:v>
                </c:pt>
                <c:pt idx="2">
                  <c:v>21.0</c:v>
                </c:pt>
                <c:pt idx="3">
                  <c:v>28.0</c:v>
                </c:pt>
                <c:pt idx="4">
                  <c:v>35.0</c:v>
                </c:pt>
                <c:pt idx="5">
                  <c:v>42.0</c:v>
                </c:pt>
              </c:numCache>
            </c:numRef>
          </c:cat>
          <c:val>
            <c:numRef>
              <c:f>graphs!$C$11:$H$11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4.518518518518518</c:v>
                </c:pt>
                <c:pt idx="3">
                  <c:v>4.555555555555555</c:v>
                </c:pt>
                <c:pt idx="4">
                  <c:v>4.592592592592593</c:v>
                </c:pt>
                <c:pt idx="5">
                  <c:v>4.518518518518518</c:v>
                </c:pt>
              </c:numCache>
            </c:numRef>
          </c:val>
        </c:ser>
        <c:ser>
          <c:idx val="1"/>
          <c:order val="1"/>
          <c:tx>
            <c:v>High Stress</c:v>
          </c:tx>
          <c:marker>
            <c:symbol val="circle"/>
            <c:size val="7"/>
          </c:marker>
          <c:errBars>
            <c:errDir val="y"/>
            <c:errBarType val="both"/>
            <c:errValType val="cust"/>
            <c:noEndCap val="1"/>
            <c:plus>
              <c:numRef>
                <c:f>graphs!$C$16:$H$16</c:f>
                <c:numCache>
                  <c:formatCode>General</c:formatCode>
                  <c:ptCount val="6"/>
                  <c:pt idx="0">
                    <c:v>0.0</c:v>
                  </c:pt>
                  <c:pt idx="1">
                    <c:v>0.0</c:v>
                  </c:pt>
                  <c:pt idx="2">
                    <c:v>0.324185979864944</c:v>
                  </c:pt>
                  <c:pt idx="3">
                    <c:v>0.290996040849024</c:v>
                  </c:pt>
                  <c:pt idx="4">
                    <c:v>0.293433463010455</c:v>
                  </c:pt>
                  <c:pt idx="5">
                    <c:v>0.292352673102343</c:v>
                  </c:pt>
                </c:numCache>
              </c:numRef>
            </c:plus>
            <c:minus>
              <c:numRef>
                <c:f>graphs!$C$16:$H$16</c:f>
                <c:numCache>
                  <c:formatCode>General</c:formatCode>
                  <c:ptCount val="6"/>
                  <c:pt idx="0">
                    <c:v>0.0</c:v>
                  </c:pt>
                  <c:pt idx="1">
                    <c:v>0.0</c:v>
                  </c:pt>
                  <c:pt idx="2">
                    <c:v>0.324185979864944</c:v>
                  </c:pt>
                  <c:pt idx="3">
                    <c:v>0.290996040849024</c:v>
                  </c:pt>
                  <c:pt idx="4">
                    <c:v>0.293433463010455</c:v>
                  </c:pt>
                  <c:pt idx="5">
                    <c:v>0.292352673102343</c:v>
                  </c:pt>
                </c:numCache>
              </c:numRef>
            </c:minus>
          </c:errBars>
          <c:cat>
            <c:numRef>
              <c:f>graphs!$C$1:$H$1</c:f>
              <c:numCache>
                <c:formatCode>General</c:formatCode>
                <c:ptCount val="6"/>
                <c:pt idx="0">
                  <c:v>0.0</c:v>
                </c:pt>
                <c:pt idx="1">
                  <c:v>7.0</c:v>
                </c:pt>
                <c:pt idx="2">
                  <c:v>21.0</c:v>
                </c:pt>
                <c:pt idx="3">
                  <c:v>28.0</c:v>
                </c:pt>
                <c:pt idx="4">
                  <c:v>35.0</c:v>
                </c:pt>
                <c:pt idx="5">
                  <c:v>42.0</c:v>
                </c:pt>
              </c:numCache>
            </c:numRef>
          </c:cat>
          <c:val>
            <c:numRef>
              <c:f>graphs!$C$12:$H$12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4.259259259259259</c:v>
                </c:pt>
                <c:pt idx="3">
                  <c:v>4.296296296296297</c:v>
                </c:pt>
                <c:pt idx="4">
                  <c:v>4.37037037037037</c:v>
                </c:pt>
                <c:pt idx="5">
                  <c:v>4.333333333333332</c:v>
                </c:pt>
              </c:numCache>
            </c:numRef>
          </c:val>
        </c:ser>
        <c:marker val="1"/>
        <c:axId val="568029016"/>
        <c:axId val="568034824"/>
      </c:lineChart>
      <c:catAx>
        <c:axId val="56802901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Days Since Planted</a:t>
                </a:r>
              </a:p>
            </c:rich>
          </c:tx>
          <c:layout>
            <c:manualLayout>
              <c:xMode val="edge"/>
              <c:yMode val="edge"/>
              <c:x val="0.318367759140328"/>
              <c:y val="0.90869584236753"/>
            </c:manualLayout>
          </c:layout>
        </c:title>
        <c:numFmt formatCode="General" sourceLinked="1"/>
        <c:tickLblPos val="nextTo"/>
        <c:crossAx val="568034824"/>
        <c:crosses val="autoZero"/>
        <c:auto val="1"/>
        <c:lblAlgn val="ctr"/>
        <c:lblOffset val="100"/>
      </c:catAx>
      <c:valAx>
        <c:axId val="568034824"/>
        <c:scaling>
          <c:orientation val="minMax"/>
        </c:scaling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Number of Seedlings</a:t>
                </a:r>
              </a:p>
            </c:rich>
          </c:tx>
          <c:layout>
            <c:manualLayout>
              <c:xMode val="edge"/>
              <c:yMode val="edge"/>
              <c:x val="0.0260521042084168"/>
              <c:y val="0.304326334208224"/>
            </c:manualLayout>
          </c:layout>
        </c:title>
        <c:numFmt formatCode="General" sourceLinked="1"/>
        <c:tickLblPos val="nextTo"/>
        <c:crossAx val="5680290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68193868051063"/>
          <c:y val="0.453934154969759"/>
          <c:w val="0.185934230666056"/>
          <c:h val="0.110696489025828"/>
        </c:manualLayout>
      </c:layout>
      <c:txPr>
        <a:bodyPr/>
        <a:lstStyle/>
        <a:p>
          <a:pPr>
            <a:defRPr sz="1400"/>
          </a:pPr>
          <a:endParaRPr lang="en-US"/>
        </a:p>
      </c:txPr>
    </c:legend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82</xdr:row>
      <xdr:rowOff>0</xdr:rowOff>
    </xdr:from>
    <xdr:to>
      <xdr:col>9</xdr:col>
      <xdr:colOff>190500</xdr:colOff>
      <xdr:row>100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100</xdr:row>
      <xdr:rowOff>127000</xdr:rowOff>
    </xdr:from>
    <xdr:to>
      <xdr:col>9</xdr:col>
      <xdr:colOff>190500</xdr:colOff>
      <xdr:row>119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22</xdr:row>
      <xdr:rowOff>50800</xdr:rowOff>
    </xdr:from>
    <xdr:to>
      <xdr:col>5</xdr:col>
      <xdr:colOff>812800</xdr:colOff>
      <xdr:row>54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825500</xdr:colOff>
      <xdr:row>22</xdr:row>
      <xdr:rowOff>0</xdr:rowOff>
    </xdr:from>
    <xdr:to>
      <xdr:col>13</xdr:col>
      <xdr:colOff>495300</xdr:colOff>
      <xdr:row>53</xdr:row>
      <xdr:rowOff>139700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O75"/>
  <sheetViews>
    <sheetView tabSelected="1" topLeftCell="A82" workbookViewId="0">
      <selection activeCell="K108" sqref="K108"/>
    </sheetView>
  </sheetViews>
  <sheetFormatPr baseColWidth="10" defaultRowHeight="13"/>
  <cols>
    <col min="3" max="3" width="9.28515625" bestFit="1" customWidth="1"/>
    <col min="4" max="4" width="8.42578125" bestFit="1" customWidth="1"/>
    <col min="5" max="5" width="6.7109375" customWidth="1"/>
    <col min="6" max="6" width="6" bestFit="1" customWidth="1"/>
    <col min="10" max="10" width="9" bestFit="1" customWidth="1"/>
    <col min="11" max="12" width="7" bestFit="1" customWidth="1"/>
    <col min="13" max="13" width="7.28515625" customWidth="1"/>
    <col min="14" max="14" width="6" bestFit="1" customWidth="1"/>
  </cols>
  <sheetData>
    <row r="1" spans="1:15">
      <c r="A1" t="s">
        <v>0</v>
      </c>
    </row>
    <row r="6" spans="1:15" ht="52">
      <c r="A6" s="5" t="s">
        <v>25</v>
      </c>
      <c r="B6" s="1" t="s">
        <v>1</v>
      </c>
      <c r="C6" s="1" t="s">
        <v>2</v>
      </c>
      <c r="D6" s="1" t="s">
        <v>3</v>
      </c>
      <c r="E6" s="1" t="s">
        <v>18</v>
      </c>
      <c r="F6" s="1" t="s">
        <v>10</v>
      </c>
      <c r="G6" s="1" t="s">
        <v>11</v>
      </c>
      <c r="H6" s="1" t="s">
        <v>12</v>
      </c>
      <c r="I6" s="1" t="s">
        <v>6</v>
      </c>
      <c r="J6" s="1" t="s">
        <v>13</v>
      </c>
      <c r="K6" s="2">
        <v>38766</v>
      </c>
      <c r="L6" s="2">
        <v>38773</v>
      </c>
      <c r="M6" s="2">
        <v>38790</v>
      </c>
      <c r="N6" s="2">
        <v>38807</v>
      </c>
      <c r="O6" t="s">
        <v>26</v>
      </c>
    </row>
    <row r="7" spans="1:15">
      <c r="A7">
        <v>1</v>
      </c>
      <c r="B7">
        <v>46</v>
      </c>
      <c r="C7" t="s">
        <v>4</v>
      </c>
      <c r="D7" t="s">
        <v>9</v>
      </c>
      <c r="E7">
        <v>0</v>
      </c>
      <c r="F7">
        <v>0</v>
      </c>
      <c r="G7">
        <v>0</v>
      </c>
      <c r="H7">
        <v>4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</row>
    <row r="8" spans="1:15">
      <c r="A8">
        <v>1</v>
      </c>
      <c r="B8">
        <v>46</v>
      </c>
      <c r="C8" t="s">
        <v>4</v>
      </c>
      <c r="D8" t="s">
        <v>7</v>
      </c>
      <c r="E8">
        <v>0</v>
      </c>
      <c r="F8">
        <v>0</v>
      </c>
      <c r="G8">
        <v>0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2</v>
      </c>
    </row>
    <row r="9" spans="1:15">
      <c r="A9">
        <v>1</v>
      </c>
      <c r="B9">
        <v>46</v>
      </c>
      <c r="C9" t="s">
        <v>4</v>
      </c>
      <c r="D9" t="s">
        <v>8</v>
      </c>
      <c r="E9">
        <v>0</v>
      </c>
      <c r="F9">
        <v>0</v>
      </c>
      <c r="G9">
        <v>0</v>
      </c>
      <c r="H9">
        <v>3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4</v>
      </c>
    </row>
    <row r="10" spans="1:15">
      <c r="A10">
        <v>2</v>
      </c>
      <c r="B10">
        <v>36</v>
      </c>
      <c r="C10" t="s">
        <v>4</v>
      </c>
      <c r="D10" t="s">
        <v>9</v>
      </c>
      <c r="E10">
        <v>0</v>
      </c>
      <c r="F10">
        <v>0</v>
      </c>
      <c r="G10">
        <v>0</v>
      </c>
      <c r="H10">
        <v>4</v>
      </c>
      <c r="I10">
        <v>4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</row>
    <row r="11" spans="1:15">
      <c r="A11">
        <v>2</v>
      </c>
      <c r="B11">
        <v>36</v>
      </c>
      <c r="C11" t="s">
        <v>4</v>
      </c>
      <c r="D11" t="s">
        <v>7</v>
      </c>
      <c r="E11">
        <v>0</v>
      </c>
      <c r="F11">
        <v>0</v>
      </c>
      <c r="G11">
        <v>0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</row>
    <row r="12" spans="1:15">
      <c r="A12">
        <v>2</v>
      </c>
      <c r="B12">
        <v>36</v>
      </c>
      <c r="C12" t="s">
        <v>4</v>
      </c>
      <c r="D12" t="s">
        <v>8</v>
      </c>
      <c r="E12">
        <v>0</v>
      </c>
      <c r="F12">
        <v>0</v>
      </c>
      <c r="G12">
        <v>0</v>
      </c>
      <c r="H12">
        <v>4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4</v>
      </c>
    </row>
    <row r="13" spans="1:15">
      <c r="A13">
        <v>3</v>
      </c>
      <c r="B13">
        <v>60</v>
      </c>
      <c r="C13" t="s">
        <v>4</v>
      </c>
      <c r="D13" t="s">
        <v>9</v>
      </c>
      <c r="E13">
        <v>0</v>
      </c>
      <c r="F13">
        <v>0</v>
      </c>
      <c r="G13">
        <v>0</v>
      </c>
      <c r="H13">
        <v>3</v>
      </c>
      <c r="I13">
        <v>3</v>
      </c>
      <c r="J13">
        <v>3</v>
      </c>
      <c r="K13">
        <v>4</v>
      </c>
      <c r="L13">
        <v>4</v>
      </c>
      <c r="M13">
        <v>4</v>
      </c>
      <c r="N13">
        <v>3</v>
      </c>
      <c r="O13">
        <v>4</v>
      </c>
    </row>
    <row r="14" spans="1:15">
      <c r="A14">
        <v>3</v>
      </c>
      <c r="B14">
        <v>60</v>
      </c>
      <c r="C14" t="s">
        <v>4</v>
      </c>
      <c r="D14" t="s">
        <v>7</v>
      </c>
      <c r="E14">
        <v>0</v>
      </c>
      <c r="F14">
        <v>0</v>
      </c>
      <c r="G14">
        <v>0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5</v>
      </c>
    </row>
    <row r="15" spans="1:15">
      <c r="A15">
        <v>3</v>
      </c>
      <c r="B15">
        <v>60</v>
      </c>
      <c r="C15" t="s">
        <v>4</v>
      </c>
      <c r="D15" t="s">
        <v>8</v>
      </c>
      <c r="E15">
        <v>0</v>
      </c>
      <c r="F15">
        <v>0</v>
      </c>
      <c r="G15">
        <v>0</v>
      </c>
      <c r="H15">
        <v>4</v>
      </c>
      <c r="I15">
        <v>5</v>
      </c>
      <c r="J15">
        <v>5</v>
      </c>
      <c r="K15">
        <v>5</v>
      </c>
      <c r="L15">
        <v>5</v>
      </c>
      <c r="M15">
        <v>4</v>
      </c>
      <c r="N15">
        <v>5</v>
      </c>
      <c r="O15">
        <v>5</v>
      </c>
    </row>
    <row r="16" spans="1:15">
      <c r="A16">
        <v>4</v>
      </c>
      <c r="B16">
        <v>64</v>
      </c>
      <c r="C16" t="s">
        <v>4</v>
      </c>
      <c r="D16" t="s">
        <v>9</v>
      </c>
      <c r="E16">
        <v>0</v>
      </c>
      <c r="F16">
        <v>0</v>
      </c>
      <c r="G16">
        <v>0</v>
      </c>
      <c r="H16">
        <v>3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</row>
    <row r="17" spans="1:15">
      <c r="A17">
        <v>4</v>
      </c>
      <c r="B17">
        <v>64</v>
      </c>
      <c r="C17" t="s">
        <v>4</v>
      </c>
      <c r="D17" t="s">
        <v>7</v>
      </c>
      <c r="E17">
        <v>0</v>
      </c>
      <c r="F17">
        <v>0</v>
      </c>
      <c r="G17">
        <v>0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4</v>
      </c>
    </row>
    <row r="18" spans="1:15">
      <c r="A18">
        <v>4</v>
      </c>
      <c r="B18">
        <v>64</v>
      </c>
      <c r="C18" t="s">
        <v>4</v>
      </c>
      <c r="D18" t="s">
        <v>8</v>
      </c>
      <c r="E18">
        <v>0</v>
      </c>
      <c r="F18">
        <v>0</v>
      </c>
      <c r="G18">
        <v>0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1</v>
      </c>
    </row>
    <row r="19" spans="1:15">
      <c r="A19">
        <v>5</v>
      </c>
      <c r="B19">
        <v>67</v>
      </c>
      <c r="C19" t="s">
        <v>4</v>
      </c>
      <c r="D19" t="s">
        <v>9</v>
      </c>
      <c r="E19">
        <v>0</v>
      </c>
      <c r="F19">
        <v>0</v>
      </c>
      <c r="G19">
        <v>0</v>
      </c>
      <c r="H19">
        <v>4</v>
      </c>
      <c r="I19">
        <v>5</v>
      </c>
      <c r="J19">
        <v>5</v>
      </c>
      <c r="K19">
        <v>5</v>
      </c>
      <c r="L19">
        <v>4</v>
      </c>
      <c r="M19">
        <v>5</v>
      </c>
      <c r="N19">
        <v>5</v>
      </c>
      <c r="O19">
        <v>5</v>
      </c>
    </row>
    <row r="20" spans="1:15">
      <c r="A20">
        <v>5</v>
      </c>
      <c r="B20">
        <v>67</v>
      </c>
      <c r="C20" t="s">
        <v>4</v>
      </c>
      <c r="D20" t="s">
        <v>7</v>
      </c>
      <c r="E20">
        <v>0</v>
      </c>
      <c r="F20">
        <v>0</v>
      </c>
      <c r="G20">
        <v>0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3</v>
      </c>
    </row>
    <row r="21" spans="1:15">
      <c r="A21">
        <v>5</v>
      </c>
      <c r="B21">
        <v>67</v>
      </c>
      <c r="C21" t="s">
        <v>4</v>
      </c>
      <c r="D21" t="s">
        <v>8</v>
      </c>
      <c r="E21">
        <v>0</v>
      </c>
      <c r="F21">
        <v>0</v>
      </c>
      <c r="G21">
        <v>0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3</v>
      </c>
    </row>
    <row r="22" spans="1:15">
      <c r="A22">
        <v>6</v>
      </c>
      <c r="B22">
        <v>78</v>
      </c>
      <c r="C22" t="s">
        <v>4</v>
      </c>
      <c r="D22" t="s">
        <v>9</v>
      </c>
      <c r="E22">
        <v>0</v>
      </c>
      <c r="F22">
        <v>0</v>
      </c>
      <c r="G22">
        <v>0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>
        <v>6</v>
      </c>
      <c r="B23">
        <v>78</v>
      </c>
      <c r="C23" t="s">
        <v>4</v>
      </c>
      <c r="D23" t="s">
        <v>7</v>
      </c>
      <c r="E23">
        <v>0</v>
      </c>
      <c r="F23">
        <v>0</v>
      </c>
      <c r="G23">
        <v>0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2</v>
      </c>
    </row>
    <row r="24" spans="1:15">
      <c r="A24">
        <v>6</v>
      </c>
      <c r="B24">
        <v>78</v>
      </c>
      <c r="C24" t="s">
        <v>4</v>
      </c>
      <c r="D24" t="s">
        <v>8</v>
      </c>
      <c r="E24">
        <v>0</v>
      </c>
      <c r="F24">
        <v>0</v>
      </c>
      <c r="G24">
        <v>0</v>
      </c>
      <c r="H24">
        <v>4</v>
      </c>
      <c r="I24">
        <v>4</v>
      </c>
      <c r="J24">
        <v>4</v>
      </c>
      <c r="K24">
        <v>3</v>
      </c>
      <c r="L24">
        <v>3</v>
      </c>
      <c r="M24">
        <v>3</v>
      </c>
      <c r="N24">
        <v>3</v>
      </c>
      <c r="O24">
        <v>2</v>
      </c>
    </row>
    <row r="25" spans="1:15">
      <c r="A25">
        <v>7</v>
      </c>
      <c r="B25">
        <v>76</v>
      </c>
      <c r="C25" t="s">
        <v>4</v>
      </c>
      <c r="D25" t="s">
        <v>9</v>
      </c>
      <c r="E25">
        <v>0</v>
      </c>
      <c r="F25">
        <v>0</v>
      </c>
      <c r="G25">
        <v>0</v>
      </c>
      <c r="H25">
        <v>3</v>
      </c>
      <c r="I25">
        <v>4</v>
      </c>
      <c r="J25">
        <v>4</v>
      </c>
      <c r="K25">
        <v>5</v>
      </c>
      <c r="L25">
        <v>4</v>
      </c>
      <c r="M25">
        <v>5</v>
      </c>
      <c r="N25">
        <v>5</v>
      </c>
      <c r="O25">
        <v>5</v>
      </c>
    </row>
    <row r="26" spans="1:15">
      <c r="A26">
        <v>7</v>
      </c>
      <c r="B26">
        <v>76</v>
      </c>
      <c r="C26" t="s">
        <v>4</v>
      </c>
      <c r="D26" t="s">
        <v>7</v>
      </c>
      <c r="E26">
        <v>0</v>
      </c>
      <c r="F26">
        <v>0</v>
      </c>
      <c r="G26">
        <v>0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4</v>
      </c>
      <c r="O26">
        <v>1</v>
      </c>
    </row>
    <row r="27" spans="1:15">
      <c r="A27">
        <v>7</v>
      </c>
      <c r="B27">
        <v>76</v>
      </c>
      <c r="C27" t="s">
        <v>4</v>
      </c>
      <c r="D27" t="s">
        <v>8</v>
      </c>
      <c r="E27">
        <v>0</v>
      </c>
      <c r="F27">
        <v>0</v>
      </c>
      <c r="G27">
        <v>0</v>
      </c>
      <c r="H27">
        <v>5</v>
      </c>
      <c r="I27">
        <v>5</v>
      </c>
      <c r="J27">
        <v>5</v>
      </c>
      <c r="K27">
        <v>5</v>
      </c>
      <c r="L27">
        <v>5</v>
      </c>
      <c r="M27">
        <v>4</v>
      </c>
      <c r="N27">
        <v>4</v>
      </c>
      <c r="O27">
        <v>4</v>
      </c>
    </row>
    <row r="28" spans="1:15">
      <c r="A28">
        <v>8</v>
      </c>
      <c r="B28">
        <v>71</v>
      </c>
      <c r="C28" t="s">
        <v>4</v>
      </c>
      <c r="D28" t="s">
        <v>9</v>
      </c>
      <c r="E28">
        <v>0</v>
      </c>
      <c r="F28">
        <v>0</v>
      </c>
      <c r="G28">
        <v>0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</row>
    <row r="29" spans="1:15">
      <c r="A29">
        <v>8</v>
      </c>
      <c r="B29">
        <v>71</v>
      </c>
      <c r="C29" t="s">
        <v>4</v>
      </c>
      <c r="D29" t="s">
        <v>7</v>
      </c>
      <c r="E29">
        <v>0</v>
      </c>
      <c r="F29">
        <v>0</v>
      </c>
      <c r="G29">
        <v>0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5</v>
      </c>
      <c r="O29">
        <v>0</v>
      </c>
    </row>
    <row r="30" spans="1:15">
      <c r="A30">
        <v>8</v>
      </c>
      <c r="B30">
        <v>71</v>
      </c>
      <c r="C30" t="s">
        <v>4</v>
      </c>
      <c r="D30" t="s">
        <v>8</v>
      </c>
      <c r="E30">
        <v>0</v>
      </c>
      <c r="F30">
        <v>0</v>
      </c>
      <c r="G30">
        <v>0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2</v>
      </c>
    </row>
    <row r="31" spans="1:15">
      <c r="A31">
        <v>9</v>
      </c>
      <c r="B31">
        <v>69</v>
      </c>
      <c r="C31" t="s">
        <v>4</v>
      </c>
      <c r="D31" t="s">
        <v>9</v>
      </c>
      <c r="E31">
        <v>0</v>
      </c>
      <c r="F31">
        <v>0</v>
      </c>
      <c r="G31">
        <v>0</v>
      </c>
      <c r="H31">
        <v>5</v>
      </c>
      <c r="I31">
        <v>5</v>
      </c>
      <c r="J31">
        <v>5</v>
      </c>
      <c r="K31">
        <v>5</v>
      </c>
      <c r="L31">
        <v>5</v>
      </c>
      <c r="M31">
        <v>4</v>
      </c>
      <c r="N31">
        <v>4</v>
      </c>
      <c r="O31">
        <v>5</v>
      </c>
    </row>
    <row r="32" spans="1:15">
      <c r="A32">
        <v>9</v>
      </c>
      <c r="B32">
        <v>69</v>
      </c>
      <c r="C32" t="s">
        <v>4</v>
      </c>
      <c r="D32" t="s">
        <v>7</v>
      </c>
      <c r="E32">
        <v>0</v>
      </c>
      <c r="F32">
        <v>0</v>
      </c>
      <c r="G32">
        <v>0</v>
      </c>
      <c r="H32">
        <v>4</v>
      </c>
      <c r="I32">
        <v>4</v>
      </c>
      <c r="J32">
        <v>4</v>
      </c>
      <c r="K32">
        <v>4</v>
      </c>
      <c r="L32">
        <v>4</v>
      </c>
      <c r="M32">
        <v>5</v>
      </c>
      <c r="N32">
        <v>4</v>
      </c>
      <c r="O32">
        <v>1</v>
      </c>
    </row>
    <row r="33" spans="1:15">
      <c r="A33">
        <v>9</v>
      </c>
      <c r="B33">
        <v>69</v>
      </c>
      <c r="C33" t="s">
        <v>4</v>
      </c>
      <c r="D33" t="s">
        <v>8</v>
      </c>
      <c r="E33">
        <v>0</v>
      </c>
      <c r="F33">
        <v>0</v>
      </c>
      <c r="G33">
        <v>0</v>
      </c>
      <c r="H33">
        <v>2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  <c r="O33">
        <v>2</v>
      </c>
    </row>
    <row r="34" spans="1:15">
      <c r="A34">
        <v>10</v>
      </c>
      <c r="B34">
        <v>183</v>
      </c>
      <c r="C34" t="s">
        <v>5</v>
      </c>
      <c r="D34" t="s">
        <v>9</v>
      </c>
      <c r="E34">
        <v>0</v>
      </c>
      <c r="F34">
        <v>0</v>
      </c>
      <c r="G34">
        <v>0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  <c r="N34">
        <v>5</v>
      </c>
      <c r="O34">
        <v>5</v>
      </c>
    </row>
    <row r="35" spans="1:15">
      <c r="A35">
        <v>10</v>
      </c>
      <c r="B35">
        <v>183</v>
      </c>
      <c r="C35" t="s">
        <v>5</v>
      </c>
      <c r="D35" t="s">
        <v>7</v>
      </c>
      <c r="E35">
        <v>0</v>
      </c>
      <c r="F35">
        <v>0</v>
      </c>
      <c r="G35">
        <v>0</v>
      </c>
      <c r="H35">
        <v>4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  <c r="O35">
        <v>5</v>
      </c>
    </row>
    <row r="36" spans="1:15">
      <c r="A36">
        <v>10</v>
      </c>
      <c r="B36">
        <v>183</v>
      </c>
      <c r="C36" t="s">
        <v>5</v>
      </c>
      <c r="D36" t="s">
        <v>8</v>
      </c>
      <c r="E36">
        <v>0</v>
      </c>
      <c r="F36">
        <v>0</v>
      </c>
      <c r="G36">
        <v>0</v>
      </c>
      <c r="H36">
        <v>4</v>
      </c>
      <c r="I36">
        <v>5</v>
      </c>
      <c r="J36">
        <v>5</v>
      </c>
      <c r="K36">
        <v>5</v>
      </c>
      <c r="L36">
        <v>5</v>
      </c>
      <c r="M36">
        <v>5</v>
      </c>
      <c r="N36">
        <v>5</v>
      </c>
      <c r="O36">
        <v>5</v>
      </c>
    </row>
    <row r="37" spans="1:15">
      <c r="A37">
        <v>11</v>
      </c>
      <c r="B37">
        <v>180</v>
      </c>
      <c r="C37" t="s">
        <v>5</v>
      </c>
      <c r="D37" t="s">
        <v>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>
        <v>11</v>
      </c>
      <c r="B38">
        <v>180</v>
      </c>
      <c r="C38" t="s">
        <v>5</v>
      </c>
      <c r="D38" t="s">
        <v>7</v>
      </c>
      <c r="E38">
        <v>0</v>
      </c>
      <c r="F38">
        <v>0</v>
      </c>
      <c r="G38">
        <v>0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3</v>
      </c>
    </row>
    <row r="39" spans="1:15">
      <c r="A39">
        <v>11</v>
      </c>
      <c r="B39">
        <v>180</v>
      </c>
      <c r="C39" t="s">
        <v>5</v>
      </c>
      <c r="D39" t="s">
        <v>8</v>
      </c>
      <c r="E39">
        <v>0</v>
      </c>
      <c r="F39">
        <v>0</v>
      </c>
      <c r="G39">
        <v>0</v>
      </c>
      <c r="H39">
        <v>1</v>
      </c>
      <c r="I39">
        <v>0</v>
      </c>
      <c r="J39">
        <v>2</v>
      </c>
      <c r="K39">
        <v>2</v>
      </c>
      <c r="L39">
        <v>2</v>
      </c>
      <c r="M39">
        <v>2</v>
      </c>
      <c r="N39">
        <v>1</v>
      </c>
      <c r="O39">
        <v>1</v>
      </c>
    </row>
    <row r="40" spans="1:15">
      <c r="A40">
        <v>12</v>
      </c>
      <c r="B40">
        <v>182</v>
      </c>
      <c r="C40" t="s">
        <v>5</v>
      </c>
      <c r="D40" t="s">
        <v>9</v>
      </c>
      <c r="E40">
        <v>0</v>
      </c>
      <c r="F40">
        <v>0</v>
      </c>
      <c r="G40">
        <v>0</v>
      </c>
      <c r="H40">
        <v>5</v>
      </c>
      <c r="I40">
        <v>5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</row>
    <row r="41" spans="1:15">
      <c r="A41">
        <v>12</v>
      </c>
      <c r="B41">
        <v>182</v>
      </c>
      <c r="C41" t="s">
        <v>5</v>
      </c>
      <c r="D41" t="s">
        <v>7</v>
      </c>
      <c r="E41">
        <v>0</v>
      </c>
      <c r="F41">
        <v>0</v>
      </c>
      <c r="G41">
        <v>0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</row>
    <row r="42" spans="1:15">
      <c r="A42">
        <v>12</v>
      </c>
      <c r="B42">
        <v>182</v>
      </c>
      <c r="C42" t="s">
        <v>5</v>
      </c>
      <c r="D42" t="s">
        <v>8</v>
      </c>
      <c r="E42">
        <v>0</v>
      </c>
      <c r="F42">
        <v>0</v>
      </c>
      <c r="G42">
        <v>0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5</v>
      </c>
      <c r="O42">
        <v>5</v>
      </c>
    </row>
    <row r="43" spans="1:15">
      <c r="A43">
        <v>13</v>
      </c>
      <c r="B43">
        <v>195</v>
      </c>
      <c r="C43" t="s">
        <v>5</v>
      </c>
      <c r="D43" t="s">
        <v>9</v>
      </c>
      <c r="E43">
        <v>0</v>
      </c>
      <c r="F43">
        <v>0</v>
      </c>
      <c r="G43">
        <v>0</v>
      </c>
      <c r="H43">
        <v>3</v>
      </c>
      <c r="I43">
        <v>3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</row>
    <row r="44" spans="1:15">
      <c r="A44">
        <v>13</v>
      </c>
      <c r="B44">
        <v>195</v>
      </c>
      <c r="C44" t="s">
        <v>5</v>
      </c>
      <c r="D44" t="s">
        <v>7</v>
      </c>
      <c r="E44">
        <v>0</v>
      </c>
      <c r="F44">
        <v>0</v>
      </c>
      <c r="G44">
        <v>0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5</v>
      </c>
      <c r="O44">
        <v>5</v>
      </c>
    </row>
    <row r="45" spans="1:15">
      <c r="A45">
        <v>13</v>
      </c>
      <c r="B45">
        <v>195</v>
      </c>
      <c r="C45" t="s">
        <v>5</v>
      </c>
      <c r="D45" t="s">
        <v>8</v>
      </c>
      <c r="E45">
        <v>0</v>
      </c>
      <c r="F45">
        <v>0</v>
      </c>
      <c r="G45">
        <v>0</v>
      </c>
      <c r="H45">
        <v>3</v>
      </c>
      <c r="I45">
        <v>5</v>
      </c>
      <c r="J45">
        <v>5</v>
      </c>
      <c r="K45">
        <v>5</v>
      </c>
      <c r="L45">
        <v>5</v>
      </c>
      <c r="M45">
        <v>5</v>
      </c>
      <c r="N45">
        <v>5</v>
      </c>
      <c r="O45">
        <v>3</v>
      </c>
    </row>
    <row r="46" spans="1:15">
      <c r="A46">
        <v>14</v>
      </c>
      <c r="B46">
        <v>190</v>
      </c>
      <c r="C46" t="s">
        <v>5</v>
      </c>
      <c r="D46" t="s">
        <v>9</v>
      </c>
      <c r="E46">
        <v>0</v>
      </c>
      <c r="F46">
        <v>0</v>
      </c>
      <c r="G46">
        <v>0</v>
      </c>
      <c r="H46">
        <v>4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</row>
    <row r="47" spans="1:15">
      <c r="A47">
        <v>14</v>
      </c>
      <c r="B47">
        <v>190</v>
      </c>
      <c r="C47" t="s">
        <v>5</v>
      </c>
      <c r="D47" t="s">
        <v>7</v>
      </c>
      <c r="E47">
        <v>0</v>
      </c>
      <c r="F47">
        <v>0</v>
      </c>
      <c r="G47">
        <v>0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</row>
    <row r="48" spans="1:15">
      <c r="A48">
        <v>14</v>
      </c>
      <c r="B48">
        <v>190</v>
      </c>
      <c r="C48" t="s">
        <v>5</v>
      </c>
      <c r="D48" t="s">
        <v>8</v>
      </c>
      <c r="E48">
        <v>0</v>
      </c>
      <c r="F48">
        <v>0</v>
      </c>
      <c r="G48">
        <v>0</v>
      </c>
      <c r="H48">
        <v>3</v>
      </c>
      <c r="I48">
        <v>3</v>
      </c>
      <c r="J48">
        <v>3</v>
      </c>
      <c r="K48">
        <v>3</v>
      </c>
      <c r="L48">
        <v>4</v>
      </c>
      <c r="M48">
        <v>3</v>
      </c>
      <c r="N48">
        <v>3</v>
      </c>
      <c r="O48">
        <v>3</v>
      </c>
    </row>
    <row r="49" spans="1:15">
      <c r="A49">
        <v>15</v>
      </c>
      <c r="B49">
        <v>193</v>
      </c>
      <c r="C49" t="s">
        <v>5</v>
      </c>
      <c r="D49" t="s">
        <v>9</v>
      </c>
      <c r="E49">
        <v>0</v>
      </c>
      <c r="F49">
        <v>0</v>
      </c>
      <c r="G49">
        <v>0</v>
      </c>
      <c r="H49">
        <v>4</v>
      </c>
      <c r="I49">
        <v>4</v>
      </c>
      <c r="J49">
        <v>4</v>
      </c>
      <c r="K49">
        <v>5</v>
      </c>
      <c r="L49">
        <v>4</v>
      </c>
      <c r="M49">
        <v>4</v>
      </c>
      <c r="N49">
        <v>4</v>
      </c>
      <c r="O49">
        <v>4</v>
      </c>
    </row>
    <row r="50" spans="1:15">
      <c r="A50">
        <v>15</v>
      </c>
      <c r="B50">
        <v>193</v>
      </c>
      <c r="C50" t="s">
        <v>5</v>
      </c>
      <c r="D50" t="s">
        <v>7</v>
      </c>
      <c r="E50">
        <v>0</v>
      </c>
      <c r="F50">
        <v>0</v>
      </c>
      <c r="G50">
        <v>0</v>
      </c>
      <c r="H50">
        <v>5</v>
      </c>
      <c r="I50">
        <v>4</v>
      </c>
      <c r="J50">
        <v>5</v>
      </c>
      <c r="K50">
        <v>5</v>
      </c>
      <c r="L50">
        <v>5</v>
      </c>
      <c r="M50">
        <v>5</v>
      </c>
      <c r="N50">
        <v>5</v>
      </c>
      <c r="O50">
        <v>5</v>
      </c>
    </row>
    <row r="51" spans="1:15">
      <c r="A51">
        <v>15</v>
      </c>
      <c r="B51">
        <v>193</v>
      </c>
      <c r="C51" t="s">
        <v>5</v>
      </c>
      <c r="D51" t="s">
        <v>8</v>
      </c>
      <c r="E51">
        <v>0</v>
      </c>
      <c r="F51">
        <v>0</v>
      </c>
      <c r="G51">
        <v>0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</row>
    <row r="52" spans="1:15">
      <c r="A52">
        <v>16</v>
      </c>
      <c r="B52">
        <v>220</v>
      </c>
      <c r="C52" t="s">
        <v>5</v>
      </c>
      <c r="D52" t="s">
        <v>9</v>
      </c>
      <c r="E52">
        <v>0</v>
      </c>
      <c r="F52">
        <v>0</v>
      </c>
      <c r="G52">
        <v>0</v>
      </c>
      <c r="H52">
        <v>5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5</v>
      </c>
    </row>
    <row r="53" spans="1:15">
      <c r="A53">
        <v>16</v>
      </c>
      <c r="B53">
        <v>220</v>
      </c>
      <c r="C53" t="s">
        <v>5</v>
      </c>
      <c r="D53" t="s">
        <v>7</v>
      </c>
      <c r="E53">
        <v>0</v>
      </c>
      <c r="F53">
        <v>0</v>
      </c>
      <c r="G53">
        <v>0</v>
      </c>
      <c r="H53">
        <v>5</v>
      </c>
      <c r="I53">
        <v>5</v>
      </c>
      <c r="J53">
        <v>5</v>
      </c>
      <c r="K53">
        <v>5</v>
      </c>
      <c r="L53">
        <v>5</v>
      </c>
      <c r="M53">
        <v>5</v>
      </c>
      <c r="N53">
        <v>5</v>
      </c>
      <c r="O53">
        <v>5</v>
      </c>
    </row>
    <row r="54" spans="1:15">
      <c r="A54">
        <v>16</v>
      </c>
      <c r="B54">
        <v>220</v>
      </c>
      <c r="C54" t="s">
        <v>5</v>
      </c>
      <c r="D54" t="s">
        <v>8</v>
      </c>
      <c r="E54">
        <v>0</v>
      </c>
      <c r="F54">
        <v>0</v>
      </c>
      <c r="G54">
        <v>0</v>
      </c>
      <c r="H54">
        <v>5</v>
      </c>
      <c r="I54">
        <v>5</v>
      </c>
      <c r="J54">
        <v>5</v>
      </c>
      <c r="K54">
        <v>5</v>
      </c>
      <c r="L54">
        <v>5</v>
      </c>
      <c r="M54">
        <v>5</v>
      </c>
      <c r="N54">
        <v>5</v>
      </c>
      <c r="O54">
        <v>5</v>
      </c>
    </row>
    <row r="55" spans="1:15">
      <c r="A55">
        <v>17</v>
      </c>
      <c r="B55">
        <v>222</v>
      </c>
      <c r="C55" t="s">
        <v>5</v>
      </c>
      <c r="D55" t="s">
        <v>9</v>
      </c>
      <c r="E55">
        <v>0</v>
      </c>
      <c r="F55">
        <v>0</v>
      </c>
      <c r="G55">
        <v>0</v>
      </c>
      <c r="H55">
        <v>4</v>
      </c>
      <c r="I55">
        <v>4</v>
      </c>
      <c r="J55">
        <v>4</v>
      </c>
      <c r="K55">
        <v>5</v>
      </c>
      <c r="L55">
        <v>5</v>
      </c>
      <c r="M55">
        <v>5</v>
      </c>
      <c r="N55">
        <v>5</v>
      </c>
      <c r="O55">
        <v>5</v>
      </c>
    </row>
    <row r="56" spans="1:15">
      <c r="A56">
        <v>17</v>
      </c>
      <c r="B56">
        <v>222</v>
      </c>
      <c r="C56" t="s">
        <v>5</v>
      </c>
      <c r="D56" t="s">
        <v>7</v>
      </c>
      <c r="E56">
        <v>0</v>
      </c>
      <c r="F56">
        <v>0</v>
      </c>
      <c r="G56">
        <v>0</v>
      </c>
      <c r="H56">
        <v>5</v>
      </c>
      <c r="I56">
        <v>5</v>
      </c>
      <c r="J56">
        <v>5</v>
      </c>
      <c r="K56">
        <v>5</v>
      </c>
      <c r="L56">
        <v>5</v>
      </c>
      <c r="M56">
        <v>5</v>
      </c>
      <c r="N56">
        <v>5</v>
      </c>
      <c r="O56">
        <v>5</v>
      </c>
    </row>
    <row r="57" spans="1:15">
      <c r="A57">
        <v>17</v>
      </c>
      <c r="B57">
        <v>222</v>
      </c>
      <c r="C57" t="s">
        <v>5</v>
      </c>
      <c r="D57" t="s">
        <v>8</v>
      </c>
      <c r="E57">
        <v>0</v>
      </c>
      <c r="F57">
        <v>0</v>
      </c>
      <c r="G57">
        <v>0</v>
      </c>
      <c r="H57">
        <v>3</v>
      </c>
      <c r="I57">
        <v>4</v>
      </c>
      <c r="J57">
        <v>4</v>
      </c>
      <c r="K57">
        <v>4</v>
      </c>
      <c r="L57">
        <v>3</v>
      </c>
      <c r="M57">
        <v>4</v>
      </c>
      <c r="N57">
        <v>4</v>
      </c>
      <c r="O57">
        <v>4</v>
      </c>
    </row>
    <row r="58" spans="1:15">
      <c r="A58">
        <v>18</v>
      </c>
      <c r="B58">
        <v>237</v>
      </c>
      <c r="C58" t="s">
        <v>5</v>
      </c>
      <c r="D58" t="s">
        <v>9</v>
      </c>
      <c r="E58">
        <v>0</v>
      </c>
      <c r="F58">
        <v>0</v>
      </c>
      <c r="G58">
        <v>0</v>
      </c>
      <c r="H58">
        <v>5</v>
      </c>
      <c r="I58">
        <v>5</v>
      </c>
      <c r="J58">
        <v>5</v>
      </c>
      <c r="K58">
        <v>5</v>
      </c>
      <c r="L58">
        <v>5</v>
      </c>
      <c r="M58">
        <v>5</v>
      </c>
      <c r="N58">
        <v>5</v>
      </c>
      <c r="O58">
        <v>5</v>
      </c>
    </row>
    <row r="59" spans="1:15">
      <c r="A59">
        <v>18</v>
      </c>
      <c r="B59">
        <v>237</v>
      </c>
      <c r="C59" t="s">
        <v>5</v>
      </c>
      <c r="D59" t="s">
        <v>7</v>
      </c>
      <c r="E59">
        <v>0</v>
      </c>
      <c r="F59">
        <v>0</v>
      </c>
      <c r="G59">
        <v>0</v>
      </c>
      <c r="H59">
        <v>5</v>
      </c>
      <c r="I59">
        <v>5</v>
      </c>
      <c r="J59">
        <v>5</v>
      </c>
      <c r="K59">
        <v>5</v>
      </c>
      <c r="L59">
        <v>5</v>
      </c>
      <c r="M59">
        <v>5</v>
      </c>
      <c r="N59">
        <v>5</v>
      </c>
      <c r="O59">
        <v>5</v>
      </c>
    </row>
    <row r="60" spans="1:15">
      <c r="A60">
        <v>18</v>
      </c>
      <c r="B60">
        <v>237</v>
      </c>
      <c r="C60" t="s">
        <v>5</v>
      </c>
      <c r="D60" t="s">
        <v>8</v>
      </c>
      <c r="E60">
        <v>0</v>
      </c>
      <c r="F60">
        <v>0</v>
      </c>
      <c r="G60">
        <v>0</v>
      </c>
      <c r="H60">
        <v>5</v>
      </c>
      <c r="I60">
        <v>5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</row>
    <row r="62" spans="1:15">
      <c r="A62" t="s">
        <v>46</v>
      </c>
      <c r="C62" t="s">
        <v>49</v>
      </c>
    </row>
    <row r="63" spans="1:15">
      <c r="A63" t="s">
        <v>47</v>
      </c>
      <c r="B63" t="s">
        <v>48</v>
      </c>
      <c r="C63" s="14">
        <v>0</v>
      </c>
      <c r="D63" s="14">
        <v>7</v>
      </c>
      <c r="E63" s="14">
        <v>21</v>
      </c>
      <c r="F63" s="14">
        <v>28</v>
      </c>
      <c r="G63" s="14">
        <v>35</v>
      </c>
      <c r="H63" s="14">
        <v>42</v>
      </c>
      <c r="I63" s="14">
        <v>60</v>
      </c>
      <c r="J63" s="14">
        <v>77</v>
      </c>
      <c r="K63" s="14">
        <v>130</v>
      </c>
    </row>
    <row r="64" spans="1:15">
      <c r="A64" s="14" t="s">
        <v>59</v>
      </c>
      <c r="B64" t="s">
        <v>9</v>
      </c>
      <c r="C64">
        <f>AVERAGEIF($D$7:$D$33, $B64, E$7:E$33)</f>
        <v>0</v>
      </c>
      <c r="D64">
        <f>AVERAGEIF($D$7:$D$33, $B64, F$7:F$33)</f>
        <v>0</v>
      </c>
      <c r="E64">
        <f>AVERAGEIF($D$7:$D$33, $B64, G$7:G$33)</f>
        <v>0</v>
      </c>
      <c r="F64">
        <f>AVERAGEIF($D$7:$D$33, $B64, H$7:H$33)</f>
        <v>3.5555555555555554</v>
      </c>
      <c r="G64">
        <f t="shared" ref="G64:K66" si="0">AVERAGEIF($D$7:$D$33, $B64, I$7:I$33)</f>
        <v>4.2222222222222223</v>
      </c>
      <c r="H64">
        <f t="shared" si="0"/>
        <v>4.333333333333333</v>
      </c>
      <c r="I64">
        <f t="shared" si="0"/>
        <v>4.5555555555555554</v>
      </c>
      <c r="J64">
        <f t="shared" si="0"/>
        <v>4.333333333333333</v>
      </c>
      <c r="K64">
        <f t="shared" si="0"/>
        <v>4.4444444444444446</v>
      </c>
    </row>
    <row r="65" spans="1:11">
      <c r="A65" s="14" t="s">
        <v>59</v>
      </c>
      <c r="B65" t="s">
        <v>7</v>
      </c>
      <c r="C65">
        <f t="shared" ref="C65:F66" si="1">AVERAGEIF($D$7:$D$33, $B65, E$7:E$33)</f>
        <v>0</v>
      </c>
      <c r="D65">
        <f t="shared" si="1"/>
        <v>0</v>
      </c>
      <c r="E65">
        <f t="shared" si="1"/>
        <v>0</v>
      </c>
      <c r="F65">
        <f t="shared" si="1"/>
        <v>4.7777777777777777</v>
      </c>
      <c r="G65">
        <f t="shared" si="0"/>
        <v>4.7777777777777777</v>
      </c>
      <c r="H65">
        <f t="shared" si="0"/>
        <v>4.7777777777777777</v>
      </c>
      <c r="I65">
        <f t="shared" si="0"/>
        <v>4.7777777777777777</v>
      </c>
      <c r="J65">
        <f t="shared" si="0"/>
        <v>4.7777777777777777</v>
      </c>
      <c r="K65">
        <f t="shared" si="0"/>
        <v>4.8888888888888893</v>
      </c>
    </row>
    <row r="66" spans="1:11">
      <c r="A66" s="14" t="s">
        <v>59</v>
      </c>
      <c r="B66" t="s">
        <v>8</v>
      </c>
      <c r="C66">
        <f t="shared" si="1"/>
        <v>0</v>
      </c>
      <c r="D66">
        <f t="shared" si="1"/>
        <v>0</v>
      </c>
      <c r="E66">
        <f t="shared" si="1"/>
        <v>0</v>
      </c>
      <c r="F66">
        <f t="shared" si="1"/>
        <v>3.7777777777777777</v>
      </c>
      <c r="G66">
        <f t="shared" si="0"/>
        <v>4.5555555555555554</v>
      </c>
      <c r="H66">
        <f t="shared" si="0"/>
        <v>4.5555555555555554</v>
      </c>
      <c r="I66">
        <f t="shared" si="0"/>
        <v>4.4444444444444446</v>
      </c>
      <c r="J66">
        <f t="shared" si="0"/>
        <v>4.4444444444444446</v>
      </c>
      <c r="K66">
        <f t="shared" si="0"/>
        <v>4.2222222222222223</v>
      </c>
    </row>
    <row r="67" spans="1:11">
      <c r="A67" t="s">
        <v>56</v>
      </c>
      <c r="B67" t="s">
        <v>9</v>
      </c>
      <c r="C67">
        <f t="array" ref="C67">STDEV(IF($D$7:$D$33=$B67,E$7:E$33,)/3)</f>
        <v>0</v>
      </c>
      <c r="D67">
        <f t="array" ref="D67">STDEV(IF($D$7:$D$33=$B67,F$7:F$33,)/3)</f>
        <v>0</v>
      </c>
      <c r="E67">
        <f t="array" ref="E67">STDEV(IF($D$7:$D$33=$B67,G$7:G$33,)/3)</f>
        <v>0</v>
      </c>
      <c r="F67">
        <f t="array" ref="F67">STDEV(IF($D$7:$D$33=$B67,H$7:H$33,)/3)</f>
        <v>0.61350218576667481</v>
      </c>
      <c r="G67">
        <f t="array" ref="G67">STDEV(IF($D$7:$D$33=$B67,I$7:I$33,)/3)</f>
        <v>0.70565032900954272</v>
      </c>
      <c r="H67">
        <f t="array" ref="H67">STDEV(IF($D$7:$D$33=$B67,J$7:J$33,)/3)</f>
        <v>0.72402798579649141</v>
      </c>
      <c r="I67">
        <f t="array" ref="I67">STDEV(IF($D$7:$D$33=$B67,K$7:K$33,)/3)</f>
        <v>0.75317204065450982</v>
      </c>
      <c r="J67">
        <f t="array" ref="J67">STDEV(IF($D$7:$D$33=$B67,L$7:L$33,)/3)</f>
        <v>0.71810132688187933</v>
      </c>
      <c r="K67">
        <f t="array" ref="K67">STDEV(IF($D$7:$D$33=$B67,M$7:M$33,)/3)</f>
        <v>0.73595318953222355</v>
      </c>
    </row>
    <row r="68" spans="1:11">
      <c r="A68" t="s">
        <v>56</v>
      </c>
      <c r="B68" t="s">
        <v>7</v>
      </c>
      <c r="C68">
        <f t="array" ref="C68">STDEV(IF($D$7:$D$33=$B68,E$7:E$33,)/3)</f>
        <v>0</v>
      </c>
      <c r="D68">
        <f t="array" ref="D68">STDEV(IF($D$7:$D$33=$B68,F$7:F$33,)/3)</f>
        <v>0</v>
      </c>
      <c r="E68">
        <f t="array" ref="E68">STDEV(IF($D$7:$D$33=$B68,G$7:G$33,)/3)</f>
        <v>0</v>
      </c>
      <c r="F68">
        <f t="array" ref="F68">STDEV(IF($D$7:$D$33=$B68,H$7:H$33,)/3)</f>
        <v>0.76938903088643651</v>
      </c>
      <c r="G68">
        <f t="array" ref="G68">STDEV(IF($D$7:$D$33=$B68,I$7:I$33,)/3)</f>
        <v>0.76938903088643651</v>
      </c>
      <c r="H68">
        <f t="array" ref="H68">STDEV(IF($D$7:$D$33=$B68,J$7:J$33,)/3)</f>
        <v>0.76938903088643651</v>
      </c>
      <c r="I68">
        <f t="array" ref="I68">STDEV(IF($D$7:$D$33=$B68,K$7:K$33,)/3)</f>
        <v>0.76938903088643651</v>
      </c>
      <c r="J68">
        <f t="array" ref="J68">STDEV(IF($D$7:$D$33=$B68,L$7:L$33,)/3)</f>
        <v>0.76938903088643651</v>
      </c>
      <c r="K68">
        <f t="array" ref="K68">STDEV(IF($D$7:$D$33=$B68,M$7:M$33,)/3)</f>
        <v>0.78527118810832564</v>
      </c>
    </row>
    <row r="69" spans="1:11">
      <c r="A69" t="s">
        <v>56</v>
      </c>
      <c r="B69" t="s">
        <v>8</v>
      </c>
      <c r="C69">
        <f t="array" ref="C69">STDEV(IF($D$7:$D$33=$B69,E$7:E$33,)/3)</f>
        <v>0</v>
      </c>
      <c r="D69">
        <f t="array" ref="D69">STDEV(IF($D$7:$D$33=$B69,F$7:F$33,)/3)</f>
        <v>0</v>
      </c>
      <c r="E69">
        <f t="array" ref="E69">STDEV(IF($D$7:$D$33=$B69,G$7:G$33,)/3)</f>
        <v>0</v>
      </c>
      <c r="F69">
        <f t="array" ref="F69">STDEV(IF($D$7:$D$33=$B69,H$7:H$33,)/3)</f>
        <v>0.63105252326266481</v>
      </c>
      <c r="G69">
        <f t="array" ref="G69">STDEV(IF($D$7:$D$33=$B69,I$7:I$33,)/3)</f>
        <v>0.74173722148053312</v>
      </c>
      <c r="H69">
        <f t="array" ref="H69">STDEV(IF($D$7:$D$33=$B69,J$7:J$33,)/3)</f>
        <v>0.74173722148053312</v>
      </c>
      <c r="I69">
        <f t="array" ref="I69">STDEV(IF($D$7:$D$33=$B69,K$7:K$33,)/3)</f>
        <v>0.73012333796122719</v>
      </c>
      <c r="J69">
        <f t="array" ref="J69">STDEV(IF($D$7:$D$33=$B69,L$7:L$33,)/3)</f>
        <v>0.73012333796122719</v>
      </c>
      <c r="K69">
        <f t="array" ref="K69">STDEV(IF($D$7:$D$33=$B69,M$7:M$33,)/3)</f>
        <v>0.69343231085467782</v>
      </c>
    </row>
    <row r="70" spans="1:11">
      <c r="A70" s="14" t="s">
        <v>58</v>
      </c>
      <c r="B70" t="s">
        <v>9</v>
      </c>
      <c r="C70">
        <f t="shared" ref="C70:K72" si="2">AVERAGEIF($D$34:$D$60, $B70, E$34:E$60)</f>
        <v>0</v>
      </c>
      <c r="D70">
        <f t="shared" si="2"/>
        <v>0</v>
      </c>
      <c r="E70">
        <f t="shared" si="2"/>
        <v>0</v>
      </c>
      <c r="F70">
        <f t="shared" si="2"/>
        <v>3.8888888888888888</v>
      </c>
      <c r="G70">
        <f t="shared" si="2"/>
        <v>4</v>
      </c>
      <c r="H70">
        <f t="shared" si="2"/>
        <v>3.8888888888888888</v>
      </c>
      <c r="I70">
        <f t="shared" si="2"/>
        <v>4.1111111111111107</v>
      </c>
      <c r="J70">
        <f t="shared" si="2"/>
        <v>4</v>
      </c>
      <c r="K70">
        <f t="shared" si="2"/>
        <v>4</v>
      </c>
    </row>
    <row r="71" spans="1:11">
      <c r="A71" s="14" t="s">
        <v>58</v>
      </c>
      <c r="B71" t="s">
        <v>7</v>
      </c>
      <c r="C71">
        <f t="shared" si="2"/>
        <v>0</v>
      </c>
      <c r="D71">
        <f t="shared" si="2"/>
        <v>0</v>
      </c>
      <c r="E71">
        <f t="shared" si="2"/>
        <v>0</v>
      </c>
      <c r="F71">
        <f t="shared" si="2"/>
        <v>4.7777777777777777</v>
      </c>
      <c r="G71">
        <f t="shared" si="2"/>
        <v>4.7777777777777777</v>
      </c>
      <c r="H71">
        <f t="shared" si="2"/>
        <v>4.8888888888888893</v>
      </c>
      <c r="I71">
        <f t="shared" si="2"/>
        <v>4.8888888888888893</v>
      </c>
      <c r="J71">
        <f t="shared" si="2"/>
        <v>4.8888888888888893</v>
      </c>
      <c r="K71">
        <f t="shared" si="2"/>
        <v>4.8888888888888893</v>
      </c>
    </row>
    <row r="72" spans="1:11">
      <c r="A72" s="14" t="s">
        <v>58</v>
      </c>
      <c r="B72" t="s">
        <v>8</v>
      </c>
      <c r="C72">
        <f t="shared" si="2"/>
        <v>0</v>
      </c>
      <c r="D72">
        <f t="shared" si="2"/>
        <v>0</v>
      </c>
      <c r="E72">
        <f t="shared" si="2"/>
        <v>0</v>
      </c>
      <c r="F72">
        <f t="shared" si="2"/>
        <v>3.6666666666666665</v>
      </c>
      <c r="G72">
        <f t="shared" si="2"/>
        <v>4</v>
      </c>
      <c r="H72">
        <f t="shared" si="2"/>
        <v>4.1111111111111107</v>
      </c>
      <c r="I72">
        <f t="shared" si="2"/>
        <v>4.1111111111111107</v>
      </c>
      <c r="J72">
        <f t="shared" si="2"/>
        <v>4.1111111111111107</v>
      </c>
      <c r="K72">
        <f t="shared" si="2"/>
        <v>4.1111111111111107</v>
      </c>
    </row>
    <row r="73" spans="1:11">
      <c r="A73" t="s">
        <v>57</v>
      </c>
      <c r="B73" t="s">
        <v>53</v>
      </c>
      <c r="C73">
        <f t="array" ref="C73">STDEV(IF($D$34:$D$60=$B73,E$34:E$60,)/3)</f>
        <v>0</v>
      </c>
      <c r="D73">
        <f t="array" ref="D73">STDEV(IF($D$34:$D$60=$B73,F$34:F$60,)/3)</f>
        <v>0</v>
      </c>
      <c r="E73">
        <f t="array" ref="E73">STDEV(IF($D$34:$D$60=$B73,G$34:G$60,)/3)</f>
        <v>0</v>
      </c>
      <c r="F73">
        <f t="array" ref="F73">STDEV(IF($D$34:$D$60=$B73,H$34:H$60,)/3)</f>
        <v>0.69068784502980907</v>
      </c>
      <c r="G73">
        <f t="array" ref="G73">STDEV(IF($D$34:$D$60=$B73,I$34:I$60,)/3)</f>
        <v>0.71012217559621693</v>
      </c>
      <c r="H73">
        <f t="array" ref="H73">STDEV(IF($D$34:$D$60=$B73,J$34:J$60,)/3)</f>
        <v>0.70295356629434547</v>
      </c>
      <c r="I73">
        <f t="array" ref="I73">STDEV(IF($D$34:$D$60=$B73,K$34:K$60,)/3)</f>
        <v>0.74045578564624159</v>
      </c>
      <c r="J73">
        <f t="array" ref="J73">STDEV(IF($D$34:$D$60=$B73,L$34:L$60,)/3)</f>
        <v>0.72205783796557566</v>
      </c>
      <c r="K73">
        <f t="array" ref="K73">STDEV(IF($D$34:$D$60=$B73,M$34:M$60,)/3)</f>
        <v>0.72205783796557566</v>
      </c>
    </row>
    <row r="74" spans="1:11">
      <c r="A74" t="s">
        <v>57</v>
      </c>
      <c r="B74" t="s">
        <v>54</v>
      </c>
      <c r="C74">
        <f t="array" ref="C74">STDEV(IF($D$34:$D$60=$B74,E$34:E$60,)/3)</f>
        <v>0</v>
      </c>
      <c r="D74">
        <f t="array" ref="D74">STDEV(IF($D$34:$D$60=$B74,F$34:F$60,)/3)</f>
        <v>0</v>
      </c>
      <c r="E74">
        <f t="array" ref="E74">STDEV(IF($D$34:$D$60=$B74,G$34:G$60,)/3)</f>
        <v>0</v>
      </c>
      <c r="F74">
        <f t="array" ref="F74">STDEV(IF($D$34:$D$60=$B74,H$34:H$60,)/3)</f>
        <v>0.76938903088643651</v>
      </c>
      <c r="G74">
        <f t="array" ref="G74">STDEV(IF($D$34:$D$60=$B74,I$34:I$60,)/3)</f>
        <v>0.76938903088643651</v>
      </c>
      <c r="H74">
        <f t="array" ref="H74">STDEV(IF($D$34:$D$60=$B74,J$34:J$60,)/3)</f>
        <v>0.78527118810832564</v>
      </c>
      <c r="I74">
        <f t="array" ref="I74">STDEV(IF($D$34:$D$60=$B74,K$34:K$60,)/3)</f>
        <v>0.78527118810832564</v>
      </c>
      <c r="J74">
        <f t="array" ref="J74">STDEV(IF($D$34:$D$60=$B74,L$34:L$60,)/3)</f>
        <v>0.78527118810832564</v>
      </c>
      <c r="K74">
        <f t="array" ref="K74">STDEV(IF($D$34:$D$60=$B74,M$34:M$60,)/3)</f>
        <v>0.78527118810832564</v>
      </c>
    </row>
    <row r="75" spans="1:11">
      <c r="A75" t="s">
        <v>57</v>
      </c>
      <c r="B75" t="s">
        <v>55</v>
      </c>
      <c r="C75">
        <f t="array" ref="C75">STDEV(IF($D$34:$D$60=$B75,E$34:E$60,)/3)</f>
        <v>0</v>
      </c>
      <c r="D75">
        <f t="array" ref="D75">STDEV(IF($D$34:$D$60=$B75,F$34:F$60,)/3)</f>
        <v>0</v>
      </c>
      <c r="E75">
        <f t="array" ref="E75">STDEV(IF($D$34:$D$60=$B75,G$34:G$60,)/3)</f>
        <v>0</v>
      </c>
      <c r="F75">
        <f t="array" ref="F75">STDEV(IF($D$34:$D$60=$B75,H$34:H$60,)/3)</f>
        <v>0.63604905829535252</v>
      </c>
      <c r="G75">
        <f t="array" ref="G75">STDEV(IF($D$34:$D$60=$B75,I$34:I$60,)/3)</f>
        <v>0.71012217559621693</v>
      </c>
      <c r="H75">
        <f t="array" ref="H75">STDEV(IF($D$34:$D$60=$B75,J$34:J$60,)/3)</f>
        <v>0.68655057612233927</v>
      </c>
      <c r="I75">
        <f t="array" ref="I75">STDEV(IF($D$34:$D$60=$B75,K$34:K$60,)/3)</f>
        <v>0.68655057612233927</v>
      </c>
      <c r="J75">
        <f t="array" ref="J75">STDEV(IF($D$34:$D$60=$B75,L$34:L$60,)/3)</f>
        <v>0.68655057612233927</v>
      </c>
      <c r="K75">
        <f t="array" ref="K75">STDEV(IF($D$34:$D$60=$B75,M$34:M$60,)/3)</f>
        <v>0.68655057612233927</v>
      </c>
    </row>
  </sheetData>
  <sortState ref="A7:O60">
    <sortCondition ref="A8:A60"/>
    <sortCondition ref="D8:D60"/>
  </sortState>
  <phoneticPr fontId="4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541"/>
  <sheetViews>
    <sheetView workbookViewId="0">
      <selection activeCell="B547" sqref="B547"/>
    </sheetView>
  </sheetViews>
  <sheetFormatPr baseColWidth="10" defaultRowHeight="13"/>
  <cols>
    <col min="7" max="7" width="12.28515625" customWidth="1"/>
  </cols>
  <sheetData>
    <row r="1" spans="1:13">
      <c r="A1" t="s">
        <v>40</v>
      </c>
      <c r="B1" t="s">
        <v>50</v>
      </c>
      <c r="C1" t="s">
        <v>41</v>
      </c>
      <c r="D1" t="s">
        <v>42</v>
      </c>
      <c r="E1" s="10" t="s">
        <v>43</v>
      </c>
      <c r="F1" s="10" t="s">
        <v>44</v>
      </c>
      <c r="G1" s="10" t="s">
        <v>45</v>
      </c>
      <c r="H1" s="3"/>
      <c r="I1" s="3"/>
      <c r="J1" s="1"/>
      <c r="K1" s="1"/>
      <c r="L1" s="1"/>
      <c r="M1" s="1"/>
    </row>
    <row r="2" spans="1:13">
      <c r="A2">
        <v>1</v>
      </c>
      <c r="B2" t="s">
        <v>51</v>
      </c>
      <c r="C2">
        <v>46</v>
      </c>
      <c r="D2" t="s">
        <v>16</v>
      </c>
      <c r="E2" s="4">
        <v>38730</v>
      </c>
      <c r="F2">
        <f t="shared" ref="F2:F65" si="0">DATEDIF("01/14/2010", E2, "D")</f>
        <v>0</v>
      </c>
      <c r="G2">
        <v>0</v>
      </c>
    </row>
    <row r="3" spans="1:13">
      <c r="A3">
        <v>1</v>
      </c>
      <c r="B3" t="s">
        <v>51</v>
      </c>
      <c r="C3">
        <v>46</v>
      </c>
      <c r="D3" t="s">
        <v>14</v>
      </c>
      <c r="E3" s="4">
        <v>38730</v>
      </c>
      <c r="F3">
        <f t="shared" si="0"/>
        <v>0</v>
      </c>
      <c r="G3">
        <v>0</v>
      </c>
    </row>
    <row r="4" spans="1:13">
      <c r="A4">
        <v>1</v>
      </c>
      <c r="B4" t="s">
        <v>51</v>
      </c>
      <c r="C4">
        <v>46</v>
      </c>
      <c r="D4" t="s">
        <v>15</v>
      </c>
      <c r="E4" s="4">
        <v>38730</v>
      </c>
      <c r="F4">
        <f t="shared" si="0"/>
        <v>0</v>
      </c>
      <c r="G4">
        <v>0</v>
      </c>
    </row>
    <row r="5" spans="1:13">
      <c r="A5">
        <v>2</v>
      </c>
      <c r="B5" t="s">
        <v>51</v>
      </c>
      <c r="C5">
        <v>36</v>
      </c>
      <c r="D5" t="s">
        <v>16</v>
      </c>
      <c r="E5" s="4">
        <v>38730</v>
      </c>
      <c r="F5">
        <f t="shared" si="0"/>
        <v>0</v>
      </c>
      <c r="G5">
        <v>0</v>
      </c>
    </row>
    <row r="6" spans="1:13">
      <c r="A6">
        <v>2</v>
      </c>
      <c r="B6" t="s">
        <v>51</v>
      </c>
      <c r="C6">
        <v>36</v>
      </c>
      <c r="D6" t="s">
        <v>14</v>
      </c>
      <c r="E6" s="4">
        <v>38730</v>
      </c>
      <c r="F6">
        <f t="shared" si="0"/>
        <v>0</v>
      </c>
      <c r="G6">
        <v>0</v>
      </c>
    </row>
    <row r="7" spans="1:13">
      <c r="A7">
        <v>2</v>
      </c>
      <c r="B7" t="s">
        <v>51</v>
      </c>
      <c r="C7">
        <v>36</v>
      </c>
      <c r="D7" t="s">
        <v>15</v>
      </c>
      <c r="E7" s="4">
        <v>38730</v>
      </c>
      <c r="F7">
        <f t="shared" si="0"/>
        <v>0</v>
      </c>
      <c r="G7">
        <v>0</v>
      </c>
    </row>
    <row r="8" spans="1:13">
      <c r="A8">
        <v>3</v>
      </c>
      <c r="B8" t="s">
        <v>51</v>
      </c>
      <c r="C8">
        <v>60</v>
      </c>
      <c r="D8" t="s">
        <v>16</v>
      </c>
      <c r="E8" s="4">
        <v>38730</v>
      </c>
      <c r="F8">
        <f t="shared" si="0"/>
        <v>0</v>
      </c>
      <c r="G8">
        <v>0</v>
      </c>
    </row>
    <row r="9" spans="1:13">
      <c r="A9">
        <v>3</v>
      </c>
      <c r="B9" t="s">
        <v>51</v>
      </c>
      <c r="C9">
        <v>60</v>
      </c>
      <c r="D9" t="s">
        <v>14</v>
      </c>
      <c r="E9" s="4">
        <v>38730</v>
      </c>
      <c r="F9">
        <f t="shared" si="0"/>
        <v>0</v>
      </c>
      <c r="G9">
        <v>0</v>
      </c>
    </row>
    <row r="10" spans="1:13">
      <c r="A10">
        <v>3</v>
      </c>
      <c r="B10" t="s">
        <v>51</v>
      </c>
      <c r="C10">
        <v>60</v>
      </c>
      <c r="D10" t="s">
        <v>15</v>
      </c>
      <c r="E10" s="4">
        <v>38730</v>
      </c>
      <c r="F10">
        <f t="shared" si="0"/>
        <v>0</v>
      </c>
      <c r="G10">
        <v>0</v>
      </c>
    </row>
    <row r="11" spans="1:13">
      <c r="A11">
        <v>4</v>
      </c>
      <c r="B11" t="s">
        <v>51</v>
      </c>
      <c r="C11">
        <v>64</v>
      </c>
      <c r="D11" t="s">
        <v>16</v>
      </c>
      <c r="E11" s="4">
        <v>38730</v>
      </c>
      <c r="F11">
        <f t="shared" si="0"/>
        <v>0</v>
      </c>
      <c r="G11">
        <v>0</v>
      </c>
    </row>
    <row r="12" spans="1:13">
      <c r="A12">
        <v>4</v>
      </c>
      <c r="B12" t="s">
        <v>51</v>
      </c>
      <c r="C12">
        <v>64</v>
      </c>
      <c r="D12" t="s">
        <v>14</v>
      </c>
      <c r="E12" s="4">
        <v>38730</v>
      </c>
      <c r="F12">
        <f t="shared" si="0"/>
        <v>0</v>
      </c>
      <c r="G12">
        <v>0</v>
      </c>
    </row>
    <row r="13" spans="1:13">
      <c r="A13">
        <v>4</v>
      </c>
      <c r="B13" t="s">
        <v>51</v>
      </c>
      <c r="C13">
        <v>64</v>
      </c>
      <c r="D13" t="s">
        <v>15</v>
      </c>
      <c r="E13" s="4">
        <v>38730</v>
      </c>
      <c r="F13">
        <f t="shared" si="0"/>
        <v>0</v>
      </c>
      <c r="G13">
        <v>0</v>
      </c>
    </row>
    <row r="14" spans="1:13">
      <c r="A14">
        <v>5</v>
      </c>
      <c r="B14" t="s">
        <v>51</v>
      </c>
      <c r="C14">
        <v>67</v>
      </c>
      <c r="D14" t="s">
        <v>16</v>
      </c>
      <c r="E14" s="4">
        <v>38730</v>
      </c>
      <c r="F14">
        <f t="shared" si="0"/>
        <v>0</v>
      </c>
      <c r="G14">
        <v>0</v>
      </c>
    </row>
    <row r="15" spans="1:13">
      <c r="A15">
        <v>5</v>
      </c>
      <c r="B15" t="s">
        <v>51</v>
      </c>
      <c r="C15">
        <v>67</v>
      </c>
      <c r="D15" t="s">
        <v>14</v>
      </c>
      <c r="E15" s="4">
        <v>38730</v>
      </c>
      <c r="F15">
        <f t="shared" si="0"/>
        <v>0</v>
      </c>
      <c r="G15">
        <v>0</v>
      </c>
    </row>
    <row r="16" spans="1:13">
      <c r="A16">
        <v>5</v>
      </c>
      <c r="B16" t="s">
        <v>51</v>
      </c>
      <c r="C16">
        <v>67</v>
      </c>
      <c r="D16" t="s">
        <v>15</v>
      </c>
      <c r="E16" s="4">
        <v>38730</v>
      </c>
      <c r="F16">
        <f t="shared" si="0"/>
        <v>0</v>
      </c>
      <c r="G16">
        <v>0</v>
      </c>
    </row>
    <row r="17" spans="1:7">
      <c r="A17">
        <v>6</v>
      </c>
      <c r="B17" t="s">
        <v>51</v>
      </c>
      <c r="C17">
        <v>78</v>
      </c>
      <c r="D17" t="s">
        <v>16</v>
      </c>
      <c r="E17" s="4">
        <v>38730</v>
      </c>
      <c r="F17">
        <f t="shared" si="0"/>
        <v>0</v>
      </c>
      <c r="G17">
        <v>0</v>
      </c>
    </row>
    <row r="18" spans="1:7">
      <c r="A18">
        <v>6</v>
      </c>
      <c r="B18" t="s">
        <v>51</v>
      </c>
      <c r="C18">
        <v>78</v>
      </c>
      <c r="D18" t="s">
        <v>14</v>
      </c>
      <c r="E18" s="4">
        <v>38730</v>
      </c>
      <c r="F18">
        <f t="shared" si="0"/>
        <v>0</v>
      </c>
      <c r="G18">
        <v>0</v>
      </c>
    </row>
    <row r="19" spans="1:7">
      <c r="A19">
        <v>6</v>
      </c>
      <c r="B19" t="s">
        <v>51</v>
      </c>
      <c r="C19">
        <v>78</v>
      </c>
      <c r="D19" t="s">
        <v>15</v>
      </c>
      <c r="E19" s="4">
        <v>38730</v>
      </c>
      <c r="F19">
        <f t="shared" si="0"/>
        <v>0</v>
      </c>
      <c r="G19">
        <v>0</v>
      </c>
    </row>
    <row r="20" spans="1:7">
      <c r="A20">
        <v>7</v>
      </c>
      <c r="B20" t="s">
        <v>51</v>
      </c>
      <c r="C20">
        <v>76</v>
      </c>
      <c r="D20" t="s">
        <v>16</v>
      </c>
      <c r="E20" s="4">
        <v>38730</v>
      </c>
      <c r="F20">
        <f t="shared" si="0"/>
        <v>0</v>
      </c>
      <c r="G20">
        <v>0</v>
      </c>
    </row>
    <row r="21" spans="1:7">
      <c r="A21">
        <v>7</v>
      </c>
      <c r="B21" t="s">
        <v>51</v>
      </c>
      <c r="C21">
        <v>76</v>
      </c>
      <c r="D21" t="s">
        <v>14</v>
      </c>
      <c r="E21" s="4">
        <v>38730</v>
      </c>
      <c r="F21">
        <f t="shared" si="0"/>
        <v>0</v>
      </c>
      <c r="G21">
        <v>0</v>
      </c>
    </row>
    <row r="22" spans="1:7">
      <c r="A22">
        <v>7</v>
      </c>
      <c r="B22" t="s">
        <v>51</v>
      </c>
      <c r="C22">
        <v>76</v>
      </c>
      <c r="D22" t="s">
        <v>15</v>
      </c>
      <c r="E22" s="4">
        <v>38730</v>
      </c>
      <c r="F22">
        <f t="shared" si="0"/>
        <v>0</v>
      </c>
      <c r="G22">
        <v>0</v>
      </c>
    </row>
    <row r="23" spans="1:7">
      <c r="A23">
        <v>8</v>
      </c>
      <c r="B23" t="s">
        <v>51</v>
      </c>
      <c r="C23">
        <v>71</v>
      </c>
      <c r="D23" t="s">
        <v>16</v>
      </c>
      <c r="E23" s="4">
        <v>38730</v>
      </c>
      <c r="F23">
        <f t="shared" si="0"/>
        <v>0</v>
      </c>
      <c r="G23">
        <v>0</v>
      </c>
    </row>
    <row r="24" spans="1:7">
      <c r="A24">
        <v>8</v>
      </c>
      <c r="B24" t="s">
        <v>51</v>
      </c>
      <c r="C24">
        <v>71</v>
      </c>
      <c r="D24" t="s">
        <v>14</v>
      </c>
      <c r="E24" s="4">
        <v>38730</v>
      </c>
      <c r="F24">
        <f t="shared" si="0"/>
        <v>0</v>
      </c>
      <c r="G24">
        <v>0</v>
      </c>
    </row>
    <row r="25" spans="1:7">
      <c r="A25">
        <v>8</v>
      </c>
      <c r="B25" t="s">
        <v>51</v>
      </c>
      <c r="C25">
        <v>71</v>
      </c>
      <c r="D25" t="s">
        <v>15</v>
      </c>
      <c r="E25" s="4">
        <v>38730</v>
      </c>
      <c r="F25">
        <f t="shared" si="0"/>
        <v>0</v>
      </c>
      <c r="G25">
        <v>0</v>
      </c>
    </row>
    <row r="26" spans="1:7">
      <c r="A26">
        <v>9</v>
      </c>
      <c r="B26" t="s">
        <v>51</v>
      </c>
      <c r="C26">
        <v>69</v>
      </c>
      <c r="D26" t="s">
        <v>16</v>
      </c>
      <c r="E26" s="4">
        <v>38730</v>
      </c>
      <c r="F26">
        <f t="shared" si="0"/>
        <v>0</v>
      </c>
      <c r="G26">
        <v>0</v>
      </c>
    </row>
    <row r="27" spans="1:7">
      <c r="A27">
        <v>9</v>
      </c>
      <c r="B27" t="s">
        <v>51</v>
      </c>
      <c r="C27">
        <v>69</v>
      </c>
      <c r="D27" t="s">
        <v>14</v>
      </c>
      <c r="E27" s="4">
        <v>38730</v>
      </c>
      <c r="F27">
        <f t="shared" si="0"/>
        <v>0</v>
      </c>
      <c r="G27">
        <v>0</v>
      </c>
    </row>
    <row r="28" spans="1:7">
      <c r="A28">
        <v>9</v>
      </c>
      <c r="B28" t="s">
        <v>51</v>
      </c>
      <c r="C28">
        <v>69</v>
      </c>
      <c r="D28" t="s">
        <v>15</v>
      </c>
      <c r="E28" s="4">
        <v>38730</v>
      </c>
      <c r="F28">
        <f t="shared" si="0"/>
        <v>0</v>
      </c>
      <c r="G28">
        <v>0</v>
      </c>
    </row>
    <row r="29" spans="1:7">
      <c r="A29">
        <v>10</v>
      </c>
      <c r="B29" t="s">
        <v>52</v>
      </c>
      <c r="C29">
        <v>183</v>
      </c>
      <c r="D29" t="s">
        <v>16</v>
      </c>
      <c r="E29" s="4">
        <v>38730</v>
      </c>
      <c r="F29">
        <f t="shared" si="0"/>
        <v>0</v>
      </c>
      <c r="G29">
        <v>0</v>
      </c>
    </row>
    <row r="30" spans="1:7">
      <c r="A30">
        <v>10</v>
      </c>
      <c r="B30" t="s">
        <v>52</v>
      </c>
      <c r="C30">
        <v>183</v>
      </c>
      <c r="D30" t="s">
        <v>14</v>
      </c>
      <c r="E30" s="4">
        <v>38730</v>
      </c>
      <c r="F30">
        <f t="shared" si="0"/>
        <v>0</v>
      </c>
      <c r="G30">
        <v>0</v>
      </c>
    </row>
    <row r="31" spans="1:7">
      <c r="A31">
        <v>10</v>
      </c>
      <c r="B31" t="s">
        <v>52</v>
      </c>
      <c r="C31">
        <v>183</v>
      </c>
      <c r="D31" t="s">
        <v>15</v>
      </c>
      <c r="E31" s="4">
        <v>38730</v>
      </c>
      <c r="F31">
        <f t="shared" si="0"/>
        <v>0</v>
      </c>
      <c r="G31">
        <v>0</v>
      </c>
    </row>
    <row r="32" spans="1:7">
      <c r="A32">
        <v>11</v>
      </c>
      <c r="B32" t="s">
        <v>52</v>
      </c>
      <c r="C32">
        <v>180</v>
      </c>
      <c r="D32" t="s">
        <v>16</v>
      </c>
      <c r="E32" s="4">
        <v>38730</v>
      </c>
      <c r="F32">
        <f t="shared" si="0"/>
        <v>0</v>
      </c>
      <c r="G32">
        <v>0</v>
      </c>
    </row>
    <row r="33" spans="1:7">
      <c r="A33">
        <v>11</v>
      </c>
      <c r="B33" t="s">
        <v>52</v>
      </c>
      <c r="C33">
        <v>180</v>
      </c>
      <c r="D33" t="s">
        <v>14</v>
      </c>
      <c r="E33" s="4">
        <v>38730</v>
      </c>
      <c r="F33">
        <f t="shared" si="0"/>
        <v>0</v>
      </c>
      <c r="G33">
        <v>0</v>
      </c>
    </row>
    <row r="34" spans="1:7">
      <c r="A34">
        <v>11</v>
      </c>
      <c r="B34" t="s">
        <v>52</v>
      </c>
      <c r="C34">
        <v>180</v>
      </c>
      <c r="D34" t="s">
        <v>15</v>
      </c>
      <c r="E34" s="4">
        <v>38730</v>
      </c>
      <c r="F34">
        <f t="shared" si="0"/>
        <v>0</v>
      </c>
      <c r="G34">
        <v>0</v>
      </c>
    </row>
    <row r="35" spans="1:7">
      <c r="A35">
        <v>12</v>
      </c>
      <c r="B35" t="s">
        <v>52</v>
      </c>
      <c r="C35">
        <v>182</v>
      </c>
      <c r="D35" t="s">
        <v>16</v>
      </c>
      <c r="E35" s="4">
        <v>38730</v>
      </c>
      <c r="F35">
        <f t="shared" si="0"/>
        <v>0</v>
      </c>
      <c r="G35">
        <v>0</v>
      </c>
    </row>
    <row r="36" spans="1:7">
      <c r="A36">
        <v>12</v>
      </c>
      <c r="B36" t="s">
        <v>52</v>
      </c>
      <c r="C36">
        <v>182</v>
      </c>
      <c r="D36" t="s">
        <v>14</v>
      </c>
      <c r="E36" s="4">
        <v>38730</v>
      </c>
      <c r="F36">
        <f t="shared" si="0"/>
        <v>0</v>
      </c>
      <c r="G36">
        <v>0</v>
      </c>
    </row>
    <row r="37" spans="1:7">
      <c r="A37">
        <v>12</v>
      </c>
      <c r="B37" t="s">
        <v>52</v>
      </c>
      <c r="C37">
        <v>182</v>
      </c>
      <c r="D37" t="s">
        <v>15</v>
      </c>
      <c r="E37" s="4">
        <v>38730</v>
      </c>
      <c r="F37">
        <f t="shared" si="0"/>
        <v>0</v>
      </c>
      <c r="G37">
        <v>0</v>
      </c>
    </row>
    <row r="38" spans="1:7">
      <c r="A38">
        <v>13</v>
      </c>
      <c r="B38" t="s">
        <v>52</v>
      </c>
      <c r="C38">
        <v>195</v>
      </c>
      <c r="D38" t="s">
        <v>16</v>
      </c>
      <c r="E38" s="4">
        <v>38730</v>
      </c>
      <c r="F38">
        <f t="shared" si="0"/>
        <v>0</v>
      </c>
      <c r="G38">
        <v>0</v>
      </c>
    </row>
    <row r="39" spans="1:7">
      <c r="A39">
        <v>13</v>
      </c>
      <c r="B39" t="s">
        <v>52</v>
      </c>
      <c r="C39">
        <v>195</v>
      </c>
      <c r="D39" t="s">
        <v>14</v>
      </c>
      <c r="E39" s="4">
        <v>38730</v>
      </c>
      <c r="F39">
        <f t="shared" si="0"/>
        <v>0</v>
      </c>
      <c r="G39">
        <v>0</v>
      </c>
    </row>
    <row r="40" spans="1:7">
      <c r="A40">
        <v>13</v>
      </c>
      <c r="B40" t="s">
        <v>52</v>
      </c>
      <c r="C40">
        <v>195</v>
      </c>
      <c r="D40" t="s">
        <v>15</v>
      </c>
      <c r="E40" s="4">
        <v>38730</v>
      </c>
      <c r="F40">
        <f t="shared" si="0"/>
        <v>0</v>
      </c>
      <c r="G40">
        <v>0</v>
      </c>
    </row>
    <row r="41" spans="1:7">
      <c r="A41">
        <v>14</v>
      </c>
      <c r="B41" t="s">
        <v>52</v>
      </c>
      <c r="C41">
        <v>190</v>
      </c>
      <c r="D41" t="s">
        <v>16</v>
      </c>
      <c r="E41" s="4">
        <v>38730</v>
      </c>
      <c r="F41">
        <f t="shared" si="0"/>
        <v>0</v>
      </c>
      <c r="G41">
        <v>0</v>
      </c>
    </row>
    <row r="42" spans="1:7">
      <c r="A42">
        <v>14</v>
      </c>
      <c r="B42" t="s">
        <v>52</v>
      </c>
      <c r="C42">
        <v>190</v>
      </c>
      <c r="D42" t="s">
        <v>14</v>
      </c>
      <c r="E42" s="4">
        <v>38730</v>
      </c>
      <c r="F42">
        <f t="shared" si="0"/>
        <v>0</v>
      </c>
      <c r="G42">
        <v>0</v>
      </c>
    </row>
    <row r="43" spans="1:7">
      <c r="A43">
        <v>14</v>
      </c>
      <c r="B43" t="s">
        <v>52</v>
      </c>
      <c r="C43">
        <v>190</v>
      </c>
      <c r="D43" t="s">
        <v>15</v>
      </c>
      <c r="E43" s="4">
        <v>38730</v>
      </c>
      <c r="F43">
        <f t="shared" si="0"/>
        <v>0</v>
      </c>
      <c r="G43">
        <v>0</v>
      </c>
    </row>
    <row r="44" spans="1:7">
      <c r="A44">
        <v>15</v>
      </c>
      <c r="B44" t="s">
        <v>52</v>
      </c>
      <c r="C44">
        <v>193</v>
      </c>
      <c r="D44" t="s">
        <v>16</v>
      </c>
      <c r="E44" s="4">
        <v>38730</v>
      </c>
      <c r="F44">
        <f t="shared" si="0"/>
        <v>0</v>
      </c>
      <c r="G44">
        <v>0</v>
      </c>
    </row>
    <row r="45" spans="1:7">
      <c r="A45">
        <v>15</v>
      </c>
      <c r="B45" t="s">
        <v>52</v>
      </c>
      <c r="C45">
        <v>193</v>
      </c>
      <c r="D45" t="s">
        <v>14</v>
      </c>
      <c r="E45" s="4">
        <v>38730</v>
      </c>
      <c r="F45">
        <f t="shared" si="0"/>
        <v>0</v>
      </c>
      <c r="G45">
        <v>0</v>
      </c>
    </row>
    <row r="46" spans="1:7">
      <c r="A46">
        <v>15</v>
      </c>
      <c r="B46" t="s">
        <v>52</v>
      </c>
      <c r="C46">
        <v>193</v>
      </c>
      <c r="D46" t="s">
        <v>15</v>
      </c>
      <c r="E46" s="4">
        <v>38730</v>
      </c>
      <c r="F46">
        <f t="shared" si="0"/>
        <v>0</v>
      </c>
      <c r="G46">
        <v>0</v>
      </c>
    </row>
    <row r="47" spans="1:7">
      <c r="A47">
        <v>16</v>
      </c>
      <c r="B47" t="s">
        <v>52</v>
      </c>
      <c r="C47">
        <v>220</v>
      </c>
      <c r="D47" t="s">
        <v>16</v>
      </c>
      <c r="E47" s="4">
        <v>38730</v>
      </c>
      <c r="F47">
        <f t="shared" si="0"/>
        <v>0</v>
      </c>
      <c r="G47">
        <v>0</v>
      </c>
    </row>
    <row r="48" spans="1:7">
      <c r="A48">
        <v>16</v>
      </c>
      <c r="B48" t="s">
        <v>52</v>
      </c>
      <c r="C48">
        <v>220</v>
      </c>
      <c r="D48" t="s">
        <v>14</v>
      </c>
      <c r="E48" s="4">
        <v>38730</v>
      </c>
      <c r="F48">
        <f t="shared" si="0"/>
        <v>0</v>
      </c>
      <c r="G48">
        <v>0</v>
      </c>
    </row>
    <row r="49" spans="1:7">
      <c r="A49">
        <v>16</v>
      </c>
      <c r="B49" t="s">
        <v>52</v>
      </c>
      <c r="C49">
        <v>220</v>
      </c>
      <c r="D49" t="s">
        <v>15</v>
      </c>
      <c r="E49" s="4">
        <v>38730</v>
      </c>
      <c r="F49">
        <f t="shared" si="0"/>
        <v>0</v>
      </c>
      <c r="G49">
        <v>0</v>
      </c>
    </row>
    <row r="50" spans="1:7">
      <c r="A50">
        <v>17</v>
      </c>
      <c r="B50" t="s">
        <v>52</v>
      </c>
      <c r="C50">
        <v>222</v>
      </c>
      <c r="D50" t="s">
        <v>16</v>
      </c>
      <c r="E50" s="4">
        <v>38730</v>
      </c>
      <c r="F50">
        <f t="shared" si="0"/>
        <v>0</v>
      </c>
      <c r="G50">
        <v>0</v>
      </c>
    </row>
    <row r="51" spans="1:7">
      <c r="A51">
        <v>17</v>
      </c>
      <c r="B51" t="s">
        <v>52</v>
      </c>
      <c r="C51">
        <v>222</v>
      </c>
      <c r="D51" t="s">
        <v>14</v>
      </c>
      <c r="E51" s="4">
        <v>38730</v>
      </c>
      <c r="F51">
        <f t="shared" si="0"/>
        <v>0</v>
      </c>
      <c r="G51">
        <v>0</v>
      </c>
    </row>
    <row r="52" spans="1:7">
      <c r="A52">
        <v>17</v>
      </c>
      <c r="B52" t="s">
        <v>52</v>
      </c>
      <c r="C52">
        <v>222</v>
      </c>
      <c r="D52" t="s">
        <v>15</v>
      </c>
      <c r="E52" s="4">
        <v>38730</v>
      </c>
      <c r="F52">
        <f t="shared" si="0"/>
        <v>0</v>
      </c>
      <c r="G52">
        <v>0</v>
      </c>
    </row>
    <row r="53" spans="1:7">
      <c r="A53">
        <v>18</v>
      </c>
      <c r="B53" t="s">
        <v>52</v>
      </c>
      <c r="C53">
        <v>237</v>
      </c>
      <c r="D53" t="s">
        <v>16</v>
      </c>
      <c r="E53" s="4">
        <v>38730</v>
      </c>
      <c r="F53">
        <f t="shared" si="0"/>
        <v>0</v>
      </c>
      <c r="G53">
        <v>0</v>
      </c>
    </row>
    <row r="54" spans="1:7">
      <c r="A54">
        <v>18</v>
      </c>
      <c r="B54" t="s">
        <v>52</v>
      </c>
      <c r="C54">
        <v>237</v>
      </c>
      <c r="D54" t="s">
        <v>14</v>
      </c>
      <c r="E54" s="4">
        <v>38730</v>
      </c>
      <c r="F54">
        <f t="shared" si="0"/>
        <v>0</v>
      </c>
      <c r="G54">
        <v>0</v>
      </c>
    </row>
    <row r="55" spans="1:7">
      <c r="A55">
        <v>18</v>
      </c>
      <c r="B55" t="s">
        <v>52</v>
      </c>
      <c r="C55">
        <v>237</v>
      </c>
      <c r="D55" t="s">
        <v>15</v>
      </c>
      <c r="E55" s="4">
        <v>38730</v>
      </c>
      <c r="F55">
        <f t="shared" si="0"/>
        <v>0</v>
      </c>
      <c r="G55">
        <v>0</v>
      </c>
    </row>
    <row r="56" spans="1:7">
      <c r="A56">
        <v>1</v>
      </c>
      <c r="B56" t="s">
        <v>51</v>
      </c>
      <c r="C56">
        <v>46</v>
      </c>
      <c r="D56" t="s">
        <v>16</v>
      </c>
      <c r="E56" s="4">
        <v>38737</v>
      </c>
      <c r="F56">
        <f t="shared" si="0"/>
        <v>7</v>
      </c>
      <c r="G56">
        <v>0</v>
      </c>
    </row>
    <row r="57" spans="1:7">
      <c r="A57">
        <v>1</v>
      </c>
      <c r="B57" t="s">
        <v>51</v>
      </c>
      <c r="C57">
        <v>46</v>
      </c>
      <c r="D57" t="s">
        <v>14</v>
      </c>
      <c r="E57" s="4">
        <v>38737</v>
      </c>
      <c r="F57">
        <f t="shared" si="0"/>
        <v>7</v>
      </c>
      <c r="G57">
        <v>0</v>
      </c>
    </row>
    <row r="58" spans="1:7">
      <c r="A58">
        <v>1</v>
      </c>
      <c r="B58" t="s">
        <v>51</v>
      </c>
      <c r="C58">
        <v>46</v>
      </c>
      <c r="D58" t="s">
        <v>15</v>
      </c>
      <c r="E58" s="4">
        <v>38737</v>
      </c>
      <c r="F58">
        <f t="shared" si="0"/>
        <v>7</v>
      </c>
      <c r="G58">
        <v>0</v>
      </c>
    </row>
    <row r="59" spans="1:7">
      <c r="A59">
        <v>2</v>
      </c>
      <c r="B59" t="s">
        <v>51</v>
      </c>
      <c r="C59">
        <v>36</v>
      </c>
      <c r="D59" t="s">
        <v>16</v>
      </c>
      <c r="E59" s="4">
        <v>38737</v>
      </c>
      <c r="F59">
        <f t="shared" si="0"/>
        <v>7</v>
      </c>
      <c r="G59">
        <v>0</v>
      </c>
    </row>
    <row r="60" spans="1:7">
      <c r="A60">
        <v>2</v>
      </c>
      <c r="B60" t="s">
        <v>51</v>
      </c>
      <c r="C60">
        <v>36</v>
      </c>
      <c r="D60" t="s">
        <v>14</v>
      </c>
      <c r="E60" s="4">
        <v>38737</v>
      </c>
      <c r="F60">
        <f t="shared" si="0"/>
        <v>7</v>
      </c>
      <c r="G60">
        <v>0</v>
      </c>
    </row>
    <row r="61" spans="1:7">
      <c r="A61">
        <v>2</v>
      </c>
      <c r="B61" t="s">
        <v>51</v>
      </c>
      <c r="C61">
        <v>36</v>
      </c>
      <c r="D61" t="s">
        <v>15</v>
      </c>
      <c r="E61" s="4">
        <v>38737</v>
      </c>
      <c r="F61">
        <f t="shared" si="0"/>
        <v>7</v>
      </c>
      <c r="G61">
        <v>0</v>
      </c>
    </row>
    <row r="62" spans="1:7">
      <c r="A62">
        <v>3</v>
      </c>
      <c r="B62" t="s">
        <v>51</v>
      </c>
      <c r="C62">
        <v>60</v>
      </c>
      <c r="D62" t="s">
        <v>16</v>
      </c>
      <c r="E62" s="4">
        <v>38737</v>
      </c>
      <c r="F62">
        <f t="shared" si="0"/>
        <v>7</v>
      </c>
      <c r="G62">
        <v>0</v>
      </c>
    </row>
    <row r="63" spans="1:7">
      <c r="A63">
        <v>3</v>
      </c>
      <c r="B63" t="s">
        <v>51</v>
      </c>
      <c r="C63">
        <v>60</v>
      </c>
      <c r="D63" t="s">
        <v>14</v>
      </c>
      <c r="E63" s="4">
        <v>38737</v>
      </c>
      <c r="F63">
        <f t="shared" si="0"/>
        <v>7</v>
      </c>
      <c r="G63">
        <v>0</v>
      </c>
    </row>
    <row r="64" spans="1:7">
      <c r="A64">
        <v>3</v>
      </c>
      <c r="B64" t="s">
        <v>51</v>
      </c>
      <c r="C64">
        <v>60</v>
      </c>
      <c r="D64" t="s">
        <v>15</v>
      </c>
      <c r="E64" s="4">
        <v>38737</v>
      </c>
      <c r="F64">
        <f t="shared" si="0"/>
        <v>7</v>
      </c>
      <c r="G64">
        <v>0</v>
      </c>
    </row>
    <row r="65" spans="1:7">
      <c r="A65">
        <v>4</v>
      </c>
      <c r="B65" t="s">
        <v>51</v>
      </c>
      <c r="C65">
        <v>64</v>
      </c>
      <c r="D65" t="s">
        <v>16</v>
      </c>
      <c r="E65" s="4">
        <v>38737</v>
      </c>
      <c r="F65">
        <f t="shared" si="0"/>
        <v>7</v>
      </c>
      <c r="G65">
        <v>0</v>
      </c>
    </row>
    <row r="66" spans="1:7">
      <c r="A66">
        <v>4</v>
      </c>
      <c r="B66" t="s">
        <v>51</v>
      </c>
      <c r="C66">
        <v>64</v>
      </c>
      <c r="D66" t="s">
        <v>14</v>
      </c>
      <c r="E66" s="4">
        <v>38737</v>
      </c>
      <c r="F66">
        <f t="shared" ref="F66:F129" si="1">DATEDIF("01/14/2010", E66, "D")</f>
        <v>7</v>
      </c>
      <c r="G66">
        <v>0</v>
      </c>
    </row>
    <row r="67" spans="1:7">
      <c r="A67">
        <v>4</v>
      </c>
      <c r="B67" t="s">
        <v>51</v>
      </c>
      <c r="C67">
        <v>64</v>
      </c>
      <c r="D67" t="s">
        <v>15</v>
      </c>
      <c r="E67" s="4">
        <v>38737</v>
      </c>
      <c r="F67">
        <f t="shared" si="1"/>
        <v>7</v>
      </c>
      <c r="G67">
        <v>0</v>
      </c>
    </row>
    <row r="68" spans="1:7">
      <c r="A68">
        <v>5</v>
      </c>
      <c r="B68" t="s">
        <v>51</v>
      </c>
      <c r="C68">
        <v>67</v>
      </c>
      <c r="D68" t="s">
        <v>16</v>
      </c>
      <c r="E68" s="4">
        <v>38737</v>
      </c>
      <c r="F68">
        <f t="shared" si="1"/>
        <v>7</v>
      </c>
      <c r="G68">
        <v>0</v>
      </c>
    </row>
    <row r="69" spans="1:7">
      <c r="A69">
        <v>5</v>
      </c>
      <c r="B69" t="s">
        <v>51</v>
      </c>
      <c r="C69">
        <v>67</v>
      </c>
      <c r="D69" t="s">
        <v>14</v>
      </c>
      <c r="E69" s="4">
        <v>38737</v>
      </c>
      <c r="F69">
        <f t="shared" si="1"/>
        <v>7</v>
      </c>
      <c r="G69">
        <v>0</v>
      </c>
    </row>
    <row r="70" spans="1:7">
      <c r="A70">
        <v>5</v>
      </c>
      <c r="B70" t="s">
        <v>51</v>
      </c>
      <c r="C70">
        <v>67</v>
      </c>
      <c r="D70" t="s">
        <v>15</v>
      </c>
      <c r="E70" s="4">
        <v>38737</v>
      </c>
      <c r="F70">
        <f t="shared" si="1"/>
        <v>7</v>
      </c>
      <c r="G70">
        <v>0</v>
      </c>
    </row>
    <row r="71" spans="1:7">
      <c r="A71">
        <v>6</v>
      </c>
      <c r="B71" t="s">
        <v>51</v>
      </c>
      <c r="C71">
        <v>78</v>
      </c>
      <c r="D71" t="s">
        <v>16</v>
      </c>
      <c r="E71" s="4">
        <v>38737</v>
      </c>
      <c r="F71">
        <f t="shared" si="1"/>
        <v>7</v>
      </c>
      <c r="G71">
        <v>0</v>
      </c>
    </row>
    <row r="72" spans="1:7">
      <c r="A72">
        <v>6</v>
      </c>
      <c r="B72" t="s">
        <v>51</v>
      </c>
      <c r="C72">
        <v>78</v>
      </c>
      <c r="D72" t="s">
        <v>14</v>
      </c>
      <c r="E72" s="4">
        <v>38737</v>
      </c>
      <c r="F72">
        <f t="shared" si="1"/>
        <v>7</v>
      </c>
      <c r="G72">
        <v>0</v>
      </c>
    </row>
    <row r="73" spans="1:7">
      <c r="A73">
        <v>6</v>
      </c>
      <c r="B73" t="s">
        <v>51</v>
      </c>
      <c r="C73">
        <v>78</v>
      </c>
      <c r="D73" t="s">
        <v>15</v>
      </c>
      <c r="E73" s="4">
        <v>38737</v>
      </c>
      <c r="F73">
        <f t="shared" si="1"/>
        <v>7</v>
      </c>
      <c r="G73">
        <v>0</v>
      </c>
    </row>
    <row r="74" spans="1:7">
      <c r="A74">
        <v>7</v>
      </c>
      <c r="B74" t="s">
        <v>51</v>
      </c>
      <c r="C74">
        <v>76</v>
      </c>
      <c r="D74" t="s">
        <v>16</v>
      </c>
      <c r="E74" s="4">
        <v>38737</v>
      </c>
      <c r="F74">
        <f t="shared" si="1"/>
        <v>7</v>
      </c>
      <c r="G74">
        <v>0</v>
      </c>
    </row>
    <row r="75" spans="1:7">
      <c r="A75">
        <v>7</v>
      </c>
      <c r="B75" t="s">
        <v>51</v>
      </c>
      <c r="C75">
        <v>76</v>
      </c>
      <c r="D75" t="s">
        <v>14</v>
      </c>
      <c r="E75" s="4">
        <v>38737</v>
      </c>
      <c r="F75">
        <f t="shared" si="1"/>
        <v>7</v>
      </c>
      <c r="G75">
        <v>0</v>
      </c>
    </row>
    <row r="76" spans="1:7">
      <c r="A76">
        <v>7</v>
      </c>
      <c r="B76" t="s">
        <v>51</v>
      </c>
      <c r="C76">
        <v>76</v>
      </c>
      <c r="D76" t="s">
        <v>15</v>
      </c>
      <c r="E76" s="4">
        <v>38737</v>
      </c>
      <c r="F76">
        <f t="shared" si="1"/>
        <v>7</v>
      </c>
      <c r="G76">
        <v>0</v>
      </c>
    </row>
    <row r="77" spans="1:7">
      <c r="A77">
        <v>8</v>
      </c>
      <c r="B77" t="s">
        <v>51</v>
      </c>
      <c r="C77">
        <v>71</v>
      </c>
      <c r="D77" t="s">
        <v>16</v>
      </c>
      <c r="E77" s="4">
        <v>38737</v>
      </c>
      <c r="F77">
        <f t="shared" si="1"/>
        <v>7</v>
      </c>
      <c r="G77">
        <v>0</v>
      </c>
    </row>
    <row r="78" spans="1:7">
      <c r="A78">
        <v>8</v>
      </c>
      <c r="B78" t="s">
        <v>51</v>
      </c>
      <c r="C78">
        <v>71</v>
      </c>
      <c r="D78" t="s">
        <v>14</v>
      </c>
      <c r="E78" s="4">
        <v>38737</v>
      </c>
      <c r="F78">
        <f t="shared" si="1"/>
        <v>7</v>
      </c>
      <c r="G78">
        <v>0</v>
      </c>
    </row>
    <row r="79" spans="1:7">
      <c r="A79">
        <v>8</v>
      </c>
      <c r="B79" t="s">
        <v>51</v>
      </c>
      <c r="C79">
        <v>71</v>
      </c>
      <c r="D79" t="s">
        <v>15</v>
      </c>
      <c r="E79" s="4">
        <v>38737</v>
      </c>
      <c r="F79">
        <f t="shared" si="1"/>
        <v>7</v>
      </c>
      <c r="G79">
        <v>0</v>
      </c>
    </row>
    <row r="80" spans="1:7">
      <c r="A80">
        <v>9</v>
      </c>
      <c r="B80" t="s">
        <v>51</v>
      </c>
      <c r="C80">
        <v>69</v>
      </c>
      <c r="D80" t="s">
        <v>16</v>
      </c>
      <c r="E80" s="4">
        <v>38737</v>
      </c>
      <c r="F80">
        <f t="shared" si="1"/>
        <v>7</v>
      </c>
      <c r="G80">
        <v>0</v>
      </c>
    </row>
    <row r="81" spans="1:7">
      <c r="A81">
        <v>9</v>
      </c>
      <c r="B81" t="s">
        <v>51</v>
      </c>
      <c r="C81">
        <v>69</v>
      </c>
      <c r="D81" t="s">
        <v>14</v>
      </c>
      <c r="E81" s="4">
        <v>38737</v>
      </c>
      <c r="F81">
        <f t="shared" si="1"/>
        <v>7</v>
      </c>
      <c r="G81">
        <v>0</v>
      </c>
    </row>
    <row r="82" spans="1:7">
      <c r="A82">
        <v>9</v>
      </c>
      <c r="B82" t="s">
        <v>51</v>
      </c>
      <c r="C82">
        <v>69</v>
      </c>
      <c r="D82" t="s">
        <v>15</v>
      </c>
      <c r="E82" s="4">
        <v>38737</v>
      </c>
      <c r="F82">
        <f t="shared" si="1"/>
        <v>7</v>
      </c>
      <c r="G82">
        <v>0</v>
      </c>
    </row>
    <row r="83" spans="1:7">
      <c r="A83">
        <v>10</v>
      </c>
      <c r="B83" t="s">
        <v>52</v>
      </c>
      <c r="C83">
        <v>183</v>
      </c>
      <c r="D83" t="s">
        <v>16</v>
      </c>
      <c r="E83" s="4">
        <v>38737</v>
      </c>
      <c r="F83">
        <f t="shared" si="1"/>
        <v>7</v>
      </c>
      <c r="G83">
        <v>0</v>
      </c>
    </row>
    <row r="84" spans="1:7">
      <c r="A84">
        <v>10</v>
      </c>
      <c r="B84" t="s">
        <v>52</v>
      </c>
      <c r="C84">
        <v>183</v>
      </c>
      <c r="D84" t="s">
        <v>14</v>
      </c>
      <c r="E84" s="4">
        <v>38737</v>
      </c>
      <c r="F84">
        <f t="shared" si="1"/>
        <v>7</v>
      </c>
      <c r="G84">
        <v>0</v>
      </c>
    </row>
    <row r="85" spans="1:7">
      <c r="A85">
        <v>10</v>
      </c>
      <c r="B85" t="s">
        <v>52</v>
      </c>
      <c r="C85">
        <v>183</v>
      </c>
      <c r="D85" t="s">
        <v>15</v>
      </c>
      <c r="E85" s="4">
        <v>38737</v>
      </c>
      <c r="F85">
        <f t="shared" si="1"/>
        <v>7</v>
      </c>
      <c r="G85">
        <v>0</v>
      </c>
    </row>
    <row r="86" spans="1:7">
      <c r="A86">
        <v>11</v>
      </c>
      <c r="B86" t="s">
        <v>52</v>
      </c>
      <c r="C86">
        <v>180</v>
      </c>
      <c r="D86" t="s">
        <v>16</v>
      </c>
      <c r="E86" s="4">
        <v>38737</v>
      </c>
      <c r="F86">
        <f t="shared" si="1"/>
        <v>7</v>
      </c>
      <c r="G86">
        <v>0</v>
      </c>
    </row>
    <row r="87" spans="1:7">
      <c r="A87">
        <v>11</v>
      </c>
      <c r="B87" t="s">
        <v>52</v>
      </c>
      <c r="C87">
        <v>180</v>
      </c>
      <c r="D87" t="s">
        <v>14</v>
      </c>
      <c r="E87" s="4">
        <v>38737</v>
      </c>
      <c r="F87">
        <f t="shared" si="1"/>
        <v>7</v>
      </c>
      <c r="G87">
        <v>0</v>
      </c>
    </row>
    <row r="88" spans="1:7">
      <c r="A88">
        <v>11</v>
      </c>
      <c r="B88" t="s">
        <v>52</v>
      </c>
      <c r="C88">
        <v>180</v>
      </c>
      <c r="D88" t="s">
        <v>15</v>
      </c>
      <c r="E88" s="4">
        <v>38737</v>
      </c>
      <c r="F88">
        <f t="shared" si="1"/>
        <v>7</v>
      </c>
      <c r="G88">
        <v>0</v>
      </c>
    </row>
    <row r="89" spans="1:7">
      <c r="A89">
        <v>12</v>
      </c>
      <c r="B89" t="s">
        <v>52</v>
      </c>
      <c r="C89">
        <v>182</v>
      </c>
      <c r="D89" t="s">
        <v>16</v>
      </c>
      <c r="E89" s="4">
        <v>38737</v>
      </c>
      <c r="F89">
        <f t="shared" si="1"/>
        <v>7</v>
      </c>
      <c r="G89">
        <v>0</v>
      </c>
    </row>
    <row r="90" spans="1:7">
      <c r="A90">
        <v>12</v>
      </c>
      <c r="B90" t="s">
        <v>52</v>
      </c>
      <c r="C90">
        <v>182</v>
      </c>
      <c r="D90" t="s">
        <v>14</v>
      </c>
      <c r="E90" s="4">
        <v>38737</v>
      </c>
      <c r="F90">
        <f t="shared" si="1"/>
        <v>7</v>
      </c>
      <c r="G90">
        <v>0</v>
      </c>
    </row>
    <row r="91" spans="1:7">
      <c r="A91">
        <v>12</v>
      </c>
      <c r="B91" t="s">
        <v>52</v>
      </c>
      <c r="C91">
        <v>182</v>
      </c>
      <c r="D91" t="s">
        <v>15</v>
      </c>
      <c r="E91" s="4">
        <v>38737</v>
      </c>
      <c r="F91">
        <f t="shared" si="1"/>
        <v>7</v>
      </c>
      <c r="G91">
        <v>0</v>
      </c>
    </row>
    <row r="92" spans="1:7">
      <c r="A92">
        <v>13</v>
      </c>
      <c r="B92" t="s">
        <v>52</v>
      </c>
      <c r="C92">
        <v>195</v>
      </c>
      <c r="D92" t="s">
        <v>16</v>
      </c>
      <c r="E92" s="4">
        <v>38737</v>
      </c>
      <c r="F92">
        <f t="shared" si="1"/>
        <v>7</v>
      </c>
      <c r="G92">
        <v>0</v>
      </c>
    </row>
    <row r="93" spans="1:7">
      <c r="A93">
        <v>13</v>
      </c>
      <c r="B93" t="s">
        <v>52</v>
      </c>
      <c r="C93">
        <v>195</v>
      </c>
      <c r="D93" t="s">
        <v>14</v>
      </c>
      <c r="E93" s="4">
        <v>38737</v>
      </c>
      <c r="F93">
        <f t="shared" si="1"/>
        <v>7</v>
      </c>
      <c r="G93">
        <v>0</v>
      </c>
    </row>
    <row r="94" spans="1:7">
      <c r="A94">
        <v>13</v>
      </c>
      <c r="B94" t="s">
        <v>52</v>
      </c>
      <c r="C94">
        <v>195</v>
      </c>
      <c r="D94" t="s">
        <v>15</v>
      </c>
      <c r="E94" s="4">
        <v>38737</v>
      </c>
      <c r="F94">
        <f t="shared" si="1"/>
        <v>7</v>
      </c>
      <c r="G94">
        <v>0</v>
      </c>
    </row>
    <row r="95" spans="1:7">
      <c r="A95">
        <v>14</v>
      </c>
      <c r="B95" t="s">
        <v>52</v>
      </c>
      <c r="C95">
        <v>190</v>
      </c>
      <c r="D95" t="s">
        <v>16</v>
      </c>
      <c r="E95" s="4">
        <v>38737</v>
      </c>
      <c r="F95">
        <f t="shared" si="1"/>
        <v>7</v>
      </c>
      <c r="G95">
        <v>0</v>
      </c>
    </row>
    <row r="96" spans="1:7">
      <c r="A96">
        <v>14</v>
      </c>
      <c r="B96" t="s">
        <v>52</v>
      </c>
      <c r="C96">
        <v>190</v>
      </c>
      <c r="D96" t="s">
        <v>14</v>
      </c>
      <c r="E96" s="4">
        <v>38737</v>
      </c>
      <c r="F96">
        <f t="shared" si="1"/>
        <v>7</v>
      </c>
      <c r="G96">
        <v>0</v>
      </c>
    </row>
    <row r="97" spans="1:7">
      <c r="A97">
        <v>14</v>
      </c>
      <c r="B97" t="s">
        <v>52</v>
      </c>
      <c r="C97">
        <v>190</v>
      </c>
      <c r="D97" t="s">
        <v>15</v>
      </c>
      <c r="E97" s="4">
        <v>38737</v>
      </c>
      <c r="F97">
        <f t="shared" si="1"/>
        <v>7</v>
      </c>
      <c r="G97">
        <v>0</v>
      </c>
    </row>
    <row r="98" spans="1:7">
      <c r="A98">
        <v>15</v>
      </c>
      <c r="B98" t="s">
        <v>52</v>
      </c>
      <c r="C98">
        <v>193</v>
      </c>
      <c r="D98" t="s">
        <v>16</v>
      </c>
      <c r="E98" s="4">
        <v>38737</v>
      </c>
      <c r="F98">
        <f t="shared" si="1"/>
        <v>7</v>
      </c>
      <c r="G98">
        <v>0</v>
      </c>
    </row>
    <row r="99" spans="1:7">
      <c r="A99">
        <v>15</v>
      </c>
      <c r="B99" t="s">
        <v>52</v>
      </c>
      <c r="C99">
        <v>193</v>
      </c>
      <c r="D99" t="s">
        <v>14</v>
      </c>
      <c r="E99" s="4">
        <v>38737</v>
      </c>
      <c r="F99">
        <f t="shared" si="1"/>
        <v>7</v>
      </c>
      <c r="G99">
        <v>0</v>
      </c>
    </row>
    <row r="100" spans="1:7">
      <c r="A100">
        <v>15</v>
      </c>
      <c r="B100" t="s">
        <v>52</v>
      </c>
      <c r="C100">
        <v>193</v>
      </c>
      <c r="D100" t="s">
        <v>15</v>
      </c>
      <c r="E100" s="4">
        <v>38737</v>
      </c>
      <c r="F100">
        <f t="shared" si="1"/>
        <v>7</v>
      </c>
      <c r="G100">
        <v>0</v>
      </c>
    </row>
    <row r="101" spans="1:7">
      <c r="A101">
        <v>16</v>
      </c>
      <c r="B101" t="s">
        <v>52</v>
      </c>
      <c r="C101">
        <v>220</v>
      </c>
      <c r="D101" t="s">
        <v>16</v>
      </c>
      <c r="E101" s="4">
        <v>38737</v>
      </c>
      <c r="F101">
        <f t="shared" si="1"/>
        <v>7</v>
      </c>
      <c r="G101">
        <v>0</v>
      </c>
    </row>
    <row r="102" spans="1:7">
      <c r="A102">
        <v>16</v>
      </c>
      <c r="B102" t="s">
        <v>52</v>
      </c>
      <c r="C102">
        <v>220</v>
      </c>
      <c r="D102" t="s">
        <v>14</v>
      </c>
      <c r="E102" s="4">
        <v>38737</v>
      </c>
      <c r="F102">
        <f t="shared" si="1"/>
        <v>7</v>
      </c>
      <c r="G102">
        <v>0</v>
      </c>
    </row>
    <row r="103" spans="1:7">
      <c r="A103">
        <v>16</v>
      </c>
      <c r="B103" t="s">
        <v>52</v>
      </c>
      <c r="C103">
        <v>220</v>
      </c>
      <c r="D103" t="s">
        <v>15</v>
      </c>
      <c r="E103" s="4">
        <v>38737</v>
      </c>
      <c r="F103">
        <f t="shared" si="1"/>
        <v>7</v>
      </c>
      <c r="G103">
        <v>0</v>
      </c>
    </row>
    <row r="104" spans="1:7">
      <c r="A104">
        <v>17</v>
      </c>
      <c r="B104" t="s">
        <v>52</v>
      </c>
      <c r="C104">
        <v>222</v>
      </c>
      <c r="D104" t="s">
        <v>16</v>
      </c>
      <c r="E104" s="4">
        <v>38737</v>
      </c>
      <c r="F104">
        <f t="shared" si="1"/>
        <v>7</v>
      </c>
      <c r="G104">
        <v>0</v>
      </c>
    </row>
    <row r="105" spans="1:7">
      <c r="A105">
        <v>17</v>
      </c>
      <c r="B105" t="s">
        <v>52</v>
      </c>
      <c r="C105">
        <v>222</v>
      </c>
      <c r="D105" t="s">
        <v>14</v>
      </c>
      <c r="E105" s="4">
        <v>38737</v>
      </c>
      <c r="F105">
        <f t="shared" si="1"/>
        <v>7</v>
      </c>
      <c r="G105">
        <v>0</v>
      </c>
    </row>
    <row r="106" spans="1:7">
      <c r="A106">
        <v>17</v>
      </c>
      <c r="B106" t="s">
        <v>52</v>
      </c>
      <c r="C106">
        <v>222</v>
      </c>
      <c r="D106" t="s">
        <v>15</v>
      </c>
      <c r="E106" s="4">
        <v>38737</v>
      </c>
      <c r="F106">
        <f t="shared" si="1"/>
        <v>7</v>
      </c>
      <c r="G106">
        <v>0</v>
      </c>
    </row>
    <row r="107" spans="1:7">
      <c r="A107">
        <v>18</v>
      </c>
      <c r="B107" t="s">
        <v>52</v>
      </c>
      <c r="C107">
        <v>237</v>
      </c>
      <c r="D107" t="s">
        <v>16</v>
      </c>
      <c r="E107" s="4">
        <v>38737</v>
      </c>
      <c r="F107">
        <f t="shared" si="1"/>
        <v>7</v>
      </c>
      <c r="G107">
        <v>0</v>
      </c>
    </row>
    <row r="108" spans="1:7">
      <c r="A108">
        <v>18</v>
      </c>
      <c r="B108" t="s">
        <v>52</v>
      </c>
      <c r="C108">
        <v>237</v>
      </c>
      <c r="D108" t="s">
        <v>14</v>
      </c>
      <c r="E108" s="4">
        <v>38737</v>
      </c>
      <c r="F108">
        <f t="shared" si="1"/>
        <v>7</v>
      </c>
      <c r="G108">
        <v>0</v>
      </c>
    </row>
    <row r="109" spans="1:7">
      <c r="A109">
        <v>18</v>
      </c>
      <c r="B109" t="s">
        <v>52</v>
      </c>
      <c r="C109">
        <v>237</v>
      </c>
      <c r="D109" t="s">
        <v>15</v>
      </c>
      <c r="E109" s="4">
        <v>38737</v>
      </c>
      <c r="F109">
        <f t="shared" si="1"/>
        <v>7</v>
      </c>
      <c r="G109">
        <v>0</v>
      </c>
    </row>
    <row r="110" spans="1:7">
      <c r="A110">
        <v>1</v>
      </c>
      <c r="B110" t="s">
        <v>51</v>
      </c>
      <c r="C110">
        <v>46</v>
      </c>
      <c r="D110" t="s">
        <v>16</v>
      </c>
      <c r="E110" s="4">
        <v>38744</v>
      </c>
      <c r="F110">
        <f t="shared" si="1"/>
        <v>14</v>
      </c>
      <c r="G110">
        <v>0</v>
      </c>
    </row>
    <row r="111" spans="1:7">
      <c r="A111">
        <v>1</v>
      </c>
      <c r="B111" t="s">
        <v>51</v>
      </c>
      <c r="C111">
        <v>46</v>
      </c>
      <c r="D111" t="s">
        <v>14</v>
      </c>
      <c r="E111" s="4">
        <v>38744</v>
      </c>
      <c r="F111">
        <f t="shared" si="1"/>
        <v>14</v>
      </c>
      <c r="G111">
        <v>0</v>
      </c>
    </row>
    <row r="112" spans="1:7">
      <c r="A112">
        <v>1</v>
      </c>
      <c r="B112" t="s">
        <v>51</v>
      </c>
      <c r="C112">
        <v>46</v>
      </c>
      <c r="D112" t="s">
        <v>15</v>
      </c>
      <c r="E112" s="4">
        <v>38744</v>
      </c>
      <c r="F112">
        <f t="shared" si="1"/>
        <v>14</v>
      </c>
      <c r="G112">
        <v>0</v>
      </c>
    </row>
    <row r="113" spans="1:7">
      <c r="A113">
        <v>2</v>
      </c>
      <c r="B113" t="s">
        <v>51</v>
      </c>
      <c r="C113">
        <v>36</v>
      </c>
      <c r="D113" t="s">
        <v>16</v>
      </c>
      <c r="E113" s="4">
        <v>38744</v>
      </c>
      <c r="F113">
        <f t="shared" si="1"/>
        <v>14</v>
      </c>
      <c r="G113">
        <v>0</v>
      </c>
    </row>
    <row r="114" spans="1:7">
      <c r="A114">
        <v>2</v>
      </c>
      <c r="B114" t="s">
        <v>51</v>
      </c>
      <c r="C114">
        <v>36</v>
      </c>
      <c r="D114" t="s">
        <v>14</v>
      </c>
      <c r="E114" s="4">
        <v>38744</v>
      </c>
      <c r="F114">
        <f t="shared" si="1"/>
        <v>14</v>
      </c>
      <c r="G114">
        <v>0</v>
      </c>
    </row>
    <row r="115" spans="1:7">
      <c r="A115">
        <v>2</v>
      </c>
      <c r="B115" t="s">
        <v>51</v>
      </c>
      <c r="C115">
        <v>36</v>
      </c>
      <c r="D115" t="s">
        <v>15</v>
      </c>
      <c r="E115" s="4">
        <v>38744</v>
      </c>
      <c r="F115">
        <f t="shared" si="1"/>
        <v>14</v>
      </c>
      <c r="G115">
        <v>0</v>
      </c>
    </row>
    <row r="116" spans="1:7">
      <c r="A116">
        <v>3</v>
      </c>
      <c r="B116" t="s">
        <v>51</v>
      </c>
      <c r="C116">
        <v>60</v>
      </c>
      <c r="D116" t="s">
        <v>16</v>
      </c>
      <c r="E116" s="4">
        <v>38744</v>
      </c>
      <c r="F116">
        <f t="shared" si="1"/>
        <v>14</v>
      </c>
      <c r="G116">
        <v>0</v>
      </c>
    </row>
    <row r="117" spans="1:7">
      <c r="A117">
        <v>3</v>
      </c>
      <c r="B117" t="s">
        <v>51</v>
      </c>
      <c r="C117">
        <v>60</v>
      </c>
      <c r="D117" t="s">
        <v>14</v>
      </c>
      <c r="E117" s="4">
        <v>38744</v>
      </c>
      <c r="F117">
        <f t="shared" si="1"/>
        <v>14</v>
      </c>
      <c r="G117">
        <v>0</v>
      </c>
    </row>
    <row r="118" spans="1:7">
      <c r="A118">
        <v>3</v>
      </c>
      <c r="B118" t="s">
        <v>51</v>
      </c>
      <c r="C118">
        <v>60</v>
      </c>
      <c r="D118" t="s">
        <v>15</v>
      </c>
      <c r="E118" s="4">
        <v>38744</v>
      </c>
      <c r="F118">
        <f t="shared" si="1"/>
        <v>14</v>
      </c>
      <c r="G118">
        <v>0</v>
      </c>
    </row>
    <row r="119" spans="1:7">
      <c r="A119">
        <v>4</v>
      </c>
      <c r="B119" t="s">
        <v>51</v>
      </c>
      <c r="C119">
        <v>64</v>
      </c>
      <c r="D119" t="s">
        <v>16</v>
      </c>
      <c r="E119" s="4">
        <v>38744</v>
      </c>
      <c r="F119">
        <f t="shared" si="1"/>
        <v>14</v>
      </c>
      <c r="G119">
        <v>0</v>
      </c>
    </row>
    <row r="120" spans="1:7">
      <c r="A120">
        <v>4</v>
      </c>
      <c r="B120" t="s">
        <v>51</v>
      </c>
      <c r="C120">
        <v>64</v>
      </c>
      <c r="D120" t="s">
        <v>14</v>
      </c>
      <c r="E120" s="4">
        <v>38744</v>
      </c>
      <c r="F120">
        <f t="shared" si="1"/>
        <v>14</v>
      </c>
      <c r="G120">
        <v>0</v>
      </c>
    </row>
    <row r="121" spans="1:7">
      <c r="A121">
        <v>4</v>
      </c>
      <c r="B121" t="s">
        <v>51</v>
      </c>
      <c r="C121">
        <v>64</v>
      </c>
      <c r="D121" t="s">
        <v>15</v>
      </c>
      <c r="E121" s="4">
        <v>38744</v>
      </c>
      <c r="F121">
        <f t="shared" si="1"/>
        <v>14</v>
      </c>
      <c r="G121">
        <v>0</v>
      </c>
    </row>
    <row r="122" spans="1:7">
      <c r="A122">
        <v>5</v>
      </c>
      <c r="B122" t="s">
        <v>51</v>
      </c>
      <c r="C122">
        <v>67</v>
      </c>
      <c r="D122" t="s">
        <v>16</v>
      </c>
      <c r="E122" s="4">
        <v>38744</v>
      </c>
      <c r="F122">
        <f t="shared" si="1"/>
        <v>14</v>
      </c>
      <c r="G122">
        <v>0</v>
      </c>
    </row>
    <row r="123" spans="1:7">
      <c r="A123">
        <v>5</v>
      </c>
      <c r="B123" t="s">
        <v>51</v>
      </c>
      <c r="C123">
        <v>67</v>
      </c>
      <c r="D123" t="s">
        <v>14</v>
      </c>
      <c r="E123" s="4">
        <v>38744</v>
      </c>
      <c r="F123">
        <f t="shared" si="1"/>
        <v>14</v>
      </c>
      <c r="G123">
        <v>0</v>
      </c>
    </row>
    <row r="124" spans="1:7">
      <c r="A124">
        <v>5</v>
      </c>
      <c r="B124" t="s">
        <v>51</v>
      </c>
      <c r="C124">
        <v>67</v>
      </c>
      <c r="D124" t="s">
        <v>15</v>
      </c>
      <c r="E124" s="4">
        <v>38744</v>
      </c>
      <c r="F124">
        <f t="shared" si="1"/>
        <v>14</v>
      </c>
      <c r="G124">
        <v>0</v>
      </c>
    </row>
    <row r="125" spans="1:7">
      <c r="A125">
        <v>6</v>
      </c>
      <c r="B125" t="s">
        <v>51</v>
      </c>
      <c r="C125">
        <v>78</v>
      </c>
      <c r="D125" t="s">
        <v>16</v>
      </c>
      <c r="E125" s="4">
        <v>38744</v>
      </c>
      <c r="F125">
        <f t="shared" si="1"/>
        <v>14</v>
      </c>
      <c r="G125">
        <v>0</v>
      </c>
    </row>
    <row r="126" spans="1:7">
      <c r="A126">
        <v>6</v>
      </c>
      <c r="B126" t="s">
        <v>51</v>
      </c>
      <c r="C126">
        <v>78</v>
      </c>
      <c r="D126" t="s">
        <v>14</v>
      </c>
      <c r="E126" s="4">
        <v>38744</v>
      </c>
      <c r="F126">
        <f t="shared" si="1"/>
        <v>14</v>
      </c>
      <c r="G126">
        <v>0</v>
      </c>
    </row>
    <row r="127" spans="1:7">
      <c r="A127">
        <v>6</v>
      </c>
      <c r="B127" t="s">
        <v>51</v>
      </c>
      <c r="C127">
        <v>78</v>
      </c>
      <c r="D127" t="s">
        <v>15</v>
      </c>
      <c r="E127" s="4">
        <v>38744</v>
      </c>
      <c r="F127">
        <f t="shared" si="1"/>
        <v>14</v>
      </c>
      <c r="G127">
        <v>0</v>
      </c>
    </row>
    <row r="128" spans="1:7">
      <c r="A128">
        <v>7</v>
      </c>
      <c r="B128" t="s">
        <v>51</v>
      </c>
      <c r="C128">
        <v>76</v>
      </c>
      <c r="D128" t="s">
        <v>16</v>
      </c>
      <c r="E128" s="4">
        <v>38744</v>
      </c>
      <c r="F128">
        <f t="shared" si="1"/>
        <v>14</v>
      </c>
      <c r="G128">
        <v>0</v>
      </c>
    </row>
    <row r="129" spans="1:7">
      <c r="A129">
        <v>7</v>
      </c>
      <c r="B129" t="s">
        <v>51</v>
      </c>
      <c r="C129">
        <v>76</v>
      </c>
      <c r="D129" t="s">
        <v>14</v>
      </c>
      <c r="E129" s="4">
        <v>38744</v>
      </c>
      <c r="F129">
        <f t="shared" si="1"/>
        <v>14</v>
      </c>
      <c r="G129">
        <v>0</v>
      </c>
    </row>
    <row r="130" spans="1:7">
      <c r="A130">
        <v>7</v>
      </c>
      <c r="B130" t="s">
        <v>51</v>
      </c>
      <c r="C130">
        <v>76</v>
      </c>
      <c r="D130" t="s">
        <v>15</v>
      </c>
      <c r="E130" s="4">
        <v>38744</v>
      </c>
      <c r="F130">
        <f t="shared" ref="F130:F193" si="2">DATEDIF("01/14/2010", E130, "D")</f>
        <v>14</v>
      </c>
      <c r="G130">
        <v>0</v>
      </c>
    </row>
    <row r="131" spans="1:7">
      <c r="A131">
        <v>8</v>
      </c>
      <c r="B131" t="s">
        <v>51</v>
      </c>
      <c r="C131">
        <v>71</v>
      </c>
      <c r="D131" t="s">
        <v>16</v>
      </c>
      <c r="E131" s="4">
        <v>38744</v>
      </c>
      <c r="F131">
        <f t="shared" si="2"/>
        <v>14</v>
      </c>
      <c r="G131">
        <v>0</v>
      </c>
    </row>
    <row r="132" spans="1:7">
      <c r="A132">
        <v>8</v>
      </c>
      <c r="B132" t="s">
        <v>51</v>
      </c>
      <c r="C132">
        <v>71</v>
      </c>
      <c r="D132" t="s">
        <v>14</v>
      </c>
      <c r="E132" s="4">
        <v>38744</v>
      </c>
      <c r="F132">
        <f t="shared" si="2"/>
        <v>14</v>
      </c>
      <c r="G132">
        <v>0</v>
      </c>
    </row>
    <row r="133" spans="1:7">
      <c r="A133">
        <v>8</v>
      </c>
      <c r="B133" t="s">
        <v>51</v>
      </c>
      <c r="C133">
        <v>71</v>
      </c>
      <c r="D133" t="s">
        <v>15</v>
      </c>
      <c r="E133" s="4">
        <v>38744</v>
      </c>
      <c r="F133">
        <f t="shared" si="2"/>
        <v>14</v>
      </c>
      <c r="G133">
        <v>0</v>
      </c>
    </row>
    <row r="134" spans="1:7">
      <c r="A134">
        <v>9</v>
      </c>
      <c r="B134" t="s">
        <v>51</v>
      </c>
      <c r="C134">
        <v>69</v>
      </c>
      <c r="D134" t="s">
        <v>16</v>
      </c>
      <c r="E134" s="4">
        <v>38744</v>
      </c>
      <c r="F134">
        <f t="shared" si="2"/>
        <v>14</v>
      </c>
      <c r="G134">
        <v>0</v>
      </c>
    </row>
    <row r="135" spans="1:7">
      <c r="A135">
        <v>9</v>
      </c>
      <c r="B135" t="s">
        <v>51</v>
      </c>
      <c r="C135">
        <v>69</v>
      </c>
      <c r="D135" t="s">
        <v>14</v>
      </c>
      <c r="E135" s="4">
        <v>38744</v>
      </c>
      <c r="F135">
        <f t="shared" si="2"/>
        <v>14</v>
      </c>
      <c r="G135">
        <v>0</v>
      </c>
    </row>
    <row r="136" spans="1:7">
      <c r="A136">
        <v>9</v>
      </c>
      <c r="B136" t="s">
        <v>51</v>
      </c>
      <c r="C136">
        <v>69</v>
      </c>
      <c r="D136" t="s">
        <v>15</v>
      </c>
      <c r="E136" s="4">
        <v>38744</v>
      </c>
      <c r="F136">
        <f t="shared" si="2"/>
        <v>14</v>
      </c>
      <c r="G136">
        <v>0</v>
      </c>
    </row>
    <row r="137" spans="1:7">
      <c r="A137">
        <v>10</v>
      </c>
      <c r="B137" t="s">
        <v>52</v>
      </c>
      <c r="C137">
        <v>183</v>
      </c>
      <c r="D137" t="s">
        <v>16</v>
      </c>
      <c r="E137" s="4">
        <v>38744</v>
      </c>
      <c r="F137">
        <f t="shared" si="2"/>
        <v>14</v>
      </c>
      <c r="G137">
        <v>0</v>
      </c>
    </row>
    <row r="138" spans="1:7">
      <c r="A138">
        <v>10</v>
      </c>
      <c r="B138" t="s">
        <v>52</v>
      </c>
      <c r="C138">
        <v>183</v>
      </c>
      <c r="D138" t="s">
        <v>14</v>
      </c>
      <c r="E138" s="4">
        <v>38744</v>
      </c>
      <c r="F138">
        <f t="shared" si="2"/>
        <v>14</v>
      </c>
      <c r="G138">
        <v>0</v>
      </c>
    </row>
    <row r="139" spans="1:7">
      <c r="A139">
        <v>10</v>
      </c>
      <c r="B139" t="s">
        <v>52</v>
      </c>
      <c r="C139">
        <v>183</v>
      </c>
      <c r="D139" t="s">
        <v>15</v>
      </c>
      <c r="E139" s="4">
        <v>38744</v>
      </c>
      <c r="F139">
        <f t="shared" si="2"/>
        <v>14</v>
      </c>
      <c r="G139">
        <v>0</v>
      </c>
    </row>
    <row r="140" spans="1:7">
      <c r="A140">
        <v>11</v>
      </c>
      <c r="B140" t="s">
        <v>52</v>
      </c>
      <c r="C140">
        <v>180</v>
      </c>
      <c r="D140" t="s">
        <v>16</v>
      </c>
      <c r="E140" s="4">
        <v>38744</v>
      </c>
      <c r="F140">
        <f t="shared" si="2"/>
        <v>14</v>
      </c>
      <c r="G140">
        <v>0</v>
      </c>
    </row>
    <row r="141" spans="1:7">
      <c r="A141">
        <v>11</v>
      </c>
      <c r="B141" t="s">
        <v>52</v>
      </c>
      <c r="C141">
        <v>180</v>
      </c>
      <c r="D141" t="s">
        <v>14</v>
      </c>
      <c r="E141" s="4">
        <v>38744</v>
      </c>
      <c r="F141">
        <f t="shared" si="2"/>
        <v>14</v>
      </c>
      <c r="G141">
        <v>0</v>
      </c>
    </row>
    <row r="142" spans="1:7">
      <c r="A142">
        <v>11</v>
      </c>
      <c r="B142" t="s">
        <v>52</v>
      </c>
      <c r="C142">
        <v>180</v>
      </c>
      <c r="D142" t="s">
        <v>15</v>
      </c>
      <c r="E142" s="4">
        <v>38744</v>
      </c>
      <c r="F142">
        <f t="shared" si="2"/>
        <v>14</v>
      </c>
      <c r="G142">
        <v>0</v>
      </c>
    </row>
    <row r="143" spans="1:7">
      <c r="A143">
        <v>12</v>
      </c>
      <c r="B143" t="s">
        <v>52</v>
      </c>
      <c r="C143">
        <v>182</v>
      </c>
      <c r="D143" t="s">
        <v>16</v>
      </c>
      <c r="E143" s="4">
        <v>38744</v>
      </c>
      <c r="F143">
        <f t="shared" si="2"/>
        <v>14</v>
      </c>
      <c r="G143">
        <v>0</v>
      </c>
    </row>
    <row r="144" spans="1:7">
      <c r="A144">
        <v>12</v>
      </c>
      <c r="B144" t="s">
        <v>52</v>
      </c>
      <c r="C144">
        <v>182</v>
      </c>
      <c r="D144" t="s">
        <v>14</v>
      </c>
      <c r="E144" s="4">
        <v>38744</v>
      </c>
      <c r="F144">
        <f t="shared" si="2"/>
        <v>14</v>
      </c>
      <c r="G144">
        <v>0</v>
      </c>
    </row>
    <row r="145" spans="1:7">
      <c r="A145">
        <v>12</v>
      </c>
      <c r="B145" t="s">
        <v>52</v>
      </c>
      <c r="C145">
        <v>182</v>
      </c>
      <c r="D145" t="s">
        <v>15</v>
      </c>
      <c r="E145" s="4">
        <v>38744</v>
      </c>
      <c r="F145">
        <f t="shared" si="2"/>
        <v>14</v>
      </c>
      <c r="G145">
        <v>0</v>
      </c>
    </row>
    <row r="146" spans="1:7">
      <c r="A146">
        <v>13</v>
      </c>
      <c r="B146" t="s">
        <v>52</v>
      </c>
      <c r="C146">
        <v>195</v>
      </c>
      <c r="D146" t="s">
        <v>16</v>
      </c>
      <c r="E146" s="4">
        <v>38744</v>
      </c>
      <c r="F146">
        <f t="shared" si="2"/>
        <v>14</v>
      </c>
      <c r="G146">
        <v>0</v>
      </c>
    </row>
    <row r="147" spans="1:7">
      <c r="A147">
        <v>13</v>
      </c>
      <c r="B147" t="s">
        <v>52</v>
      </c>
      <c r="C147">
        <v>195</v>
      </c>
      <c r="D147" t="s">
        <v>14</v>
      </c>
      <c r="E147" s="4">
        <v>38744</v>
      </c>
      <c r="F147">
        <f t="shared" si="2"/>
        <v>14</v>
      </c>
      <c r="G147">
        <v>0</v>
      </c>
    </row>
    <row r="148" spans="1:7">
      <c r="A148">
        <v>13</v>
      </c>
      <c r="B148" t="s">
        <v>52</v>
      </c>
      <c r="C148">
        <v>195</v>
      </c>
      <c r="D148" t="s">
        <v>15</v>
      </c>
      <c r="E148" s="4">
        <v>38744</v>
      </c>
      <c r="F148">
        <f t="shared" si="2"/>
        <v>14</v>
      </c>
      <c r="G148">
        <v>0</v>
      </c>
    </row>
    <row r="149" spans="1:7">
      <c r="A149">
        <v>14</v>
      </c>
      <c r="B149" t="s">
        <v>52</v>
      </c>
      <c r="C149">
        <v>190</v>
      </c>
      <c r="D149" t="s">
        <v>16</v>
      </c>
      <c r="E149" s="4">
        <v>38744</v>
      </c>
      <c r="F149">
        <f t="shared" si="2"/>
        <v>14</v>
      </c>
      <c r="G149">
        <v>0</v>
      </c>
    </row>
    <row r="150" spans="1:7">
      <c r="A150">
        <v>14</v>
      </c>
      <c r="B150" t="s">
        <v>52</v>
      </c>
      <c r="C150">
        <v>190</v>
      </c>
      <c r="D150" t="s">
        <v>14</v>
      </c>
      <c r="E150" s="4">
        <v>38744</v>
      </c>
      <c r="F150">
        <f t="shared" si="2"/>
        <v>14</v>
      </c>
      <c r="G150">
        <v>0</v>
      </c>
    </row>
    <row r="151" spans="1:7">
      <c r="A151">
        <v>14</v>
      </c>
      <c r="B151" t="s">
        <v>52</v>
      </c>
      <c r="C151">
        <v>190</v>
      </c>
      <c r="D151" t="s">
        <v>15</v>
      </c>
      <c r="E151" s="4">
        <v>38744</v>
      </c>
      <c r="F151">
        <f t="shared" si="2"/>
        <v>14</v>
      </c>
      <c r="G151">
        <v>0</v>
      </c>
    </row>
    <row r="152" spans="1:7">
      <c r="A152">
        <v>15</v>
      </c>
      <c r="B152" t="s">
        <v>52</v>
      </c>
      <c r="C152">
        <v>193</v>
      </c>
      <c r="D152" t="s">
        <v>16</v>
      </c>
      <c r="E152" s="4">
        <v>38744</v>
      </c>
      <c r="F152">
        <f t="shared" si="2"/>
        <v>14</v>
      </c>
      <c r="G152">
        <v>0</v>
      </c>
    </row>
    <row r="153" spans="1:7">
      <c r="A153">
        <v>15</v>
      </c>
      <c r="B153" t="s">
        <v>52</v>
      </c>
      <c r="C153">
        <v>193</v>
      </c>
      <c r="D153" t="s">
        <v>14</v>
      </c>
      <c r="E153" s="4">
        <v>38744</v>
      </c>
      <c r="F153">
        <f t="shared" si="2"/>
        <v>14</v>
      </c>
      <c r="G153">
        <v>0</v>
      </c>
    </row>
    <row r="154" spans="1:7">
      <c r="A154">
        <v>15</v>
      </c>
      <c r="B154" t="s">
        <v>52</v>
      </c>
      <c r="C154">
        <v>193</v>
      </c>
      <c r="D154" t="s">
        <v>15</v>
      </c>
      <c r="E154" s="4">
        <v>38744</v>
      </c>
      <c r="F154">
        <f t="shared" si="2"/>
        <v>14</v>
      </c>
      <c r="G154">
        <v>0</v>
      </c>
    </row>
    <row r="155" spans="1:7">
      <c r="A155">
        <v>16</v>
      </c>
      <c r="B155" t="s">
        <v>52</v>
      </c>
      <c r="C155">
        <v>220</v>
      </c>
      <c r="D155" t="s">
        <v>16</v>
      </c>
      <c r="E155" s="4">
        <v>38744</v>
      </c>
      <c r="F155">
        <f t="shared" si="2"/>
        <v>14</v>
      </c>
      <c r="G155">
        <v>0</v>
      </c>
    </row>
    <row r="156" spans="1:7">
      <c r="A156">
        <v>16</v>
      </c>
      <c r="B156" t="s">
        <v>52</v>
      </c>
      <c r="C156">
        <v>220</v>
      </c>
      <c r="D156" t="s">
        <v>14</v>
      </c>
      <c r="E156" s="4">
        <v>38744</v>
      </c>
      <c r="F156">
        <f t="shared" si="2"/>
        <v>14</v>
      </c>
      <c r="G156">
        <v>0</v>
      </c>
    </row>
    <row r="157" spans="1:7">
      <c r="A157">
        <v>16</v>
      </c>
      <c r="B157" t="s">
        <v>52</v>
      </c>
      <c r="C157">
        <v>220</v>
      </c>
      <c r="D157" t="s">
        <v>15</v>
      </c>
      <c r="E157" s="4">
        <v>38744</v>
      </c>
      <c r="F157">
        <f t="shared" si="2"/>
        <v>14</v>
      </c>
      <c r="G157">
        <v>0</v>
      </c>
    </row>
    <row r="158" spans="1:7">
      <c r="A158">
        <v>17</v>
      </c>
      <c r="B158" t="s">
        <v>52</v>
      </c>
      <c r="C158">
        <v>222</v>
      </c>
      <c r="D158" t="s">
        <v>16</v>
      </c>
      <c r="E158" s="4">
        <v>38744</v>
      </c>
      <c r="F158">
        <f t="shared" si="2"/>
        <v>14</v>
      </c>
      <c r="G158">
        <v>0</v>
      </c>
    </row>
    <row r="159" spans="1:7">
      <c r="A159">
        <v>17</v>
      </c>
      <c r="B159" t="s">
        <v>52</v>
      </c>
      <c r="C159">
        <v>222</v>
      </c>
      <c r="D159" t="s">
        <v>14</v>
      </c>
      <c r="E159" s="4">
        <v>38744</v>
      </c>
      <c r="F159">
        <f t="shared" si="2"/>
        <v>14</v>
      </c>
      <c r="G159">
        <v>0</v>
      </c>
    </row>
    <row r="160" spans="1:7">
      <c r="A160">
        <v>17</v>
      </c>
      <c r="B160" t="s">
        <v>52</v>
      </c>
      <c r="C160">
        <v>222</v>
      </c>
      <c r="D160" t="s">
        <v>15</v>
      </c>
      <c r="E160" s="4">
        <v>38744</v>
      </c>
      <c r="F160">
        <f t="shared" si="2"/>
        <v>14</v>
      </c>
      <c r="G160">
        <v>0</v>
      </c>
    </row>
    <row r="161" spans="1:7">
      <c r="A161">
        <v>18</v>
      </c>
      <c r="B161" t="s">
        <v>52</v>
      </c>
      <c r="C161">
        <v>237</v>
      </c>
      <c r="D161" t="s">
        <v>16</v>
      </c>
      <c r="E161" s="4">
        <v>38744</v>
      </c>
      <c r="F161">
        <f t="shared" si="2"/>
        <v>14</v>
      </c>
      <c r="G161">
        <v>0</v>
      </c>
    </row>
    <row r="162" spans="1:7">
      <c r="A162">
        <v>18</v>
      </c>
      <c r="B162" t="s">
        <v>52</v>
      </c>
      <c r="C162">
        <v>237</v>
      </c>
      <c r="D162" t="s">
        <v>14</v>
      </c>
      <c r="E162" s="4">
        <v>38744</v>
      </c>
      <c r="F162">
        <f t="shared" si="2"/>
        <v>14</v>
      </c>
      <c r="G162">
        <v>0</v>
      </c>
    </row>
    <row r="163" spans="1:7">
      <c r="A163">
        <v>18</v>
      </c>
      <c r="B163" t="s">
        <v>52</v>
      </c>
      <c r="C163">
        <v>237</v>
      </c>
      <c r="D163" t="s">
        <v>15</v>
      </c>
      <c r="E163" s="4">
        <v>38744</v>
      </c>
      <c r="F163">
        <f t="shared" si="2"/>
        <v>14</v>
      </c>
      <c r="G163">
        <v>0</v>
      </c>
    </row>
    <row r="164" spans="1:7">
      <c r="A164">
        <v>1</v>
      </c>
      <c r="B164" t="s">
        <v>51</v>
      </c>
      <c r="C164">
        <v>46</v>
      </c>
      <c r="D164" t="s">
        <v>16</v>
      </c>
      <c r="E164" s="2">
        <v>38751</v>
      </c>
      <c r="F164">
        <f t="shared" si="2"/>
        <v>21</v>
      </c>
      <c r="G164">
        <v>5</v>
      </c>
    </row>
    <row r="165" spans="1:7">
      <c r="A165">
        <v>1</v>
      </c>
      <c r="B165" t="s">
        <v>51</v>
      </c>
      <c r="C165">
        <v>46</v>
      </c>
      <c r="D165" t="s">
        <v>14</v>
      </c>
      <c r="E165" s="2">
        <v>38751</v>
      </c>
      <c r="F165">
        <f t="shared" si="2"/>
        <v>21</v>
      </c>
      <c r="G165">
        <v>5</v>
      </c>
    </row>
    <row r="166" spans="1:7">
      <c r="A166">
        <v>1</v>
      </c>
      <c r="B166" t="s">
        <v>51</v>
      </c>
      <c r="C166">
        <v>46</v>
      </c>
      <c r="D166" t="s">
        <v>15</v>
      </c>
      <c r="E166" s="2">
        <v>38751</v>
      </c>
      <c r="F166">
        <f t="shared" si="2"/>
        <v>21</v>
      </c>
      <c r="G166">
        <v>5</v>
      </c>
    </row>
    <row r="167" spans="1:7">
      <c r="A167">
        <v>2</v>
      </c>
      <c r="B167" t="s">
        <v>51</v>
      </c>
      <c r="C167">
        <v>36</v>
      </c>
      <c r="D167" t="s">
        <v>16</v>
      </c>
      <c r="E167" s="2">
        <v>38751</v>
      </c>
      <c r="F167">
        <f t="shared" si="2"/>
        <v>21</v>
      </c>
      <c r="G167">
        <v>4</v>
      </c>
    </row>
    <row r="168" spans="1:7">
      <c r="A168">
        <v>2</v>
      </c>
      <c r="B168" t="s">
        <v>51</v>
      </c>
      <c r="C168">
        <v>36</v>
      </c>
      <c r="D168" t="s">
        <v>14</v>
      </c>
      <c r="E168" s="2">
        <v>38751</v>
      </c>
      <c r="F168">
        <f t="shared" si="2"/>
        <v>21</v>
      </c>
      <c r="G168">
        <v>5</v>
      </c>
    </row>
    <row r="169" spans="1:7">
      <c r="A169">
        <v>2</v>
      </c>
      <c r="B169" t="s">
        <v>51</v>
      </c>
      <c r="C169">
        <v>36</v>
      </c>
      <c r="D169" t="s">
        <v>15</v>
      </c>
      <c r="E169" s="2">
        <v>38751</v>
      </c>
      <c r="F169">
        <f t="shared" si="2"/>
        <v>21</v>
      </c>
      <c r="G169">
        <v>5</v>
      </c>
    </row>
    <row r="170" spans="1:7">
      <c r="A170">
        <v>3</v>
      </c>
      <c r="B170" t="s">
        <v>51</v>
      </c>
      <c r="C170">
        <v>60</v>
      </c>
      <c r="D170" t="s">
        <v>16</v>
      </c>
      <c r="E170" s="2">
        <v>38751</v>
      </c>
      <c r="F170">
        <f t="shared" si="2"/>
        <v>21</v>
      </c>
      <c r="G170">
        <v>3</v>
      </c>
    </row>
    <row r="171" spans="1:7">
      <c r="A171">
        <v>3</v>
      </c>
      <c r="B171" t="s">
        <v>51</v>
      </c>
      <c r="C171">
        <v>60</v>
      </c>
      <c r="D171" t="s">
        <v>14</v>
      </c>
      <c r="E171" s="2">
        <v>38751</v>
      </c>
      <c r="F171">
        <f t="shared" si="2"/>
        <v>21</v>
      </c>
      <c r="G171">
        <v>4</v>
      </c>
    </row>
    <row r="172" spans="1:7">
      <c r="A172">
        <v>3</v>
      </c>
      <c r="B172" t="s">
        <v>51</v>
      </c>
      <c r="C172">
        <v>60</v>
      </c>
      <c r="D172" t="s">
        <v>15</v>
      </c>
      <c r="E172" s="2">
        <v>38751</v>
      </c>
      <c r="F172">
        <f t="shared" si="2"/>
        <v>21</v>
      </c>
      <c r="G172">
        <v>5</v>
      </c>
    </row>
    <row r="173" spans="1:7">
      <c r="A173">
        <v>4</v>
      </c>
      <c r="B173" t="s">
        <v>51</v>
      </c>
      <c r="C173">
        <v>64</v>
      </c>
      <c r="D173" t="s">
        <v>16</v>
      </c>
      <c r="E173" s="2">
        <v>38751</v>
      </c>
      <c r="F173">
        <f t="shared" si="2"/>
        <v>21</v>
      </c>
      <c r="G173">
        <v>5</v>
      </c>
    </row>
    <row r="174" spans="1:7">
      <c r="A174">
        <v>4</v>
      </c>
      <c r="B174" t="s">
        <v>51</v>
      </c>
      <c r="C174">
        <v>64</v>
      </c>
      <c r="D174" t="s">
        <v>14</v>
      </c>
      <c r="E174" s="2">
        <v>38751</v>
      </c>
      <c r="F174">
        <f t="shared" si="2"/>
        <v>21</v>
      </c>
      <c r="G174">
        <v>5</v>
      </c>
    </row>
    <row r="175" spans="1:7">
      <c r="A175">
        <v>4</v>
      </c>
      <c r="B175" t="s">
        <v>51</v>
      </c>
      <c r="C175">
        <v>64</v>
      </c>
      <c r="D175" t="s">
        <v>15</v>
      </c>
      <c r="E175" s="2">
        <v>38751</v>
      </c>
      <c r="F175">
        <f t="shared" si="2"/>
        <v>21</v>
      </c>
      <c r="G175">
        <v>5</v>
      </c>
    </row>
    <row r="176" spans="1:7">
      <c r="A176">
        <v>5</v>
      </c>
      <c r="B176" t="s">
        <v>51</v>
      </c>
      <c r="C176">
        <v>67</v>
      </c>
      <c r="D176" t="s">
        <v>16</v>
      </c>
      <c r="E176" s="2">
        <v>38751</v>
      </c>
      <c r="F176">
        <f t="shared" si="2"/>
        <v>21</v>
      </c>
      <c r="G176">
        <v>5</v>
      </c>
    </row>
    <row r="177" spans="1:7">
      <c r="A177">
        <v>5</v>
      </c>
      <c r="B177" t="s">
        <v>51</v>
      </c>
      <c r="C177">
        <v>67</v>
      </c>
      <c r="D177" t="s">
        <v>14</v>
      </c>
      <c r="E177" s="2">
        <v>38751</v>
      </c>
      <c r="F177">
        <f t="shared" si="2"/>
        <v>21</v>
      </c>
      <c r="G177">
        <v>5</v>
      </c>
    </row>
    <row r="178" spans="1:7">
      <c r="A178">
        <v>5</v>
      </c>
      <c r="B178" t="s">
        <v>51</v>
      </c>
      <c r="C178">
        <v>67</v>
      </c>
      <c r="D178" t="s">
        <v>15</v>
      </c>
      <c r="E178" s="2">
        <v>38751</v>
      </c>
      <c r="F178">
        <f t="shared" si="2"/>
        <v>21</v>
      </c>
      <c r="G178">
        <v>4</v>
      </c>
    </row>
    <row r="179" spans="1:7">
      <c r="A179">
        <v>6</v>
      </c>
      <c r="B179" t="s">
        <v>51</v>
      </c>
      <c r="C179">
        <v>78</v>
      </c>
      <c r="D179" t="s">
        <v>16</v>
      </c>
      <c r="E179" s="2">
        <v>38751</v>
      </c>
      <c r="F179">
        <f t="shared" si="2"/>
        <v>21</v>
      </c>
      <c r="G179">
        <v>2</v>
      </c>
    </row>
    <row r="180" spans="1:7">
      <c r="A180">
        <v>6</v>
      </c>
      <c r="B180" t="s">
        <v>51</v>
      </c>
      <c r="C180">
        <v>78</v>
      </c>
      <c r="D180" t="s">
        <v>14</v>
      </c>
      <c r="E180" s="2">
        <v>38751</v>
      </c>
      <c r="F180">
        <f t="shared" si="2"/>
        <v>21</v>
      </c>
      <c r="G180">
        <v>5</v>
      </c>
    </row>
    <row r="181" spans="1:7">
      <c r="A181">
        <v>6</v>
      </c>
      <c r="B181" t="s">
        <v>51</v>
      </c>
      <c r="C181">
        <v>78</v>
      </c>
      <c r="D181" t="s">
        <v>15</v>
      </c>
      <c r="E181" s="2">
        <v>38751</v>
      </c>
      <c r="F181">
        <f t="shared" si="2"/>
        <v>21</v>
      </c>
      <c r="G181">
        <v>4</v>
      </c>
    </row>
    <row r="182" spans="1:7">
      <c r="A182">
        <v>7</v>
      </c>
      <c r="B182" t="s">
        <v>51</v>
      </c>
      <c r="C182">
        <v>76</v>
      </c>
      <c r="D182" t="s">
        <v>16</v>
      </c>
      <c r="E182" s="2">
        <v>38751</v>
      </c>
      <c r="F182">
        <f t="shared" si="2"/>
        <v>21</v>
      </c>
      <c r="G182">
        <v>4</v>
      </c>
    </row>
    <row r="183" spans="1:7">
      <c r="A183">
        <v>7</v>
      </c>
      <c r="B183" t="s">
        <v>51</v>
      </c>
      <c r="C183">
        <v>76</v>
      </c>
      <c r="D183" t="s">
        <v>14</v>
      </c>
      <c r="E183" s="2">
        <v>38751</v>
      </c>
      <c r="F183">
        <f t="shared" si="2"/>
        <v>21</v>
      </c>
      <c r="G183">
        <v>5</v>
      </c>
    </row>
    <row r="184" spans="1:7">
      <c r="A184">
        <v>7</v>
      </c>
      <c r="B184" t="s">
        <v>51</v>
      </c>
      <c r="C184">
        <v>76</v>
      </c>
      <c r="D184" t="s">
        <v>15</v>
      </c>
      <c r="E184" s="2">
        <v>38751</v>
      </c>
      <c r="F184">
        <f t="shared" si="2"/>
        <v>21</v>
      </c>
      <c r="G184">
        <v>5</v>
      </c>
    </row>
    <row r="185" spans="1:7">
      <c r="A185">
        <v>8</v>
      </c>
      <c r="B185" t="s">
        <v>51</v>
      </c>
      <c r="C185">
        <v>71</v>
      </c>
      <c r="D185" t="s">
        <v>16</v>
      </c>
      <c r="E185" s="2">
        <v>38751</v>
      </c>
      <c r="F185">
        <f t="shared" si="2"/>
        <v>21</v>
      </c>
      <c r="G185">
        <v>5</v>
      </c>
    </row>
    <row r="186" spans="1:7">
      <c r="A186">
        <v>8</v>
      </c>
      <c r="B186" t="s">
        <v>51</v>
      </c>
      <c r="C186">
        <v>71</v>
      </c>
      <c r="D186" t="s">
        <v>14</v>
      </c>
      <c r="E186" s="2">
        <v>38751</v>
      </c>
      <c r="F186">
        <f t="shared" si="2"/>
        <v>21</v>
      </c>
      <c r="G186">
        <v>5</v>
      </c>
    </row>
    <row r="187" spans="1:7">
      <c r="A187">
        <v>8</v>
      </c>
      <c r="B187" t="s">
        <v>51</v>
      </c>
      <c r="C187">
        <v>71</v>
      </c>
      <c r="D187" t="s">
        <v>15</v>
      </c>
      <c r="E187" s="2">
        <v>38751</v>
      </c>
      <c r="F187">
        <f t="shared" si="2"/>
        <v>21</v>
      </c>
      <c r="G187">
        <v>3</v>
      </c>
    </row>
    <row r="188" spans="1:7">
      <c r="A188">
        <v>9</v>
      </c>
      <c r="B188" t="s">
        <v>51</v>
      </c>
      <c r="C188">
        <v>69</v>
      </c>
      <c r="D188" t="s">
        <v>16</v>
      </c>
      <c r="E188" s="2">
        <v>38751</v>
      </c>
      <c r="F188">
        <f t="shared" si="2"/>
        <v>21</v>
      </c>
      <c r="G188">
        <v>5</v>
      </c>
    </row>
    <row r="189" spans="1:7">
      <c r="A189">
        <v>9</v>
      </c>
      <c r="B189" t="s">
        <v>51</v>
      </c>
      <c r="C189">
        <v>69</v>
      </c>
      <c r="D189" t="s">
        <v>14</v>
      </c>
      <c r="E189" s="2">
        <v>38751</v>
      </c>
      <c r="F189">
        <f t="shared" si="2"/>
        <v>21</v>
      </c>
      <c r="G189">
        <v>4</v>
      </c>
    </row>
    <row r="190" spans="1:7">
      <c r="A190">
        <v>9</v>
      </c>
      <c r="B190" t="s">
        <v>51</v>
      </c>
      <c r="C190">
        <v>69</v>
      </c>
      <c r="D190" t="s">
        <v>15</v>
      </c>
      <c r="E190" s="2">
        <v>38751</v>
      </c>
      <c r="F190">
        <f t="shared" si="2"/>
        <v>21</v>
      </c>
      <c r="G190">
        <v>5</v>
      </c>
    </row>
    <row r="191" spans="1:7">
      <c r="A191">
        <v>10</v>
      </c>
      <c r="B191" t="s">
        <v>52</v>
      </c>
      <c r="C191">
        <v>183</v>
      </c>
      <c r="D191" t="s">
        <v>16</v>
      </c>
      <c r="E191" s="2">
        <v>38751</v>
      </c>
      <c r="F191">
        <f t="shared" si="2"/>
        <v>21</v>
      </c>
      <c r="G191">
        <v>5</v>
      </c>
    </row>
    <row r="192" spans="1:7">
      <c r="A192">
        <v>10</v>
      </c>
      <c r="B192" t="s">
        <v>52</v>
      </c>
      <c r="C192">
        <v>183</v>
      </c>
      <c r="D192" t="s">
        <v>14</v>
      </c>
      <c r="E192" s="2">
        <v>38751</v>
      </c>
      <c r="F192">
        <f t="shared" si="2"/>
        <v>21</v>
      </c>
      <c r="G192">
        <v>5</v>
      </c>
    </row>
    <row r="193" spans="1:7">
      <c r="A193">
        <v>10</v>
      </c>
      <c r="B193" t="s">
        <v>52</v>
      </c>
      <c r="C193">
        <v>183</v>
      </c>
      <c r="D193" t="s">
        <v>15</v>
      </c>
      <c r="E193" s="2">
        <v>38751</v>
      </c>
      <c r="F193">
        <f t="shared" si="2"/>
        <v>21</v>
      </c>
      <c r="G193">
        <v>5</v>
      </c>
    </row>
    <row r="194" spans="1:7">
      <c r="A194">
        <v>11</v>
      </c>
      <c r="B194" t="s">
        <v>52</v>
      </c>
      <c r="C194">
        <v>180</v>
      </c>
      <c r="D194" t="s">
        <v>16</v>
      </c>
      <c r="E194" s="2">
        <v>38751</v>
      </c>
      <c r="F194">
        <f t="shared" ref="F194:F257" si="3">DATEDIF("01/14/2010", E194, "D")</f>
        <v>21</v>
      </c>
      <c r="G194">
        <v>0</v>
      </c>
    </row>
    <row r="195" spans="1:7">
      <c r="A195">
        <v>11</v>
      </c>
      <c r="B195" t="s">
        <v>52</v>
      </c>
      <c r="C195">
        <v>180</v>
      </c>
      <c r="D195" t="s">
        <v>14</v>
      </c>
      <c r="E195" s="2">
        <v>38751</v>
      </c>
      <c r="F195">
        <f t="shared" si="3"/>
        <v>21</v>
      </c>
      <c r="G195">
        <v>4</v>
      </c>
    </row>
    <row r="196" spans="1:7">
      <c r="A196">
        <v>11</v>
      </c>
      <c r="B196" t="s">
        <v>52</v>
      </c>
      <c r="C196">
        <v>180</v>
      </c>
      <c r="D196" t="s">
        <v>15</v>
      </c>
      <c r="E196" s="2">
        <v>38751</v>
      </c>
      <c r="F196">
        <f t="shared" si="3"/>
        <v>21</v>
      </c>
      <c r="G196">
        <v>0</v>
      </c>
    </row>
    <row r="197" spans="1:7">
      <c r="A197">
        <v>12</v>
      </c>
      <c r="B197" t="s">
        <v>52</v>
      </c>
      <c r="C197">
        <v>182</v>
      </c>
      <c r="D197" t="s">
        <v>16</v>
      </c>
      <c r="E197" s="2">
        <v>38751</v>
      </c>
      <c r="F197">
        <f t="shared" si="3"/>
        <v>21</v>
      </c>
      <c r="G197">
        <v>5</v>
      </c>
    </row>
    <row r="198" spans="1:7">
      <c r="A198">
        <v>12</v>
      </c>
      <c r="B198" t="s">
        <v>52</v>
      </c>
      <c r="C198">
        <v>182</v>
      </c>
      <c r="D198" t="s">
        <v>14</v>
      </c>
      <c r="E198" s="2">
        <v>38751</v>
      </c>
      <c r="F198">
        <f t="shared" si="3"/>
        <v>21</v>
      </c>
      <c r="G198">
        <v>5</v>
      </c>
    </row>
    <row r="199" spans="1:7">
      <c r="A199">
        <v>12</v>
      </c>
      <c r="B199" t="s">
        <v>52</v>
      </c>
      <c r="C199">
        <v>182</v>
      </c>
      <c r="D199" t="s">
        <v>15</v>
      </c>
      <c r="E199" s="2">
        <v>38751</v>
      </c>
      <c r="F199">
        <f t="shared" si="3"/>
        <v>21</v>
      </c>
      <c r="G199">
        <v>5</v>
      </c>
    </row>
    <row r="200" spans="1:7">
      <c r="A200">
        <v>13</v>
      </c>
      <c r="B200" t="s">
        <v>52</v>
      </c>
      <c r="C200">
        <v>195</v>
      </c>
      <c r="D200" t="s">
        <v>16</v>
      </c>
      <c r="E200" s="2">
        <v>38751</v>
      </c>
      <c r="F200">
        <f t="shared" si="3"/>
        <v>21</v>
      </c>
      <c r="G200">
        <v>3</v>
      </c>
    </row>
    <row r="201" spans="1:7">
      <c r="A201">
        <v>13</v>
      </c>
      <c r="B201" t="s">
        <v>52</v>
      </c>
      <c r="C201">
        <v>195</v>
      </c>
      <c r="D201" t="s">
        <v>14</v>
      </c>
      <c r="E201" s="2">
        <v>38751</v>
      </c>
      <c r="F201">
        <f t="shared" si="3"/>
        <v>21</v>
      </c>
      <c r="G201">
        <v>5</v>
      </c>
    </row>
    <row r="202" spans="1:7">
      <c r="A202">
        <v>13</v>
      </c>
      <c r="B202" t="s">
        <v>52</v>
      </c>
      <c r="C202">
        <v>195</v>
      </c>
      <c r="D202" t="s">
        <v>15</v>
      </c>
      <c r="E202" s="2">
        <v>38751</v>
      </c>
      <c r="F202">
        <f t="shared" si="3"/>
        <v>21</v>
      </c>
      <c r="G202">
        <v>5</v>
      </c>
    </row>
    <row r="203" spans="1:7">
      <c r="A203">
        <v>14</v>
      </c>
      <c r="B203" t="s">
        <v>52</v>
      </c>
      <c r="C203">
        <v>190</v>
      </c>
      <c r="D203" t="s">
        <v>16</v>
      </c>
      <c r="E203" s="2">
        <v>38751</v>
      </c>
      <c r="F203">
        <f t="shared" si="3"/>
        <v>21</v>
      </c>
      <c r="G203">
        <v>5</v>
      </c>
    </row>
    <row r="204" spans="1:7">
      <c r="A204">
        <v>14</v>
      </c>
      <c r="B204" t="s">
        <v>52</v>
      </c>
      <c r="C204">
        <v>190</v>
      </c>
      <c r="D204" t="s">
        <v>14</v>
      </c>
      <c r="E204" s="2">
        <v>38751</v>
      </c>
      <c r="F204">
        <f t="shared" si="3"/>
        <v>21</v>
      </c>
      <c r="G204">
        <v>5</v>
      </c>
    </row>
    <row r="205" spans="1:7">
      <c r="A205">
        <v>14</v>
      </c>
      <c r="B205" t="s">
        <v>52</v>
      </c>
      <c r="C205">
        <v>190</v>
      </c>
      <c r="D205" t="s">
        <v>15</v>
      </c>
      <c r="E205" s="2">
        <v>38751</v>
      </c>
      <c r="F205">
        <f t="shared" si="3"/>
        <v>21</v>
      </c>
      <c r="G205">
        <v>3</v>
      </c>
    </row>
    <row r="206" spans="1:7">
      <c r="A206">
        <v>15</v>
      </c>
      <c r="B206" t="s">
        <v>52</v>
      </c>
      <c r="C206">
        <v>193</v>
      </c>
      <c r="D206" t="s">
        <v>16</v>
      </c>
      <c r="E206" s="2">
        <v>38751</v>
      </c>
      <c r="F206">
        <f t="shared" si="3"/>
        <v>21</v>
      </c>
      <c r="G206">
        <v>4</v>
      </c>
    </row>
    <row r="207" spans="1:7">
      <c r="A207">
        <v>15</v>
      </c>
      <c r="B207" t="s">
        <v>52</v>
      </c>
      <c r="C207">
        <v>193</v>
      </c>
      <c r="D207" t="s">
        <v>14</v>
      </c>
      <c r="E207" s="2">
        <v>38751</v>
      </c>
      <c r="F207">
        <f t="shared" si="3"/>
        <v>21</v>
      </c>
      <c r="G207">
        <v>4</v>
      </c>
    </row>
    <row r="208" spans="1:7">
      <c r="A208">
        <v>15</v>
      </c>
      <c r="B208" t="s">
        <v>52</v>
      </c>
      <c r="C208">
        <v>193</v>
      </c>
      <c r="D208" t="s">
        <v>15</v>
      </c>
      <c r="E208" s="2">
        <v>38751</v>
      </c>
      <c r="F208">
        <f t="shared" si="3"/>
        <v>21</v>
      </c>
      <c r="G208">
        <v>4</v>
      </c>
    </row>
    <row r="209" spans="1:7">
      <c r="A209">
        <v>16</v>
      </c>
      <c r="B209" t="s">
        <v>52</v>
      </c>
      <c r="C209">
        <v>220</v>
      </c>
      <c r="D209" t="s">
        <v>16</v>
      </c>
      <c r="E209" s="2">
        <v>38751</v>
      </c>
      <c r="F209">
        <f t="shared" si="3"/>
        <v>21</v>
      </c>
      <c r="G209">
        <v>5</v>
      </c>
    </row>
    <row r="210" spans="1:7">
      <c r="A210">
        <v>16</v>
      </c>
      <c r="B210" t="s">
        <v>52</v>
      </c>
      <c r="C210">
        <v>220</v>
      </c>
      <c r="D210" t="s">
        <v>14</v>
      </c>
      <c r="E210" s="2">
        <v>38751</v>
      </c>
      <c r="F210">
        <f t="shared" si="3"/>
        <v>21</v>
      </c>
      <c r="G210">
        <v>5</v>
      </c>
    </row>
    <row r="211" spans="1:7">
      <c r="A211">
        <v>16</v>
      </c>
      <c r="B211" t="s">
        <v>52</v>
      </c>
      <c r="C211">
        <v>220</v>
      </c>
      <c r="D211" t="s">
        <v>15</v>
      </c>
      <c r="E211" s="2">
        <v>38751</v>
      </c>
      <c r="F211">
        <f t="shared" si="3"/>
        <v>21</v>
      </c>
      <c r="G211">
        <v>5</v>
      </c>
    </row>
    <row r="212" spans="1:7">
      <c r="A212">
        <v>17</v>
      </c>
      <c r="B212" t="s">
        <v>52</v>
      </c>
      <c r="C212">
        <v>222</v>
      </c>
      <c r="D212" t="s">
        <v>16</v>
      </c>
      <c r="E212" s="2">
        <v>38751</v>
      </c>
      <c r="F212">
        <f t="shared" si="3"/>
        <v>21</v>
      </c>
      <c r="G212">
        <v>4</v>
      </c>
    </row>
    <row r="213" spans="1:7">
      <c r="A213">
        <v>17</v>
      </c>
      <c r="B213" t="s">
        <v>52</v>
      </c>
      <c r="C213">
        <v>222</v>
      </c>
      <c r="D213" t="s">
        <v>14</v>
      </c>
      <c r="E213" s="2">
        <v>38751</v>
      </c>
      <c r="F213">
        <f t="shared" si="3"/>
        <v>21</v>
      </c>
      <c r="G213">
        <v>5</v>
      </c>
    </row>
    <row r="214" spans="1:7">
      <c r="A214">
        <v>17</v>
      </c>
      <c r="B214" t="s">
        <v>52</v>
      </c>
      <c r="C214">
        <v>222</v>
      </c>
      <c r="D214" t="s">
        <v>15</v>
      </c>
      <c r="E214" s="2">
        <v>38751</v>
      </c>
      <c r="F214">
        <f t="shared" si="3"/>
        <v>21</v>
      </c>
      <c r="G214">
        <v>4</v>
      </c>
    </row>
    <row r="215" spans="1:7">
      <c r="A215">
        <v>18</v>
      </c>
      <c r="B215" t="s">
        <v>52</v>
      </c>
      <c r="C215">
        <v>237</v>
      </c>
      <c r="D215" t="s">
        <v>16</v>
      </c>
      <c r="E215" s="2">
        <v>38751</v>
      </c>
      <c r="F215">
        <f t="shared" si="3"/>
        <v>21</v>
      </c>
      <c r="G215">
        <v>5</v>
      </c>
    </row>
    <row r="216" spans="1:7">
      <c r="A216">
        <v>18</v>
      </c>
      <c r="B216" t="s">
        <v>52</v>
      </c>
      <c r="C216">
        <v>237</v>
      </c>
      <c r="D216" t="s">
        <v>14</v>
      </c>
      <c r="E216" s="2">
        <v>38751</v>
      </c>
      <c r="F216">
        <f t="shared" si="3"/>
        <v>21</v>
      </c>
      <c r="G216">
        <v>5</v>
      </c>
    </row>
    <row r="217" spans="1:7">
      <c r="A217">
        <v>18</v>
      </c>
      <c r="B217" t="s">
        <v>52</v>
      </c>
      <c r="C217">
        <v>237</v>
      </c>
      <c r="D217" t="s">
        <v>15</v>
      </c>
      <c r="E217" s="2">
        <v>38751</v>
      </c>
      <c r="F217">
        <f t="shared" si="3"/>
        <v>21</v>
      </c>
      <c r="G217">
        <v>5</v>
      </c>
    </row>
    <row r="218" spans="1:7">
      <c r="A218">
        <v>1</v>
      </c>
      <c r="B218" t="s">
        <v>51</v>
      </c>
      <c r="C218">
        <v>46</v>
      </c>
      <c r="D218" t="s">
        <v>16</v>
      </c>
      <c r="E218" s="2">
        <v>38758</v>
      </c>
      <c r="F218">
        <f t="shared" si="3"/>
        <v>28</v>
      </c>
      <c r="G218">
        <v>5</v>
      </c>
    </row>
    <row r="219" spans="1:7">
      <c r="A219">
        <v>1</v>
      </c>
      <c r="B219" t="s">
        <v>51</v>
      </c>
      <c r="C219">
        <v>46</v>
      </c>
      <c r="D219" t="s">
        <v>14</v>
      </c>
      <c r="E219" s="2">
        <v>38758</v>
      </c>
      <c r="F219">
        <f t="shared" si="3"/>
        <v>28</v>
      </c>
      <c r="G219">
        <v>5</v>
      </c>
    </row>
    <row r="220" spans="1:7">
      <c r="A220">
        <v>1</v>
      </c>
      <c r="B220" t="s">
        <v>51</v>
      </c>
      <c r="C220">
        <v>46</v>
      </c>
      <c r="D220" t="s">
        <v>15</v>
      </c>
      <c r="E220" s="2">
        <v>38758</v>
      </c>
      <c r="F220">
        <f t="shared" si="3"/>
        <v>28</v>
      </c>
      <c r="G220">
        <v>5</v>
      </c>
    </row>
    <row r="221" spans="1:7">
      <c r="A221">
        <v>2</v>
      </c>
      <c r="B221" t="s">
        <v>51</v>
      </c>
      <c r="C221">
        <v>36</v>
      </c>
      <c r="D221" t="s">
        <v>16</v>
      </c>
      <c r="E221" s="2">
        <v>38758</v>
      </c>
      <c r="F221">
        <f t="shared" si="3"/>
        <v>28</v>
      </c>
      <c r="G221">
        <v>5</v>
      </c>
    </row>
    <row r="222" spans="1:7">
      <c r="A222">
        <v>2</v>
      </c>
      <c r="B222" t="s">
        <v>51</v>
      </c>
      <c r="C222">
        <v>36</v>
      </c>
      <c r="D222" t="s">
        <v>14</v>
      </c>
      <c r="E222" s="2">
        <v>38758</v>
      </c>
      <c r="F222">
        <f t="shared" si="3"/>
        <v>28</v>
      </c>
      <c r="G222">
        <v>5</v>
      </c>
    </row>
    <row r="223" spans="1:7">
      <c r="A223">
        <v>2</v>
      </c>
      <c r="B223" t="s">
        <v>51</v>
      </c>
      <c r="C223">
        <v>36</v>
      </c>
      <c r="D223" t="s">
        <v>15</v>
      </c>
      <c r="E223" s="2">
        <v>38758</v>
      </c>
      <c r="F223">
        <f t="shared" si="3"/>
        <v>28</v>
      </c>
      <c r="G223">
        <v>5</v>
      </c>
    </row>
    <row r="224" spans="1:7">
      <c r="A224">
        <v>3</v>
      </c>
      <c r="B224" t="s">
        <v>51</v>
      </c>
      <c r="C224">
        <v>60</v>
      </c>
      <c r="D224" t="s">
        <v>16</v>
      </c>
      <c r="E224" s="2">
        <v>38758</v>
      </c>
      <c r="F224">
        <f t="shared" si="3"/>
        <v>28</v>
      </c>
      <c r="G224">
        <v>3</v>
      </c>
    </row>
    <row r="225" spans="1:7">
      <c r="A225">
        <v>3</v>
      </c>
      <c r="B225" t="s">
        <v>51</v>
      </c>
      <c r="C225">
        <v>60</v>
      </c>
      <c r="D225" t="s">
        <v>14</v>
      </c>
      <c r="E225" s="2">
        <v>38758</v>
      </c>
      <c r="F225">
        <f t="shared" si="3"/>
        <v>28</v>
      </c>
      <c r="G225">
        <v>4</v>
      </c>
    </row>
    <row r="226" spans="1:7">
      <c r="A226">
        <v>3</v>
      </c>
      <c r="B226" t="s">
        <v>51</v>
      </c>
      <c r="C226">
        <v>60</v>
      </c>
      <c r="D226" t="s">
        <v>15</v>
      </c>
      <c r="E226" s="2">
        <v>38758</v>
      </c>
      <c r="F226">
        <f t="shared" si="3"/>
        <v>28</v>
      </c>
      <c r="G226">
        <v>5</v>
      </c>
    </row>
    <row r="227" spans="1:7">
      <c r="A227">
        <v>4</v>
      </c>
      <c r="B227" t="s">
        <v>51</v>
      </c>
      <c r="C227">
        <v>64</v>
      </c>
      <c r="D227" t="s">
        <v>16</v>
      </c>
      <c r="E227" s="2">
        <v>38758</v>
      </c>
      <c r="F227">
        <f t="shared" si="3"/>
        <v>28</v>
      </c>
      <c r="G227">
        <v>5</v>
      </c>
    </row>
    <row r="228" spans="1:7">
      <c r="A228">
        <v>4</v>
      </c>
      <c r="B228" t="s">
        <v>51</v>
      </c>
      <c r="C228">
        <v>64</v>
      </c>
      <c r="D228" t="s">
        <v>14</v>
      </c>
      <c r="E228" s="2">
        <v>38758</v>
      </c>
      <c r="F228">
        <f t="shared" si="3"/>
        <v>28</v>
      </c>
      <c r="G228">
        <v>5</v>
      </c>
    </row>
    <row r="229" spans="1:7">
      <c r="A229">
        <v>4</v>
      </c>
      <c r="B229" t="s">
        <v>51</v>
      </c>
      <c r="C229">
        <v>64</v>
      </c>
      <c r="D229" t="s">
        <v>15</v>
      </c>
      <c r="E229" s="2">
        <v>38758</v>
      </c>
      <c r="F229">
        <f t="shared" si="3"/>
        <v>28</v>
      </c>
      <c r="G229">
        <v>5</v>
      </c>
    </row>
    <row r="230" spans="1:7">
      <c r="A230">
        <v>5</v>
      </c>
      <c r="B230" t="s">
        <v>51</v>
      </c>
      <c r="C230">
        <v>67</v>
      </c>
      <c r="D230" t="s">
        <v>16</v>
      </c>
      <c r="E230" s="2">
        <v>38758</v>
      </c>
      <c r="F230">
        <f t="shared" si="3"/>
        <v>28</v>
      </c>
      <c r="G230">
        <v>5</v>
      </c>
    </row>
    <row r="231" spans="1:7">
      <c r="A231">
        <v>5</v>
      </c>
      <c r="B231" t="s">
        <v>51</v>
      </c>
      <c r="C231">
        <v>67</v>
      </c>
      <c r="D231" t="s">
        <v>14</v>
      </c>
      <c r="E231" s="2">
        <v>38758</v>
      </c>
      <c r="F231">
        <f t="shared" si="3"/>
        <v>28</v>
      </c>
      <c r="G231">
        <v>5</v>
      </c>
    </row>
    <row r="232" spans="1:7">
      <c r="A232">
        <v>5</v>
      </c>
      <c r="B232" t="s">
        <v>51</v>
      </c>
      <c r="C232">
        <v>67</v>
      </c>
      <c r="D232" t="s">
        <v>15</v>
      </c>
      <c r="E232" s="2">
        <v>38758</v>
      </c>
      <c r="F232">
        <f t="shared" si="3"/>
        <v>28</v>
      </c>
      <c r="G232">
        <v>4</v>
      </c>
    </row>
    <row r="233" spans="1:7">
      <c r="A233">
        <v>6</v>
      </c>
      <c r="B233" t="s">
        <v>51</v>
      </c>
      <c r="C233">
        <v>78</v>
      </c>
      <c r="D233" t="s">
        <v>16</v>
      </c>
      <c r="E233" s="2">
        <v>38758</v>
      </c>
      <c r="F233">
        <f t="shared" si="3"/>
        <v>28</v>
      </c>
      <c r="G233">
        <v>2</v>
      </c>
    </row>
    <row r="234" spans="1:7">
      <c r="A234">
        <v>6</v>
      </c>
      <c r="B234" t="s">
        <v>51</v>
      </c>
      <c r="C234">
        <v>78</v>
      </c>
      <c r="D234" t="s">
        <v>14</v>
      </c>
      <c r="E234" s="2">
        <v>38758</v>
      </c>
      <c r="F234">
        <f t="shared" si="3"/>
        <v>28</v>
      </c>
      <c r="G234">
        <v>5</v>
      </c>
    </row>
    <row r="235" spans="1:7">
      <c r="A235">
        <v>6</v>
      </c>
      <c r="B235" t="s">
        <v>51</v>
      </c>
      <c r="C235">
        <v>78</v>
      </c>
      <c r="D235" t="s">
        <v>15</v>
      </c>
      <c r="E235" s="2">
        <v>38758</v>
      </c>
      <c r="F235">
        <f t="shared" si="3"/>
        <v>28</v>
      </c>
      <c r="G235">
        <v>4</v>
      </c>
    </row>
    <row r="236" spans="1:7">
      <c r="A236">
        <v>7</v>
      </c>
      <c r="B236" t="s">
        <v>51</v>
      </c>
      <c r="C236">
        <v>76</v>
      </c>
      <c r="D236" t="s">
        <v>16</v>
      </c>
      <c r="E236" s="2">
        <v>38758</v>
      </c>
      <c r="F236">
        <f t="shared" si="3"/>
        <v>28</v>
      </c>
      <c r="G236">
        <v>4</v>
      </c>
    </row>
    <row r="237" spans="1:7">
      <c r="A237">
        <v>7</v>
      </c>
      <c r="B237" t="s">
        <v>51</v>
      </c>
      <c r="C237">
        <v>76</v>
      </c>
      <c r="D237" t="s">
        <v>14</v>
      </c>
      <c r="E237" s="2">
        <v>38758</v>
      </c>
      <c r="F237">
        <f t="shared" si="3"/>
        <v>28</v>
      </c>
      <c r="G237">
        <v>5</v>
      </c>
    </row>
    <row r="238" spans="1:7">
      <c r="A238">
        <v>7</v>
      </c>
      <c r="B238" t="s">
        <v>51</v>
      </c>
      <c r="C238">
        <v>76</v>
      </c>
      <c r="D238" t="s">
        <v>15</v>
      </c>
      <c r="E238" s="2">
        <v>38758</v>
      </c>
      <c r="F238">
        <f t="shared" si="3"/>
        <v>28</v>
      </c>
      <c r="G238">
        <v>5</v>
      </c>
    </row>
    <row r="239" spans="1:7">
      <c r="A239">
        <v>8</v>
      </c>
      <c r="B239" t="s">
        <v>51</v>
      </c>
      <c r="C239">
        <v>71</v>
      </c>
      <c r="D239" t="s">
        <v>16</v>
      </c>
      <c r="E239" s="2">
        <v>38758</v>
      </c>
      <c r="F239">
        <f t="shared" si="3"/>
        <v>28</v>
      </c>
      <c r="G239">
        <v>5</v>
      </c>
    </row>
    <row r="240" spans="1:7">
      <c r="A240">
        <v>8</v>
      </c>
      <c r="B240" t="s">
        <v>51</v>
      </c>
      <c r="C240">
        <v>71</v>
      </c>
      <c r="D240" t="s">
        <v>14</v>
      </c>
      <c r="E240" s="2">
        <v>38758</v>
      </c>
      <c r="F240">
        <f t="shared" si="3"/>
        <v>28</v>
      </c>
      <c r="G240">
        <v>5</v>
      </c>
    </row>
    <row r="241" spans="1:7">
      <c r="A241">
        <v>8</v>
      </c>
      <c r="B241" t="s">
        <v>51</v>
      </c>
      <c r="C241">
        <v>71</v>
      </c>
      <c r="D241" t="s">
        <v>15</v>
      </c>
      <c r="E241" s="2">
        <v>38758</v>
      </c>
      <c r="F241">
        <f t="shared" si="3"/>
        <v>28</v>
      </c>
      <c r="G241">
        <v>3</v>
      </c>
    </row>
    <row r="242" spans="1:7">
      <c r="A242">
        <v>9</v>
      </c>
      <c r="B242" t="s">
        <v>51</v>
      </c>
      <c r="C242">
        <v>69</v>
      </c>
      <c r="D242" t="s">
        <v>16</v>
      </c>
      <c r="E242" s="2">
        <v>38758</v>
      </c>
      <c r="F242">
        <f t="shared" si="3"/>
        <v>28</v>
      </c>
      <c r="G242">
        <v>5</v>
      </c>
    </row>
    <row r="243" spans="1:7">
      <c r="A243">
        <v>9</v>
      </c>
      <c r="B243" t="s">
        <v>51</v>
      </c>
      <c r="C243">
        <v>69</v>
      </c>
      <c r="D243" t="s">
        <v>14</v>
      </c>
      <c r="E243" s="2">
        <v>38758</v>
      </c>
      <c r="F243">
        <f t="shared" si="3"/>
        <v>28</v>
      </c>
      <c r="G243">
        <v>4</v>
      </c>
    </row>
    <row r="244" spans="1:7">
      <c r="A244">
        <v>9</v>
      </c>
      <c r="B244" t="s">
        <v>51</v>
      </c>
      <c r="C244">
        <v>69</v>
      </c>
      <c r="D244" t="s">
        <v>15</v>
      </c>
      <c r="E244" s="2">
        <v>38758</v>
      </c>
      <c r="F244">
        <f t="shared" si="3"/>
        <v>28</v>
      </c>
      <c r="G244">
        <v>5</v>
      </c>
    </row>
    <row r="245" spans="1:7">
      <c r="A245">
        <v>10</v>
      </c>
      <c r="B245" t="s">
        <v>52</v>
      </c>
      <c r="C245">
        <v>183</v>
      </c>
      <c r="D245" t="s">
        <v>16</v>
      </c>
      <c r="E245" s="2">
        <v>38758</v>
      </c>
      <c r="F245">
        <f t="shared" si="3"/>
        <v>28</v>
      </c>
      <c r="G245">
        <v>5</v>
      </c>
    </row>
    <row r="246" spans="1:7">
      <c r="A246">
        <v>10</v>
      </c>
      <c r="B246" t="s">
        <v>52</v>
      </c>
      <c r="C246">
        <v>183</v>
      </c>
      <c r="D246" t="s">
        <v>14</v>
      </c>
      <c r="E246" s="2">
        <v>38758</v>
      </c>
      <c r="F246">
        <f t="shared" si="3"/>
        <v>28</v>
      </c>
      <c r="G246">
        <v>5</v>
      </c>
    </row>
    <row r="247" spans="1:7">
      <c r="A247">
        <v>10</v>
      </c>
      <c r="B247" t="s">
        <v>52</v>
      </c>
      <c r="C247">
        <v>183</v>
      </c>
      <c r="D247" t="s">
        <v>15</v>
      </c>
      <c r="E247" s="2">
        <v>38758</v>
      </c>
      <c r="F247">
        <f t="shared" si="3"/>
        <v>28</v>
      </c>
      <c r="G247">
        <v>5</v>
      </c>
    </row>
    <row r="248" spans="1:7">
      <c r="A248">
        <v>11</v>
      </c>
      <c r="B248" t="s">
        <v>52</v>
      </c>
      <c r="C248">
        <v>180</v>
      </c>
      <c r="D248" t="s">
        <v>16</v>
      </c>
      <c r="E248" s="2">
        <v>38758</v>
      </c>
      <c r="F248">
        <f t="shared" si="3"/>
        <v>28</v>
      </c>
      <c r="G248">
        <v>0</v>
      </c>
    </row>
    <row r="249" spans="1:7">
      <c r="A249">
        <v>11</v>
      </c>
      <c r="B249" t="s">
        <v>52</v>
      </c>
      <c r="C249">
        <v>180</v>
      </c>
      <c r="D249" t="s">
        <v>14</v>
      </c>
      <c r="E249" s="2">
        <v>38758</v>
      </c>
      <c r="F249">
        <f t="shared" si="3"/>
        <v>28</v>
      </c>
      <c r="G249">
        <v>4</v>
      </c>
    </row>
    <row r="250" spans="1:7">
      <c r="A250">
        <v>11</v>
      </c>
      <c r="B250" t="s">
        <v>52</v>
      </c>
      <c r="C250">
        <v>180</v>
      </c>
      <c r="D250" t="s">
        <v>15</v>
      </c>
      <c r="E250" s="2">
        <v>38758</v>
      </c>
      <c r="F250">
        <f t="shared" si="3"/>
        <v>28</v>
      </c>
      <c r="G250">
        <v>2</v>
      </c>
    </row>
    <row r="251" spans="1:7">
      <c r="A251">
        <v>12</v>
      </c>
      <c r="B251" t="s">
        <v>52</v>
      </c>
      <c r="C251">
        <v>182</v>
      </c>
      <c r="D251" t="s">
        <v>16</v>
      </c>
      <c r="E251" s="2">
        <v>38758</v>
      </c>
      <c r="F251">
        <f t="shared" si="3"/>
        <v>28</v>
      </c>
      <c r="G251">
        <v>5</v>
      </c>
    </row>
    <row r="252" spans="1:7">
      <c r="A252">
        <v>12</v>
      </c>
      <c r="B252" t="s">
        <v>52</v>
      </c>
      <c r="C252">
        <v>182</v>
      </c>
      <c r="D252" t="s">
        <v>14</v>
      </c>
      <c r="E252" s="2">
        <v>38758</v>
      </c>
      <c r="F252">
        <f t="shared" si="3"/>
        <v>28</v>
      </c>
      <c r="G252">
        <v>5</v>
      </c>
    </row>
    <row r="253" spans="1:7">
      <c r="A253">
        <v>12</v>
      </c>
      <c r="B253" t="s">
        <v>52</v>
      </c>
      <c r="C253">
        <v>182</v>
      </c>
      <c r="D253" t="s">
        <v>15</v>
      </c>
      <c r="E253" s="2">
        <v>38758</v>
      </c>
      <c r="F253">
        <f t="shared" si="3"/>
        <v>28</v>
      </c>
      <c r="G253">
        <v>5</v>
      </c>
    </row>
    <row r="254" spans="1:7">
      <c r="A254">
        <v>13</v>
      </c>
      <c r="B254" t="s">
        <v>52</v>
      </c>
      <c r="C254">
        <v>195</v>
      </c>
      <c r="D254" t="s">
        <v>16</v>
      </c>
      <c r="E254" s="2">
        <v>38758</v>
      </c>
      <c r="F254">
        <f t="shared" si="3"/>
        <v>28</v>
      </c>
      <c r="G254">
        <v>2</v>
      </c>
    </row>
    <row r="255" spans="1:7">
      <c r="A255">
        <v>13</v>
      </c>
      <c r="B255" t="s">
        <v>52</v>
      </c>
      <c r="C255">
        <v>195</v>
      </c>
      <c r="D255" t="s">
        <v>14</v>
      </c>
      <c r="E255" s="2">
        <v>38758</v>
      </c>
      <c r="F255">
        <f t="shared" si="3"/>
        <v>28</v>
      </c>
      <c r="G255">
        <v>5</v>
      </c>
    </row>
    <row r="256" spans="1:7">
      <c r="A256">
        <v>13</v>
      </c>
      <c r="B256" t="s">
        <v>52</v>
      </c>
      <c r="C256">
        <v>195</v>
      </c>
      <c r="D256" t="s">
        <v>15</v>
      </c>
      <c r="E256" s="2">
        <v>38758</v>
      </c>
      <c r="F256">
        <f t="shared" si="3"/>
        <v>28</v>
      </c>
      <c r="G256">
        <v>5</v>
      </c>
    </row>
    <row r="257" spans="1:7">
      <c r="A257">
        <v>14</v>
      </c>
      <c r="B257" t="s">
        <v>52</v>
      </c>
      <c r="C257">
        <v>190</v>
      </c>
      <c r="D257" t="s">
        <v>16</v>
      </c>
      <c r="E257" s="2">
        <v>38758</v>
      </c>
      <c r="F257">
        <f t="shared" si="3"/>
        <v>28</v>
      </c>
      <c r="G257">
        <v>5</v>
      </c>
    </row>
    <row r="258" spans="1:7">
      <c r="A258">
        <v>14</v>
      </c>
      <c r="B258" t="s">
        <v>52</v>
      </c>
      <c r="C258">
        <v>190</v>
      </c>
      <c r="D258" t="s">
        <v>14</v>
      </c>
      <c r="E258" s="2">
        <v>38758</v>
      </c>
      <c r="F258">
        <f t="shared" ref="F258:F321" si="4">DATEDIF("01/14/2010", E258, "D")</f>
        <v>28</v>
      </c>
      <c r="G258">
        <v>5</v>
      </c>
    </row>
    <row r="259" spans="1:7">
      <c r="A259">
        <v>14</v>
      </c>
      <c r="B259" t="s">
        <v>52</v>
      </c>
      <c r="C259">
        <v>190</v>
      </c>
      <c r="D259" t="s">
        <v>15</v>
      </c>
      <c r="E259" s="2">
        <v>38758</v>
      </c>
      <c r="F259">
        <f t="shared" si="4"/>
        <v>28</v>
      </c>
      <c r="G259">
        <v>3</v>
      </c>
    </row>
    <row r="260" spans="1:7">
      <c r="A260">
        <v>15</v>
      </c>
      <c r="B260" t="s">
        <v>52</v>
      </c>
      <c r="C260">
        <v>193</v>
      </c>
      <c r="D260" t="s">
        <v>16</v>
      </c>
      <c r="E260" s="2">
        <v>38758</v>
      </c>
      <c r="F260">
        <f t="shared" si="4"/>
        <v>28</v>
      </c>
      <c r="G260">
        <v>4</v>
      </c>
    </row>
    <row r="261" spans="1:7">
      <c r="A261">
        <v>15</v>
      </c>
      <c r="B261" t="s">
        <v>52</v>
      </c>
      <c r="C261">
        <v>193</v>
      </c>
      <c r="D261" t="s">
        <v>14</v>
      </c>
      <c r="E261" s="2">
        <v>38758</v>
      </c>
      <c r="F261">
        <f t="shared" si="4"/>
        <v>28</v>
      </c>
      <c r="G261">
        <v>5</v>
      </c>
    </row>
    <row r="262" spans="1:7">
      <c r="A262">
        <v>15</v>
      </c>
      <c r="B262" t="s">
        <v>52</v>
      </c>
      <c r="C262">
        <v>193</v>
      </c>
      <c r="D262" t="s">
        <v>15</v>
      </c>
      <c r="E262" s="2">
        <v>38758</v>
      </c>
      <c r="F262">
        <f t="shared" si="4"/>
        <v>28</v>
      </c>
      <c r="G262">
        <v>4</v>
      </c>
    </row>
    <row r="263" spans="1:7">
      <c r="A263">
        <v>16</v>
      </c>
      <c r="B263" t="s">
        <v>52</v>
      </c>
      <c r="C263">
        <v>220</v>
      </c>
      <c r="D263" t="s">
        <v>16</v>
      </c>
      <c r="E263" s="2">
        <v>38758</v>
      </c>
      <c r="F263">
        <f t="shared" si="4"/>
        <v>28</v>
      </c>
      <c r="G263">
        <v>5</v>
      </c>
    </row>
    <row r="264" spans="1:7">
      <c r="A264">
        <v>16</v>
      </c>
      <c r="B264" t="s">
        <v>52</v>
      </c>
      <c r="C264">
        <v>220</v>
      </c>
      <c r="D264" t="s">
        <v>14</v>
      </c>
      <c r="E264" s="2">
        <v>38758</v>
      </c>
      <c r="F264">
        <f t="shared" si="4"/>
        <v>28</v>
      </c>
      <c r="G264">
        <v>5</v>
      </c>
    </row>
    <row r="265" spans="1:7">
      <c r="A265">
        <v>16</v>
      </c>
      <c r="B265" t="s">
        <v>52</v>
      </c>
      <c r="C265">
        <v>220</v>
      </c>
      <c r="D265" t="s">
        <v>15</v>
      </c>
      <c r="E265" s="2">
        <v>38758</v>
      </c>
      <c r="F265">
        <f t="shared" si="4"/>
        <v>28</v>
      </c>
      <c r="G265">
        <v>5</v>
      </c>
    </row>
    <row r="266" spans="1:7">
      <c r="A266">
        <v>17</v>
      </c>
      <c r="B266" t="s">
        <v>52</v>
      </c>
      <c r="C266">
        <v>222</v>
      </c>
      <c r="D266" t="s">
        <v>16</v>
      </c>
      <c r="E266" s="2">
        <v>38758</v>
      </c>
      <c r="F266">
        <f t="shared" si="4"/>
        <v>28</v>
      </c>
      <c r="G266">
        <v>4</v>
      </c>
    </row>
    <row r="267" spans="1:7">
      <c r="A267">
        <v>17</v>
      </c>
      <c r="B267" t="s">
        <v>52</v>
      </c>
      <c r="C267">
        <v>222</v>
      </c>
      <c r="D267" t="s">
        <v>14</v>
      </c>
      <c r="E267" s="2">
        <v>38758</v>
      </c>
      <c r="F267">
        <f t="shared" si="4"/>
        <v>28</v>
      </c>
      <c r="G267">
        <v>5</v>
      </c>
    </row>
    <row r="268" spans="1:7">
      <c r="A268">
        <v>17</v>
      </c>
      <c r="B268" t="s">
        <v>52</v>
      </c>
      <c r="C268">
        <v>222</v>
      </c>
      <c r="D268" t="s">
        <v>15</v>
      </c>
      <c r="E268" s="2">
        <v>38758</v>
      </c>
      <c r="F268">
        <f t="shared" si="4"/>
        <v>28</v>
      </c>
      <c r="G268">
        <v>4</v>
      </c>
    </row>
    <row r="269" spans="1:7">
      <c r="A269">
        <v>18</v>
      </c>
      <c r="B269" t="s">
        <v>52</v>
      </c>
      <c r="C269">
        <v>237</v>
      </c>
      <c r="D269" t="s">
        <v>16</v>
      </c>
      <c r="E269" s="2">
        <v>38758</v>
      </c>
      <c r="F269">
        <f t="shared" si="4"/>
        <v>28</v>
      </c>
      <c r="G269">
        <v>5</v>
      </c>
    </row>
    <row r="270" spans="1:7">
      <c r="A270">
        <v>18</v>
      </c>
      <c r="B270" t="s">
        <v>52</v>
      </c>
      <c r="C270">
        <v>237</v>
      </c>
      <c r="D270" t="s">
        <v>14</v>
      </c>
      <c r="E270" s="2">
        <v>38758</v>
      </c>
      <c r="F270">
        <f t="shared" si="4"/>
        <v>28</v>
      </c>
      <c r="G270">
        <v>5</v>
      </c>
    </row>
    <row r="271" spans="1:7">
      <c r="A271">
        <v>18</v>
      </c>
      <c r="B271" t="s">
        <v>52</v>
      </c>
      <c r="C271">
        <v>237</v>
      </c>
      <c r="D271" t="s">
        <v>15</v>
      </c>
      <c r="E271" s="2">
        <v>38758</v>
      </c>
      <c r="F271">
        <f t="shared" si="4"/>
        <v>28</v>
      </c>
      <c r="G271">
        <v>4</v>
      </c>
    </row>
    <row r="272" spans="1:7">
      <c r="A272">
        <v>1</v>
      </c>
      <c r="B272" t="s">
        <v>51</v>
      </c>
      <c r="C272">
        <v>46</v>
      </c>
      <c r="D272" t="s">
        <v>16</v>
      </c>
      <c r="E272" s="2">
        <v>38766</v>
      </c>
      <c r="F272">
        <f t="shared" si="4"/>
        <v>36</v>
      </c>
      <c r="G272">
        <v>5</v>
      </c>
    </row>
    <row r="273" spans="1:7">
      <c r="A273">
        <v>1</v>
      </c>
      <c r="B273" t="s">
        <v>51</v>
      </c>
      <c r="C273">
        <v>46</v>
      </c>
      <c r="D273" t="s">
        <v>14</v>
      </c>
      <c r="E273" s="2">
        <v>38766</v>
      </c>
      <c r="F273">
        <f t="shared" si="4"/>
        <v>36</v>
      </c>
      <c r="G273">
        <v>5</v>
      </c>
    </row>
    <row r="274" spans="1:7">
      <c r="A274">
        <v>1</v>
      </c>
      <c r="B274" t="s">
        <v>51</v>
      </c>
      <c r="C274">
        <v>46</v>
      </c>
      <c r="D274" t="s">
        <v>15</v>
      </c>
      <c r="E274" s="2">
        <v>38766</v>
      </c>
      <c r="F274">
        <f t="shared" si="4"/>
        <v>36</v>
      </c>
      <c r="G274">
        <v>5</v>
      </c>
    </row>
    <row r="275" spans="1:7">
      <c r="A275">
        <v>2</v>
      </c>
      <c r="B275" t="s">
        <v>51</v>
      </c>
      <c r="C275">
        <v>36</v>
      </c>
      <c r="D275" t="s">
        <v>16</v>
      </c>
      <c r="E275" s="2">
        <v>38766</v>
      </c>
      <c r="F275">
        <f t="shared" si="4"/>
        <v>36</v>
      </c>
      <c r="G275">
        <v>5</v>
      </c>
    </row>
    <row r="276" spans="1:7">
      <c r="A276">
        <v>2</v>
      </c>
      <c r="B276" t="s">
        <v>51</v>
      </c>
      <c r="C276">
        <v>36</v>
      </c>
      <c r="D276" t="s">
        <v>14</v>
      </c>
      <c r="E276" s="2">
        <v>38766</v>
      </c>
      <c r="F276">
        <f t="shared" si="4"/>
        <v>36</v>
      </c>
      <c r="G276">
        <v>5</v>
      </c>
    </row>
    <row r="277" spans="1:7">
      <c r="A277">
        <v>2</v>
      </c>
      <c r="B277" t="s">
        <v>51</v>
      </c>
      <c r="C277">
        <v>36</v>
      </c>
      <c r="D277" t="s">
        <v>15</v>
      </c>
      <c r="E277" s="2">
        <v>38766</v>
      </c>
      <c r="F277">
        <f t="shared" si="4"/>
        <v>36</v>
      </c>
      <c r="G277">
        <v>5</v>
      </c>
    </row>
    <row r="278" spans="1:7">
      <c r="A278">
        <v>3</v>
      </c>
      <c r="B278" t="s">
        <v>51</v>
      </c>
      <c r="C278">
        <v>60</v>
      </c>
      <c r="D278" t="s">
        <v>16</v>
      </c>
      <c r="E278" s="2">
        <v>38766</v>
      </c>
      <c r="F278">
        <f t="shared" si="4"/>
        <v>36</v>
      </c>
      <c r="G278">
        <v>4</v>
      </c>
    </row>
    <row r="279" spans="1:7">
      <c r="A279">
        <v>3</v>
      </c>
      <c r="B279" t="s">
        <v>51</v>
      </c>
      <c r="C279">
        <v>60</v>
      </c>
      <c r="D279" t="s">
        <v>14</v>
      </c>
      <c r="E279" s="2">
        <v>38766</v>
      </c>
      <c r="F279">
        <f t="shared" si="4"/>
        <v>36</v>
      </c>
      <c r="G279">
        <v>4</v>
      </c>
    </row>
    <row r="280" spans="1:7">
      <c r="A280">
        <v>3</v>
      </c>
      <c r="B280" t="s">
        <v>51</v>
      </c>
      <c r="C280">
        <v>60</v>
      </c>
      <c r="D280" t="s">
        <v>15</v>
      </c>
      <c r="E280" s="2">
        <v>38766</v>
      </c>
      <c r="F280">
        <f t="shared" si="4"/>
        <v>36</v>
      </c>
      <c r="G280">
        <v>5</v>
      </c>
    </row>
    <row r="281" spans="1:7">
      <c r="A281">
        <v>4</v>
      </c>
      <c r="B281" t="s">
        <v>51</v>
      </c>
      <c r="C281">
        <v>64</v>
      </c>
      <c r="D281" t="s">
        <v>16</v>
      </c>
      <c r="E281" s="2">
        <v>38766</v>
      </c>
      <c r="F281">
        <f t="shared" si="4"/>
        <v>36</v>
      </c>
      <c r="G281">
        <v>5</v>
      </c>
    </row>
    <row r="282" spans="1:7">
      <c r="A282">
        <v>4</v>
      </c>
      <c r="B282" t="s">
        <v>51</v>
      </c>
      <c r="C282">
        <v>64</v>
      </c>
      <c r="D282" t="s">
        <v>14</v>
      </c>
      <c r="E282" s="2">
        <v>38766</v>
      </c>
      <c r="F282">
        <f t="shared" si="4"/>
        <v>36</v>
      </c>
      <c r="G282">
        <v>5</v>
      </c>
    </row>
    <row r="283" spans="1:7">
      <c r="A283">
        <v>4</v>
      </c>
      <c r="B283" t="s">
        <v>51</v>
      </c>
      <c r="C283">
        <v>64</v>
      </c>
      <c r="D283" t="s">
        <v>15</v>
      </c>
      <c r="E283" s="2">
        <v>38766</v>
      </c>
      <c r="F283">
        <f t="shared" si="4"/>
        <v>36</v>
      </c>
      <c r="G283">
        <v>5</v>
      </c>
    </row>
    <row r="284" spans="1:7">
      <c r="A284">
        <v>5</v>
      </c>
      <c r="B284" t="s">
        <v>51</v>
      </c>
      <c r="C284">
        <v>67</v>
      </c>
      <c r="D284" t="s">
        <v>16</v>
      </c>
      <c r="E284" s="2">
        <v>38766</v>
      </c>
      <c r="F284">
        <f t="shared" si="4"/>
        <v>36</v>
      </c>
      <c r="G284">
        <v>5</v>
      </c>
    </row>
    <row r="285" spans="1:7">
      <c r="A285">
        <v>5</v>
      </c>
      <c r="B285" t="s">
        <v>51</v>
      </c>
      <c r="C285">
        <v>67</v>
      </c>
      <c r="D285" t="s">
        <v>14</v>
      </c>
      <c r="E285" s="2">
        <v>38766</v>
      </c>
      <c r="F285">
        <f t="shared" si="4"/>
        <v>36</v>
      </c>
      <c r="G285">
        <v>5</v>
      </c>
    </row>
    <row r="286" spans="1:7">
      <c r="A286">
        <v>5</v>
      </c>
      <c r="B286" t="s">
        <v>51</v>
      </c>
      <c r="C286">
        <v>67</v>
      </c>
      <c r="D286" t="s">
        <v>15</v>
      </c>
      <c r="E286" s="2">
        <v>38766</v>
      </c>
      <c r="F286">
        <f t="shared" si="4"/>
        <v>36</v>
      </c>
      <c r="G286">
        <v>4</v>
      </c>
    </row>
    <row r="287" spans="1:7">
      <c r="A287">
        <v>6</v>
      </c>
      <c r="B287" t="s">
        <v>51</v>
      </c>
      <c r="C287">
        <v>78</v>
      </c>
      <c r="D287" t="s">
        <v>16</v>
      </c>
      <c r="E287" s="2">
        <v>38766</v>
      </c>
      <c r="F287">
        <f t="shared" si="4"/>
        <v>36</v>
      </c>
      <c r="G287">
        <v>2</v>
      </c>
    </row>
    <row r="288" spans="1:7">
      <c r="A288">
        <v>6</v>
      </c>
      <c r="B288" t="s">
        <v>51</v>
      </c>
      <c r="C288">
        <v>78</v>
      </c>
      <c r="D288" t="s">
        <v>14</v>
      </c>
      <c r="E288" s="2">
        <v>38766</v>
      </c>
      <c r="F288">
        <f t="shared" si="4"/>
        <v>36</v>
      </c>
      <c r="G288">
        <v>5</v>
      </c>
    </row>
    <row r="289" spans="1:7">
      <c r="A289">
        <v>6</v>
      </c>
      <c r="B289" t="s">
        <v>51</v>
      </c>
      <c r="C289">
        <v>78</v>
      </c>
      <c r="D289" t="s">
        <v>15</v>
      </c>
      <c r="E289" s="2">
        <v>38766</v>
      </c>
      <c r="F289">
        <f t="shared" si="4"/>
        <v>36</v>
      </c>
      <c r="G289">
        <v>3</v>
      </c>
    </row>
    <row r="290" spans="1:7">
      <c r="A290">
        <v>7</v>
      </c>
      <c r="B290" t="s">
        <v>51</v>
      </c>
      <c r="C290">
        <v>76</v>
      </c>
      <c r="D290" t="s">
        <v>16</v>
      </c>
      <c r="E290" s="2">
        <v>38766</v>
      </c>
      <c r="F290">
        <f t="shared" si="4"/>
        <v>36</v>
      </c>
      <c r="G290">
        <v>5</v>
      </c>
    </row>
    <row r="291" spans="1:7">
      <c r="A291">
        <v>7</v>
      </c>
      <c r="B291" t="s">
        <v>51</v>
      </c>
      <c r="C291">
        <v>76</v>
      </c>
      <c r="D291" t="s">
        <v>14</v>
      </c>
      <c r="E291" s="2">
        <v>38766</v>
      </c>
      <c r="F291">
        <f t="shared" si="4"/>
        <v>36</v>
      </c>
      <c r="G291">
        <v>5</v>
      </c>
    </row>
    <row r="292" spans="1:7">
      <c r="A292">
        <v>7</v>
      </c>
      <c r="B292" t="s">
        <v>51</v>
      </c>
      <c r="C292">
        <v>76</v>
      </c>
      <c r="D292" t="s">
        <v>15</v>
      </c>
      <c r="E292" s="2">
        <v>38766</v>
      </c>
      <c r="F292">
        <f t="shared" si="4"/>
        <v>36</v>
      </c>
      <c r="G292">
        <v>5</v>
      </c>
    </row>
    <row r="293" spans="1:7">
      <c r="A293">
        <v>8</v>
      </c>
      <c r="B293" t="s">
        <v>51</v>
      </c>
      <c r="C293">
        <v>71</v>
      </c>
      <c r="D293" t="s">
        <v>16</v>
      </c>
      <c r="E293" s="2">
        <v>38766</v>
      </c>
      <c r="F293">
        <f t="shared" si="4"/>
        <v>36</v>
      </c>
      <c r="G293">
        <v>5</v>
      </c>
    </row>
    <row r="294" spans="1:7">
      <c r="A294">
        <v>8</v>
      </c>
      <c r="B294" t="s">
        <v>51</v>
      </c>
      <c r="C294">
        <v>71</v>
      </c>
      <c r="D294" t="s">
        <v>14</v>
      </c>
      <c r="E294" s="2">
        <v>38766</v>
      </c>
      <c r="F294">
        <f t="shared" si="4"/>
        <v>36</v>
      </c>
      <c r="G294">
        <v>5</v>
      </c>
    </row>
    <row r="295" spans="1:7">
      <c r="A295">
        <v>8</v>
      </c>
      <c r="B295" t="s">
        <v>51</v>
      </c>
      <c r="C295">
        <v>71</v>
      </c>
      <c r="D295" t="s">
        <v>15</v>
      </c>
      <c r="E295" s="2">
        <v>38766</v>
      </c>
      <c r="F295">
        <f t="shared" si="4"/>
        <v>36</v>
      </c>
      <c r="G295">
        <v>3</v>
      </c>
    </row>
    <row r="296" spans="1:7">
      <c r="A296">
        <v>9</v>
      </c>
      <c r="B296" t="s">
        <v>51</v>
      </c>
      <c r="C296">
        <v>69</v>
      </c>
      <c r="D296" t="s">
        <v>16</v>
      </c>
      <c r="E296" s="2">
        <v>38766</v>
      </c>
      <c r="F296">
        <f t="shared" si="4"/>
        <v>36</v>
      </c>
      <c r="G296">
        <v>5</v>
      </c>
    </row>
    <row r="297" spans="1:7">
      <c r="A297">
        <v>9</v>
      </c>
      <c r="B297" t="s">
        <v>51</v>
      </c>
      <c r="C297">
        <v>69</v>
      </c>
      <c r="D297" t="s">
        <v>14</v>
      </c>
      <c r="E297" s="2">
        <v>38766</v>
      </c>
      <c r="F297">
        <f t="shared" si="4"/>
        <v>36</v>
      </c>
      <c r="G297">
        <v>4</v>
      </c>
    </row>
    <row r="298" spans="1:7">
      <c r="A298">
        <v>9</v>
      </c>
      <c r="B298" t="s">
        <v>51</v>
      </c>
      <c r="C298">
        <v>69</v>
      </c>
      <c r="D298" t="s">
        <v>15</v>
      </c>
      <c r="E298" s="2">
        <v>38766</v>
      </c>
      <c r="F298">
        <f t="shared" si="4"/>
        <v>36</v>
      </c>
      <c r="G298">
        <v>5</v>
      </c>
    </row>
    <row r="299" spans="1:7">
      <c r="A299">
        <v>10</v>
      </c>
      <c r="B299" t="s">
        <v>52</v>
      </c>
      <c r="C299">
        <v>183</v>
      </c>
      <c r="D299" t="s">
        <v>16</v>
      </c>
      <c r="E299" s="2">
        <v>38766</v>
      </c>
      <c r="F299">
        <f t="shared" si="4"/>
        <v>36</v>
      </c>
      <c r="G299">
        <v>5</v>
      </c>
    </row>
    <row r="300" spans="1:7">
      <c r="A300">
        <v>10</v>
      </c>
      <c r="B300" t="s">
        <v>52</v>
      </c>
      <c r="C300">
        <v>183</v>
      </c>
      <c r="D300" t="s">
        <v>14</v>
      </c>
      <c r="E300" s="2">
        <v>38766</v>
      </c>
      <c r="F300">
        <f t="shared" si="4"/>
        <v>36</v>
      </c>
      <c r="G300">
        <v>5</v>
      </c>
    </row>
    <row r="301" spans="1:7">
      <c r="A301">
        <v>10</v>
      </c>
      <c r="B301" t="s">
        <v>52</v>
      </c>
      <c r="C301">
        <v>183</v>
      </c>
      <c r="D301" t="s">
        <v>15</v>
      </c>
      <c r="E301" s="2">
        <v>38766</v>
      </c>
      <c r="F301">
        <f t="shared" si="4"/>
        <v>36</v>
      </c>
      <c r="G301">
        <v>5</v>
      </c>
    </row>
    <row r="302" spans="1:7">
      <c r="A302">
        <v>11</v>
      </c>
      <c r="B302" t="s">
        <v>52</v>
      </c>
      <c r="C302">
        <v>180</v>
      </c>
      <c r="D302" t="s">
        <v>16</v>
      </c>
      <c r="E302" s="2">
        <v>38766</v>
      </c>
      <c r="F302">
        <f t="shared" si="4"/>
        <v>36</v>
      </c>
      <c r="G302">
        <v>0</v>
      </c>
    </row>
    <row r="303" spans="1:7">
      <c r="A303">
        <v>11</v>
      </c>
      <c r="B303" t="s">
        <v>52</v>
      </c>
      <c r="C303">
        <v>180</v>
      </c>
      <c r="D303" t="s">
        <v>14</v>
      </c>
      <c r="E303" s="2">
        <v>38766</v>
      </c>
      <c r="F303">
        <f t="shared" si="4"/>
        <v>36</v>
      </c>
      <c r="G303">
        <v>4</v>
      </c>
    </row>
    <row r="304" spans="1:7">
      <c r="A304">
        <v>11</v>
      </c>
      <c r="B304" t="s">
        <v>52</v>
      </c>
      <c r="C304">
        <v>180</v>
      </c>
      <c r="D304" t="s">
        <v>15</v>
      </c>
      <c r="E304" s="2">
        <v>38766</v>
      </c>
      <c r="F304">
        <f t="shared" si="4"/>
        <v>36</v>
      </c>
      <c r="G304">
        <v>2</v>
      </c>
    </row>
    <row r="305" spans="1:7">
      <c r="A305">
        <v>12</v>
      </c>
      <c r="B305" t="s">
        <v>52</v>
      </c>
      <c r="C305">
        <v>182</v>
      </c>
      <c r="D305" t="s">
        <v>16</v>
      </c>
      <c r="E305" s="2">
        <v>38766</v>
      </c>
      <c r="F305">
        <f t="shared" si="4"/>
        <v>36</v>
      </c>
      <c r="G305">
        <v>5</v>
      </c>
    </row>
    <row r="306" spans="1:7">
      <c r="A306">
        <v>12</v>
      </c>
      <c r="B306" t="s">
        <v>52</v>
      </c>
      <c r="C306">
        <v>182</v>
      </c>
      <c r="D306" t="s">
        <v>14</v>
      </c>
      <c r="E306" s="2">
        <v>38766</v>
      </c>
      <c r="F306">
        <f t="shared" si="4"/>
        <v>36</v>
      </c>
      <c r="G306">
        <v>5</v>
      </c>
    </row>
    <row r="307" spans="1:7">
      <c r="A307">
        <v>12</v>
      </c>
      <c r="B307" t="s">
        <v>52</v>
      </c>
      <c r="C307">
        <v>182</v>
      </c>
      <c r="D307" t="s">
        <v>15</v>
      </c>
      <c r="E307" s="2">
        <v>38766</v>
      </c>
      <c r="F307">
        <f t="shared" si="4"/>
        <v>36</v>
      </c>
      <c r="G307">
        <v>5</v>
      </c>
    </row>
    <row r="308" spans="1:7">
      <c r="A308">
        <v>13</v>
      </c>
      <c r="B308" t="s">
        <v>52</v>
      </c>
      <c r="C308">
        <v>195</v>
      </c>
      <c r="D308" t="s">
        <v>16</v>
      </c>
      <c r="E308" s="2">
        <v>38766</v>
      </c>
      <c r="F308">
        <f t="shared" si="4"/>
        <v>36</v>
      </c>
      <c r="G308">
        <v>2</v>
      </c>
    </row>
    <row r="309" spans="1:7">
      <c r="A309">
        <v>13</v>
      </c>
      <c r="B309" t="s">
        <v>52</v>
      </c>
      <c r="C309">
        <v>195</v>
      </c>
      <c r="D309" t="s">
        <v>14</v>
      </c>
      <c r="E309" s="2">
        <v>38766</v>
      </c>
      <c r="F309">
        <f t="shared" si="4"/>
        <v>36</v>
      </c>
      <c r="G309">
        <v>5</v>
      </c>
    </row>
    <row r="310" spans="1:7">
      <c r="A310">
        <v>13</v>
      </c>
      <c r="B310" t="s">
        <v>52</v>
      </c>
      <c r="C310">
        <v>195</v>
      </c>
      <c r="D310" t="s">
        <v>15</v>
      </c>
      <c r="E310" s="2">
        <v>38766</v>
      </c>
      <c r="F310">
        <f t="shared" si="4"/>
        <v>36</v>
      </c>
      <c r="G310">
        <v>5</v>
      </c>
    </row>
    <row r="311" spans="1:7">
      <c r="A311">
        <v>14</v>
      </c>
      <c r="B311" t="s">
        <v>52</v>
      </c>
      <c r="C311">
        <v>190</v>
      </c>
      <c r="D311" t="s">
        <v>16</v>
      </c>
      <c r="E311" s="2">
        <v>38766</v>
      </c>
      <c r="F311">
        <f t="shared" si="4"/>
        <v>36</v>
      </c>
      <c r="G311">
        <v>5</v>
      </c>
    </row>
    <row r="312" spans="1:7">
      <c r="A312">
        <v>14</v>
      </c>
      <c r="B312" t="s">
        <v>52</v>
      </c>
      <c r="C312">
        <v>190</v>
      </c>
      <c r="D312" t="s">
        <v>14</v>
      </c>
      <c r="E312" s="2">
        <v>38766</v>
      </c>
      <c r="F312">
        <f t="shared" si="4"/>
        <v>36</v>
      </c>
      <c r="G312">
        <v>5</v>
      </c>
    </row>
    <row r="313" spans="1:7">
      <c r="A313">
        <v>14</v>
      </c>
      <c r="B313" t="s">
        <v>52</v>
      </c>
      <c r="C313">
        <v>190</v>
      </c>
      <c r="D313" t="s">
        <v>15</v>
      </c>
      <c r="E313" s="2">
        <v>38766</v>
      </c>
      <c r="F313">
        <f t="shared" si="4"/>
        <v>36</v>
      </c>
      <c r="G313">
        <v>3</v>
      </c>
    </row>
    <row r="314" spans="1:7">
      <c r="A314">
        <v>15</v>
      </c>
      <c r="B314" t="s">
        <v>52</v>
      </c>
      <c r="C314">
        <v>193</v>
      </c>
      <c r="D314" t="s">
        <v>16</v>
      </c>
      <c r="E314" s="2">
        <v>38766</v>
      </c>
      <c r="F314">
        <f t="shared" si="4"/>
        <v>36</v>
      </c>
      <c r="G314">
        <v>5</v>
      </c>
    </row>
    <row r="315" spans="1:7">
      <c r="A315">
        <v>15</v>
      </c>
      <c r="B315" t="s">
        <v>52</v>
      </c>
      <c r="C315">
        <v>193</v>
      </c>
      <c r="D315" t="s">
        <v>14</v>
      </c>
      <c r="E315" s="2">
        <v>38766</v>
      </c>
      <c r="F315">
        <f t="shared" si="4"/>
        <v>36</v>
      </c>
      <c r="G315">
        <v>5</v>
      </c>
    </row>
    <row r="316" spans="1:7">
      <c r="A316">
        <v>15</v>
      </c>
      <c r="B316" t="s">
        <v>52</v>
      </c>
      <c r="C316">
        <v>193</v>
      </c>
      <c r="D316" t="s">
        <v>15</v>
      </c>
      <c r="E316" s="2">
        <v>38766</v>
      </c>
      <c r="F316">
        <f t="shared" si="4"/>
        <v>36</v>
      </c>
      <c r="G316">
        <v>4</v>
      </c>
    </row>
    <row r="317" spans="1:7">
      <c r="A317">
        <v>16</v>
      </c>
      <c r="B317" t="s">
        <v>52</v>
      </c>
      <c r="C317">
        <v>220</v>
      </c>
      <c r="D317" t="s">
        <v>16</v>
      </c>
      <c r="E317" s="2">
        <v>38766</v>
      </c>
      <c r="F317">
        <f t="shared" si="4"/>
        <v>36</v>
      </c>
      <c r="G317">
        <v>5</v>
      </c>
    </row>
    <row r="318" spans="1:7">
      <c r="A318">
        <v>16</v>
      </c>
      <c r="B318" t="s">
        <v>52</v>
      </c>
      <c r="C318">
        <v>220</v>
      </c>
      <c r="D318" t="s">
        <v>14</v>
      </c>
      <c r="E318" s="2">
        <v>38766</v>
      </c>
      <c r="F318">
        <f t="shared" si="4"/>
        <v>36</v>
      </c>
      <c r="G318">
        <v>5</v>
      </c>
    </row>
    <row r="319" spans="1:7">
      <c r="A319">
        <v>16</v>
      </c>
      <c r="B319" t="s">
        <v>52</v>
      </c>
      <c r="C319">
        <v>220</v>
      </c>
      <c r="D319" t="s">
        <v>15</v>
      </c>
      <c r="E319" s="2">
        <v>38766</v>
      </c>
      <c r="F319">
        <f t="shared" si="4"/>
        <v>36</v>
      </c>
      <c r="G319">
        <v>5</v>
      </c>
    </row>
    <row r="320" spans="1:7">
      <c r="A320">
        <v>17</v>
      </c>
      <c r="B320" t="s">
        <v>52</v>
      </c>
      <c r="C320">
        <v>222</v>
      </c>
      <c r="D320" t="s">
        <v>16</v>
      </c>
      <c r="E320" s="2">
        <v>38766</v>
      </c>
      <c r="F320">
        <f t="shared" si="4"/>
        <v>36</v>
      </c>
      <c r="G320">
        <v>5</v>
      </c>
    </row>
    <row r="321" spans="1:7">
      <c r="A321">
        <v>17</v>
      </c>
      <c r="B321" t="s">
        <v>52</v>
      </c>
      <c r="C321">
        <v>222</v>
      </c>
      <c r="D321" t="s">
        <v>14</v>
      </c>
      <c r="E321" s="2">
        <v>38766</v>
      </c>
      <c r="F321">
        <f t="shared" si="4"/>
        <v>36</v>
      </c>
      <c r="G321">
        <v>5</v>
      </c>
    </row>
    <row r="322" spans="1:7">
      <c r="A322">
        <v>17</v>
      </c>
      <c r="B322" t="s">
        <v>52</v>
      </c>
      <c r="C322">
        <v>222</v>
      </c>
      <c r="D322" t="s">
        <v>15</v>
      </c>
      <c r="E322" s="2">
        <v>38766</v>
      </c>
      <c r="F322">
        <f t="shared" ref="F322:F385" si="5">DATEDIF("01/14/2010", E322, "D")</f>
        <v>36</v>
      </c>
      <c r="G322">
        <v>4</v>
      </c>
    </row>
    <row r="323" spans="1:7">
      <c r="A323">
        <v>18</v>
      </c>
      <c r="B323" t="s">
        <v>52</v>
      </c>
      <c r="C323">
        <v>237</v>
      </c>
      <c r="D323" t="s">
        <v>16</v>
      </c>
      <c r="E323" s="2">
        <v>38766</v>
      </c>
      <c r="F323">
        <f t="shared" si="5"/>
        <v>36</v>
      </c>
      <c r="G323">
        <v>5</v>
      </c>
    </row>
    <row r="324" spans="1:7">
      <c r="A324">
        <v>18</v>
      </c>
      <c r="B324" t="s">
        <v>52</v>
      </c>
      <c r="C324">
        <v>237</v>
      </c>
      <c r="D324" t="s">
        <v>14</v>
      </c>
      <c r="E324" s="2">
        <v>38766</v>
      </c>
      <c r="F324">
        <f t="shared" si="5"/>
        <v>36</v>
      </c>
      <c r="G324">
        <v>5</v>
      </c>
    </row>
    <row r="325" spans="1:7">
      <c r="A325">
        <v>18</v>
      </c>
      <c r="B325" t="s">
        <v>52</v>
      </c>
      <c r="C325">
        <v>237</v>
      </c>
      <c r="D325" t="s">
        <v>15</v>
      </c>
      <c r="E325" s="2">
        <v>38766</v>
      </c>
      <c r="F325">
        <f t="shared" si="5"/>
        <v>36</v>
      </c>
      <c r="G325">
        <v>4</v>
      </c>
    </row>
    <row r="326" spans="1:7">
      <c r="A326">
        <v>1</v>
      </c>
      <c r="B326" t="s">
        <v>51</v>
      </c>
      <c r="C326">
        <v>46</v>
      </c>
      <c r="D326" t="s">
        <v>16</v>
      </c>
      <c r="E326" s="2">
        <v>38773</v>
      </c>
      <c r="F326">
        <f t="shared" si="5"/>
        <v>43</v>
      </c>
      <c r="G326">
        <v>5</v>
      </c>
    </row>
    <row r="327" spans="1:7">
      <c r="A327">
        <v>1</v>
      </c>
      <c r="B327" t="s">
        <v>51</v>
      </c>
      <c r="C327">
        <v>46</v>
      </c>
      <c r="D327" t="s">
        <v>14</v>
      </c>
      <c r="E327" s="2">
        <v>38773</v>
      </c>
      <c r="F327">
        <f t="shared" si="5"/>
        <v>43</v>
      </c>
      <c r="G327">
        <v>5</v>
      </c>
    </row>
    <row r="328" spans="1:7">
      <c r="A328">
        <v>1</v>
      </c>
      <c r="B328" t="s">
        <v>51</v>
      </c>
      <c r="C328">
        <v>46</v>
      </c>
      <c r="D328" t="s">
        <v>15</v>
      </c>
      <c r="E328" s="2">
        <v>38773</v>
      </c>
      <c r="F328">
        <f t="shared" si="5"/>
        <v>43</v>
      </c>
      <c r="G328">
        <v>5</v>
      </c>
    </row>
    <row r="329" spans="1:7">
      <c r="A329">
        <v>2</v>
      </c>
      <c r="B329" t="s">
        <v>51</v>
      </c>
      <c r="C329">
        <v>36</v>
      </c>
      <c r="D329" t="s">
        <v>16</v>
      </c>
      <c r="E329" s="2">
        <v>38773</v>
      </c>
      <c r="F329">
        <f t="shared" si="5"/>
        <v>43</v>
      </c>
      <c r="G329">
        <v>5</v>
      </c>
    </row>
    <row r="330" spans="1:7">
      <c r="A330">
        <v>2</v>
      </c>
      <c r="B330" t="s">
        <v>51</v>
      </c>
      <c r="C330">
        <v>36</v>
      </c>
      <c r="D330" t="s">
        <v>14</v>
      </c>
      <c r="E330" s="2">
        <v>38773</v>
      </c>
      <c r="F330">
        <f t="shared" si="5"/>
        <v>43</v>
      </c>
      <c r="G330">
        <v>5</v>
      </c>
    </row>
    <row r="331" spans="1:7">
      <c r="A331">
        <v>2</v>
      </c>
      <c r="B331" t="s">
        <v>51</v>
      </c>
      <c r="C331">
        <v>36</v>
      </c>
      <c r="D331" t="s">
        <v>15</v>
      </c>
      <c r="E331" s="2">
        <v>38773</v>
      </c>
      <c r="F331">
        <f t="shared" si="5"/>
        <v>43</v>
      </c>
      <c r="G331">
        <v>5</v>
      </c>
    </row>
    <row r="332" spans="1:7">
      <c r="A332">
        <v>3</v>
      </c>
      <c r="B332" t="s">
        <v>51</v>
      </c>
      <c r="C332">
        <v>60</v>
      </c>
      <c r="D332" t="s">
        <v>16</v>
      </c>
      <c r="E332" s="2">
        <v>38773</v>
      </c>
      <c r="F332">
        <f t="shared" si="5"/>
        <v>43</v>
      </c>
      <c r="G332">
        <v>4</v>
      </c>
    </row>
    <row r="333" spans="1:7">
      <c r="A333">
        <v>3</v>
      </c>
      <c r="B333" t="s">
        <v>51</v>
      </c>
      <c r="C333">
        <v>60</v>
      </c>
      <c r="D333" t="s">
        <v>14</v>
      </c>
      <c r="E333" s="2">
        <v>38773</v>
      </c>
      <c r="F333">
        <f t="shared" si="5"/>
        <v>43</v>
      </c>
      <c r="G333">
        <v>4</v>
      </c>
    </row>
    <row r="334" spans="1:7">
      <c r="A334">
        <v>3</v>
      </c>
      <c r="B334" t="s">
        <v>51</v>
      </c>
      <c r="C334">
        <v>60</v>
      </c>
      <c r="D334" t="s">
        <v>15</v>
      </c>
      <c r="E334" s="2">
        <v>38773</v>
      </c>
      <c r="F334">
        <f t="shared" si="5"/>
        <v>43</v>
      </c>
      <c r="G334">
        <v>5</v>
      </c>
    </row>
    <row r="335" spans="1:7">
      <c r="A335">
        <v>4</v>
      </c>
      <c r="B335" t="s">
        <v>51</v>
      </c>
      <c r="C335">
        <v>64</v>
      </c>
      <c r="D335" t="s">
        <v>16</v>
      </c>
      <c r="E335" s="2">
        <v>38773</v>
      </c>
      <c r="F335">
        <f t="shared" si="5"/>
        <v>43</v>
      </c>
      <c r="G335">
        <v>5</v>
      </c>
    </row>
    <row r="336" spans="1:7">
      <c r="A336">
        <v>4</v>
      </c>
      <c r="B336" t="s">
        <v>51</v>
      </c>
      <c r="C336">
        <v>64</v>
      </c>
      <c r="D336" t="s">
        <v>14</v>
      </c>
      <c r="E336" s="2">
        <v>38773</v>
      </c>
      <c r="F336">
        <f t="shared" si="5"/>
        <v>43</v>
      </c>
      <c r="G336">
        <v>5</v>
      </c>
    </row>
    <row r="337" spans="1:7">
      <c r="A337">
        <v>4</v>
      </c>
      <c r="B337" t="s">
        <v>51</v>
      </c>
      <c r="C337">
        <v>64</v>
      </c>
      <c r="D337" t="s">
        <v>15</v>
      </c>
      <c r="E337" s="2">
        <v>38773</v>
      </c>
      <c r="F337">
        <f t="shared" si="5"/>
        <v>43</v>
      </c>
      <c r="G337">
        <v>5</v>
      </c>
    </row>
    <row r="338" spans="1:7">
      <c r="A338">
        <v>5</v>
      </c>
      <c r="B338" t="s">
        <v>51</v>
      </c>
      <c r="C338">
        <v>67</v>
      </c>
      <c r="D338" t="s">
        <v>16</v>
      </c>
      <c r="E338" s="2">
        <v>38773</v>
      </c>
      <c r="F338">
        <f t="shared" si="5"/>
        <v>43</v>
      </c>
      <c r="G338">
        <v>4</v>
      </c>
    </row>
    <row r="339" spans="1:7">
      <c r="A339">
        <v>5</v>
      </c>
      <c r="B339" t="s">
        <v>51</v>
      </c>
      <c r="C339">
        <v>67</v>
      </c>
      <c r="D339" t="s">
        <v>14</v>
      </c>
      <c r="E339" s="2">
        <v>38773</v>
      </c>
      <c r="F339">
        <f t="shared" si="5"/>
        <v>43</v>
      </c>
      <c r="G339">
        <v>5</v>
      </c>
    </row>
    <row r="340" spans="1:7">
      <c r="A340">
        <v>5</v>
      </c>
      <c r="B340" t="s">
        <v>51</v>
      </c>
      <c r="C340">
        <v>67</v>
      </c>
      <c r="D340" t="s">
        <v>15</v>
      </c>
      <c r="E340" s="2">
        <v>38773</v>
      </c>
      <c r="F340">
        <f t="shared" si="5"/>
        <v>43</v>
      </c>
      <c r="G340">
        <v>4</v>
      </c>
    </row>
    <row r="341" spans="1:7">
      <c r="A341">
        <v>6</v>
      </c>
      <c r="B341" t="s">
        <v>51</v>
      </c>
      <c r="C341">
        <v>78</v>
      </c>
      <c r="D341" t="s">
        <v>16</v>
      </c>
      <c r="E341" s="2">
        <v>38773</v>
      </c>
      <c r="F341">
        <f t="shared" si="5"/>
        <v>43</v>
      </c>
      <c r="G341">
        <v>2</v>
      </c>
    </row>
    <row r="342" spans="1:7">
      <c r="A342">
        <v>6</v>
      </c>
      <c r="B342" t="s">
        <v>51</v>
      </c>
      <c r="C342">
        <v>78</v>
      </c>
      <c r="D342" t="s">
        <v>14</v>
      </c>
      <c r="E342" s="2">
        <v>38773</v>
      </c>
      <c r="F342">
        <f t="shared" si="5"/>
        <v>43</v>
      </c>
      <c r="G342">
        <v>5</v>
      </c>
    </row>
    <row r="343" spans="1:7">
      <c r="A343">
        <v>6</v>
      </c>
      <c r="B343" t="s">
        <v>51</v>
      </c>
      <c r="C343">
        <v>78</v>
      </c>
      <c r="D343" t="s">
        <v>15</v>
      </c>
      <c r="E343" s="2">
        <v>38773</v>
      </c>
      <c r="F343">
        <f t="shared" si="5"/>
        <v>43</v>
      </c>
      <c r="G343">
        <v>3</v>
      </c>
    </row>
    <row r="344" spans="1:7">
      <c r="A344">
        <v>7</v>
      </c>
      <c r="B344" t="s">
        <v>51</v>
      </c>
      <c r="C344">
        <v>76</v>
      </c>
      <c r="D344" t="s">
        <v>16</v>
      </c>
      <c r="E344" s="2">
        <v>38773</v>
      </c>
      <c r="F344">
        <f t="shared" si="5"/>
        <v>43</v>
      </c>
      <c r="G344">
        <v>4</v>
      </c>
    </row>
    <row r="345" spans="1:7">
      <c r="A345">
        <v>7</v>
      </c>
      <c r="B345" t="s">
        <v>51</v>
      </c>
      <c r="C345">
        <v>76</v>
      </c>
      <c r="D345" t="s">
        <v>14</v>
      </c>
      <c r="E345" s="2">
        <v>38773</v>
      </c>
      <c r="F345">
        <f t="shared" si="5"/>
        <v>43</v>
      </c>
      <c r="G345">
        <v>5</v>
      </c>
    </row>
    <row r="346" spans="1:7">
      <c r="A346">
        <v>7</v>
      </c>
      <c r="B346" t="s">
        <v>51</v>
      </c>
      <c r="C346">
        <v>76</v>
      </c>
      <c r="D346" t="s">
        <v>15</v>
      </c>
      <c r="E346" s="2">
        <v>38773</v>
      </c>
      <c r="F346">
        <f t="shared" si="5"/>
        <v>43</v>
      </c>
      <c r="G346">
        <v>5</v>
      </c>
    </row>
    <row r="347" spans="1:7">
      <c r="A347">
        <v>8</v>
      </c>
      <c r="B347" t="s">
        <v>51</v>
      </c>
      <c r="C347">
        <v>71</v>
      </c>
      <c r="D347" t="s">
        <v>16</v>
      </c>
      <c r="E347" s="2">
        <v>38773</v>
      </c>
      <c r="F347">
        <f t="shared" si="5"/>
        <v>43</v>
      </c>
      <c r="G347">
        <v>5</v>
      </c>
    </row>
    <row r="348" spans="1:7">
      <c r="A348">
        <v>8</v>
      </c>
      <c r="B348" t="s">
        <v>51</v>
      </c>
      <c r="C348">
        <v>71</v>
      </c>
      <c r="D348" t="s">
        <v>14</v>
      </c>
      <c r="E348" s="2">
        <v>38773</v>
      </c>
      <c r="F348">
        <f t="shared" si="5"/>
        <v>43</v>
      </c>
      <c r="G348">
        <v>5</v>
      </c>
    </row>
    <row r="349" spans="1:7">
      <c r="A349">
        <v>8</v>
      </c>
      <c r="B349" t="s">
        <v>51</v>
      </c>
      <c r="C349">
        <v>71</v>
      </c>
      <c r="D349" t="s">
        <v>15</v>
      </c>
      <c r="E349" s="2">
        <v>38773</v>
      </c>
      <c r="F349">
        <f t="shared" si="5"/>
        <v>43</v>
      </c>
      <c r="G349">
        <v>3</v>
      </c>
    </row>
    <row r="350" spans="1:7">
      <c r="A350">
        <v>9</v>
      </c>
      <c r="B350" t="s">
        <v>51</v>
      </c>
      <c r="C350">
        <v>69</v>
      </c>
      <c r="D350" t="s">
        <v>16</v>
      </c>
      <c r="E350" s="2">
        <v>38773</v>
      </c>
      <c r="F350">
        <f t="shared" si="5"/>
        <v>43</v>
      </c>
      <c r="G350">
        <v>5</v>
      </c>
    </row>
    <row r="351" spans="1:7">
      <c r="A351">
        <v>9</v>
      </c>
      <c r="B351" t="s">
        <v>51</v>
      </c>
      <c r="C351">
        <v>69</v>
      </c>
      <c r="D351" t="s">
        <v>14</v>
      </c>
      <c r="E351" s="2">
        <v>38773</v>
      </c>
      <c r="F351">
        <f t="shared" si="5"/>
        <v>43</v>
      </c>
      <c r="G351">
        <v>4</v>
      </c>
    </row>
    <row r="352" spans="1:7">
      <c r="A352">
        <v>9</v>
      </c>
      <c r="B352" t="s">
        <v>51</v>
      </c>
      <c r="C352">
        <v>69</v>
      </c>
      <c r="D352" t="s">
        <v>15</v>
      </c>
      <c r="E352" s="2">
        <v>38773</v>
      </c>
      <c r="F352">
        <f t="shared" si="5"/>
        <v>43</v>
      </c>
      <c r="G352">
        <v>5</v>
      </c>
    </row>
    <row r="353" spans="1:7">
      <c r="A353">
        <v>10</v>
      </c>
      <c r="B353" t="s">
        <v>52</v>
      </c>
      <c r="C353">
        <v>183</v>
      </c>
      <c r="D353" t="s">
        <v>16</v>
      </c>
      <c r="E353" s="2">
        <v>38773</v>
      </c>
      <c r="F353">
        <f t="shared" si="5"/>
        <v>43</v>
      </c>
      <c r="G353">
        <v>5</v>
      </c>
    </row>
    <row r="354" spans="1:7">
      <c r="A354">
        <v>10</v>
      </c>
      <c r="B354" t="s">
        <v>52</v>
      </c>
      <c r="C354">
        <v>183</v>
      </c>
      <c r="D354" t="s">
        <v>14</v>
      </c>
      <c r="E354" s="2">
        <v>38773</v>
      </c>
      <c r="F354">
        <f t="shared" si="5"/>
        <v>43</v>
      </c>
      <c r="G354">
        <v>5</v>
      </c>
    </row>
    <row r="355" spans="1:7">
      <c r="A355">
        <v>10</v>
      </c>
      <c r="B355" t="s">
        <v>52</v>
      </c>
      <c r="C355">
        <v>183</v>
      </c>
      <c r="D355" t="s">
        <v>15</v>
      </c>
      <c r="E355" s="2">
        <v>38773</v>
      </c>
      <c r="F355">
        <f t="shared" si="5"/>
        <v>43</v>
      </c>
      <c r="G355">
        <v>5</v>
      </c>
    </row>
    <row r="356" spans="1:7">
      <c r="A356">
        <v>11</v>
      </c>
      <c r="B356" t="s">
        <v>52</v>
      </c>
      <c r="C356">
        <v>180</v>
      </c>
      <c r="D356" t="s">
        <v>16</v>
      </c>
      <c r="E356" s="2">
        <v>38773</v>
      </c>
      <c r="F356">
        <f t="shared" si="5"/>
        <v>43</v>
      </c>
      <c r="G356">
        <v>0</v>
      </c>
    </row>
    <row r="357" spans="1:7">
      <c r="A357">
        <v>11</v>
      </c>
      <c r="B357" t="s">
        <v>52</v>
      </c>
      <c r="C357">
        <v>180</v>
      </c>
      <c r="D357" t="s">
        <v>14</v>
      </c>
      <c r="E357" s="2">
        <v>38773</v>
      </c>
      <c r="F357">
        <f t="shared" si="5"/>
        <v>43</v>
      </c>
      <c r="G357">
        <v>4</v>
      </c>
    </row>
    <row r="358" spans="1:7">
      <c r="A358">
        <v>11</v>
      </c>
      <c r="B358" t="s">
        <v>52</v>
      </c>
      <c r="C358">
        <v>180</v>
      </c>
      <c r="D358" t="s">
        <v>15</v>
      </c>
      <c r="E358" s="2">
        <v>38773</v>
      </c>
      <c r="F358">
        <f t="shared" si="5"/>
        <v>43</v>
      </c>
      <c r="G358">
        <v>2</v>
      </c>
    </row>
    <row r="359" spans="1:7">
      <c r="A359">
        <v>12</v>
      </c>
      <c r="B359" t="s">
        <v>52</v>
      </c>
      <c r="C359">
        <v>182</v>
      </c>
      <c r="D359" t="s">
        <v>16</v>
      </c>
      <c r="E359" s="2">
        <v>38773</v>
      </c>
      <c r="F359">
        <f t="shared" si="5"/>
        <v>43</v>
      </c>
      <c r="G359">
        <v>5</v>
      </c>
    </row>
    <row r="360" spans="1:7">
      <c r="A360">
        <v>12</v>
      </c>
      <c r="B360" t="s">
        <v>52</v>
      </c>
      <c r="C360">
        <v>182</v>
      </c>
      <c r="D360" t="s">
        <v>14</v>
      </c>
      <c r="E360" s="2">
        <v>38773</v>
      </c>
      <c r="F360">
        <f t="shared" si="5"/>
        <v>43</v>
      </c>
      <c r="G360">
        <v>5</v>
      </c>
    </row>
    <row r="361" spans="1:7">
      <c r="A361">
        <v>12</v>
      </c>
      <c r="B361" t="s">
        <v>52</v>
      </c>
      <c r="C361">
        <v>182</v>
      </c>
      <c r="D361" t="s">
        <v>15</v>
      </c>
      <c r="E361" s="2">
        <v>38773</v>
      </c>
      <c r="F361">
        <f t="shared" si="5"/>
        <v>43</v>
      </c>
      <c r="G361">
        <v>5</v>
      </c>
    </row>
    <row r="362" spans="1:7">
      <c r="A362">
        <v>13</v>
      </c>
      <c r="B362" t="s">
        <v>52</v>
      </c>
      <c r="C362">
        <v>195</v>
      </c>
      <c r="D362" t="s">
        <v>16</v>
      </c>
      <c r="E362" s="2">
        <v>38773</v>
      </c>
      <c r="F362">
        <f t="shared" si="5"/>
        <v>43</v>
      </c>
      <c r="G362">
        <v>2</v>
      </c>
    </row>
    <row r="363" spans="1:7">
      <c r="A363">
        <v>13</v>
      </c>
      <c r="B363" t="s">
        <v>52</v>
      </c>
      <c r="C363">
        <v>195</v>
      </c>
      <c r="D363" t="s">
        <v>14</v>
      </c>
      <c r="E363" s="2">
        <v>38773</v>
      </c>
      <c r="F363">
        <f t="shared" si="5"/>
        <v>43</v>
      </c>
      <c r="G363">
        <v>5</v>
      </c>
    </row>
    <row r="364" spans="1:7">
      <c r="A364">
        <v>13</v>
      </c>
      <c r="B364" t="s">
        <v>52</v>
      </c>
      <c r="C364">
        <v>195</v>
      </c>
      <c r="D364" t="s">
        <v>15</v>
      </c>
      <c r="E364" s="2">
        <v>38773</v>
      </c>
      <c r="F364">
        <f t="shared" si="5"/>
        <v>43</v>
      </c>
      <c r="G364">
        <v>5</v>
      </c>
    </row>
    <row r="365" spans="1:7">
      <c r="A365">
        <v>14</v>
      </c>
      <c r="B365" t="s">
        <v>52</v>
      </c>
      <c r="C365">
        <v>190</v>
      </c>
      <c r="D365" t="s">
        <v>16</v>
      </c>
      <c r="E365" s="2">
        <v>38773</v>
      </c>
      <c r="F365">
        <f t="shared" si="5"/>
        <v>43</v>
      </c>
      <c r="G365">
        <v>5</v>
      </c>
    </row>
    <row r="366" spans="1:7">
      <c r="A366">
        <v>14</v>
      </c>
      <c r="B366" t="s">
        <v>52</v>
      </c>
      <c r="C366">
        <v>190</v>
      </c>
      <c r="D366" t="s">
        <v>14</v>
      </c>
      <c r="E366" s="2">
        <v>38773</v>
      </c>
      <c r="F366">
        <f t="shared" si="5"/>
        <v>43</v>
      </c>
      <c r="G366">
        <v>5</v>
      </c>
    </row>
    <row r="367" spans="1:7">
      <c r="A367">
        <v>14</v>
      </c>
      <c r="B367" t="s">
        <v>52</v>
      </c>
      <c r="C367">
        <v>190</v>
      </c>
      <c r="D367" t="s">
        <v>15</v>
      </c>
      <c r="E367" s="2">
        <v>38773</v>
      </c>
      <c r="F367">
        <f t="shared" si="5"/>
        <v>43</v>
      </c>
      <c r="G367">
        <v>4</v>
      </c>
    </row>
    <row r="368" spans="1:7">
      <c r="A368">
        <v>15</v>
      </c>
      <c r="B368" t="s">
        <v>52</v>
      </c>
      <c r="C368">
        <v>193</v>
      </c>
      <c r="D368" t="s">
        <v>16</v>
      </c>
      <c r="E368" s="2">
        <v>38773</v>
      </c>
      <c r="F368">
        <f t="shared" si="5"/>
        <v>43</v>
      </c>
      <c r="G368">
        <v>4</v>
      </c>
    </row>
    <row r="369" spans="1:7">
      <c r="A369">
        <v>15</v>
      </c>
      <c r="B369" t="s">
        <v>52</v>
      </c>
      <c r="C369">
        <v>193</v>
      </c>
      <c r="D369" t="s">
        <v>14</v>
      </c>
      <c r="E369" s="2">
        <v>38773</v>
      </c>
      <c r="F369">
        <f t="shared" si="5"/>
        <v>43</v>
      </c>
      <c r="G369">
        <v>5</v>
      </c>
    </row>
    <row r="370" spans="1:7">
      <c r="A370">
        <v>15</v>
      </c>
      <c r="B370" t="s">
        <v>52</v>
      </c>
      <c r="C370">
        <v>193</v>
      </c>
      <c r="D370" t="s">
        <v>15</v>
      </c>
      <c r="E370" s="2">
        <v>38773</v>
      </c>
      <c r="F370">
        <f t="shared" si="5"/>
        <v>43</v>
      </c>
      <c r="G370">
        <v>4</v>
      </c>
    </row>
    <row r="371" spans="1:7">
      <c r="A371">
        <v>16</v>
      </c>
      <c r="B371" t="s">
        <v>52</v>
      </c>
      <c r="C371">
        <v>220</v>
      </c>
      <c r="D371" t="s">
        <v>16</v>
      </c>
      <c r="E371" s="2">
        <v>38773</v>
      </c>
      <c r="F371">
        <f t="shared" si="5"/>
        <v>43</v>
      </c>
      <c r="G371">
        <v>5</v>
      </c>
    </row>
    <row r="372" spans="1:7">
      <c r="A372">
        <v>16</v>
      </c>
      <c r="B372" t="s">
        <v>52</v>
      </c>
      <c r="C372">
        <v>220</v>
      </c>
      <c r="D372" t="s">
        <v>14</v>
      </c>
      <c r="E372" s="2">
        <v>38773</v>
      </c>
      <c r="F372">
        <f t="shared" si="5"/>
        <v>43</v>
      </c>
      <c r="G372">
        <v>5</v>
      </c>
    </row>
    <row r="373" spans="1:7">
      <c r="A373">
        <v>16</v>
      </c>
      <c r="B373" t="s">
        <v>52</v>
      </c>
      <c r="C373">
        <v>220</v>
      </c>
      <c r="D373" t="s">
        <v>15</v>
      </c>
      <c r="E373" s="2">
        <v>38773</v>
      </c>
      <c r="F373">
        <f t="shared" si="5"/>
        <v>43</v>
      </c>
      <c r="G373">
        <v>5</v>
      </c>
    </row>
    <row r="374" spans="1:7">
      <c r="A374">
        <v>17</v>
      </c>
      <c r="B374" t="s">
        <v>52</v>
      </c>
      <c r="C374">
        <v>222</v>
      </c>
      <c r="D374" t="s">
        <v>16</v>
      </c>
      <c r="E374" s="2">
        <v>38773</v>
      </c>
      <c r="F374">
        <f t="shared" si="5"/>
        <v>43</v>
      </c>
      <c r="G374">
        <v>5</v>
      </c>
    </row>
    <row r="375" spans="1:7">
      <c r="A375">
        <v>17</v>
      </c>
      <c r="B375" t="s">
        <v>52</v>
      </c>
      <c r="C375">
        <v>222</v>
      </c>
      <c r="D375" t="s">
        <v>14</v>
      </c>
      <c r="E375" s="2">
        <v>38773</v>
      </c>
      <c r="F375">
        <f t="shared" si="5"/>
        <v>43</v>
      </c>
      <c r="G375">
        <v>5</v>
      </c>
    </row>
    <row r="376" spans="1:7">
      <c r="A376">
        <v>17</v>
      </c>
      <c r="B376" t="s">
        <v>52</v>
      </c>
      <c r="C376">
        <v>222</v>
      </c>
      <c r="D376" t="s">
        <v>15</v>
      </c>
      <c r="E376" s="2">
        <v>38773</v>
      </c>
      <c r="F376">
        <f t="shared" si="5"/>
        <v>43</v>
      </c>
      <c r="G376">
        <v>3</v>
      </c>
    </row>
    <row r="377" spans="1:7">
      <c r="A377" s="11">
        <v>18</v>
      </c>
      <c r="B377" t="s">
        <v>52</v>
      </c>
      <c r="C377" s="11">
        <v>237</v>
      </c>
      <c r="D377" s="11" t="s">
        <v>16</v>
      </c>
      <c r="E377" s="12">
        <v>38773</v>
      </c>
      <c r="F377" s="11">
        <f t="shared" si="5"/>
        <v>43</v>
      </c>
      <c r="G377" s="11">
        <v>5</v>
      </c>
    </row>
    <row r="378" spans="1:7">
      <c r="A378">
        <v>18</v>
      </c>
      <c r="B378" t="s">
        <v>52</v>
      </c>
      <c r="C378">
        <v>237</v>
      </c>
      <c r="D378" t="s">
        <v>14</v>
      </c>
      <c r="E378" s="2">
        <v>38773</v>
      </c>
      <c r="F378">
        <f t="shared" si="5"/>
        <v>43</v>
      </c>
      <c r="G378">
        <v>5</v>
      </c>
    </row>
    <row r="379" spans="1:7">
      <c r="A379">
        <v>18</v>
      </c>
      <c r="B379" t="s">
        <v>52</v>
      </c>
      <c r="C379">
        <v>237</v>
      </c>
      <c r="D379" t="s">
        <v>15</v>
      </c>
      <c r="E379" s="2">
        <v>38773</v>
      </c>
      <c r="F379">
        <f t="shared" si="5"/>
        <v>43</v>
      </c>
      <c r="G379">
        <v>4</v>
      </c>
    </row>
    <row r="380" spans="1:7">
      <c r="A380">
        <v>1</v>
      </c>
      <c r="B380" t="s">
        <v>51</v>
      </c>
      <c r="C380">
        <v>46</v>
      </c>
      <c r="D380" t="s">
        <v>9</v>
      </c>
      <c r="E380" s="2">
        <v>38790</v>
      </c>
      <c r="F380" s="13">
        <f t="shared" si="5"/>
        <v>60</v>
      </c>
      <c r="G380">
        <v>5</v>
      </c>
    </row>
    <row r="381" spans="1:7">
      <c r="A381">
        <v>1</v>
      </c>
      <c r="B381" t="s">
        <v>51</v>
      </c>
      <c r="C381">
        <v>46</v>
      </c>
      <c r="D381" t="s">
        <v>7</v>
      </c>
      <c r="E381" s="2">
        <v>38790</v>
      </c>
      <c r="F381" s="13">
        <f t="shared" si="5"/>
        <v>60</v>
      </c>
      <c r="G381">
        <v>5</v>
      </c>
    </row>
    <row r="382" spans="1:7">
      <c r="A382">
        <v>1</v>
      </c>
      <c r="B382" t="s">
        <v>51</v>
      </c>
      <c r="C382">
        <v>46</v>
      </c>
      <c r="D382" t="s">
        <v>8</v>
      </c>
      <c r="E382" s="2">
        <v>38790</v>
      </c>
      <c r="F382" s="13">
        <f t="shared" si="5"/>
        <v>60</v>
      </c>
      <c r="G382">
        <v>5</v>
      </c>
    </row>
    <row r="383" spans="1:7">
      <c r="A383">
        <v>2</v>
      </c>
      <c r="B383" t="s">
        <v>51</v>
      </c>
      <c r="C383">
        <v>36</v>
      </c>
      <c r="D383" t="s">
        <v>9</v>
      </c>
      <c r="E383" s="2">
        <v>38790</v>
      </c>
      <c r="F383" s="13">
        <f t="shared" si="5"/>
        <v>60</v>
      </c>
      <c r="G383">
        <v>5</v>
      </c>
    </row>
    <row r="384" spans="1:7">
      <c r="A384">
        <v>2</v>
      </c>
      <c r="B384" t="s">
        <v>51</v>
      </c>
      <c r="C384">
        <v>36</v>
      </c>
      <c r="D384" t="s">
        <v>7</v>
      </c>
      <c r="E384" s="2">
        <v>38790</v>
      </c>
      <c r="F384" s="13">
        <f t="shared" si="5"/>
        <v>60</v>
      </c>
      <c r="G384">
        <v>5</v>
      </c>
    </row>
    <row r="385" spans="1:7">
      <c r="A385">
        <v>2</v>
      </c>
      <c r="B385" t="s">
        <v>51</v>
      </c>
      <c r="C385">
        <v>36</v>
      </c>
      <c r="D385" t="s">
        <v>8</v>
      </c>
      <c r="E385" s="2">
        <v>38790</v>
      </c>
      <c r="F385" s="13">
        <f t="shared" si="5"/>
        <v>60</v>
      </c>
      <c r="G385">
        <v>5</v>
      </c>
    </row>
    <row r="386" spans="1:7">
      <c r="A386">
        <v>3</v>
      </c>
      <c r="B386" t="s">
        <v>51</v>
      </c>
      <c r="C386">
        <v>60</v>
      </c>
      <c r="D386" t="s">
        <v>9</v>
      </c>
      <c r="E386" s="2">
        <v>38790</v>
      </c>
      <c r="F386" s="13">
        <f t="shared" ref="F386:F449" si="6">DATEDIF("01/14/2010", E386, "D")</f>
        <v>60</v>
      </c>
      <c r="G386">
        <v>4</v>
      </c>
    </row>
    <row r="387" spans="1:7">
      <c r="A387">
        <v>3</v>
      </c>
      <c r="B387" t="s">
        <v>51</v>
      </c>
      <c r="C387">
        <v>60</v>
      </c>
      <c r="D387" t="s">
        <v>7</v>
      </c>
      <c r="E387" s="2">
        <v>38790</v>
      </c>
      <c r="F387" s="13">
        <f t="shared" si="6"/>
        <v>60</v>
      </c>
      <c r="G387">
        <v>4</v>
      </c>
    </row>
    <row r="388" spans="1:7">
      <c r="A388">
        <v>3</v>
      </c>
      <c r="B388" t="s">
        <v>51</v>
      </c>
      <c r="C388">
        <v>60</v>
      </c>
      <c r="D388" t="s">
        <v>8</v>
      </c>
      <c r="E388" s="2">
        <v>38790</v>
      </c>
      <c r="F388" s="13">
        <f t="shared" si="6"/>
        <v>60</v>
      </c>
      <c r="G388">
        <v>4</v>
      </c>
    </row>
    <row r="389" spans="1:7">
      <c r="A389">
        <v>4</v>
      </c>
      <c r="B389" t="s">
        <v>51</v>
      </c>
      <c r="C389">
        <v>64</v>
      </c>
      <c r="D389" t="s">
        <v>9</v>
      </c>
      <c r="E389" s="2">
        <v>38790</v>
      </c>
      <c r="F389" s="13">
        <f t="shared" si="6"/>
        <v>60</v>
      </c>
      <c r="G389">
        <v>5</v>
      </c>
    </row>
    <row r="390" spans="1:7">
      <c r="A390">
        <v>4</v>
      </c>
      <c r="B390" t="s">
        <v>51</v>
      </c>
      <c r="C390">
        <v>64</v>
      </c>
      <c r="D390" t="s">
        <v>7</v>
      </c>
      <c r="E390" s="2">
        <v>38790</v>
      </c>
      <c r="F390" s="13">
        <f t="shared" si="6"/>
        <v>60</v>
      </c>
      <c r="G390">
        <v>5</v>
      </c>
    </row>
    <row r="391" spans="1:7">
      <c r="A391">
        <v>4</v>
      </c>
      <c r="B391" t="s">
        <v>51</v>
      </c>
      <c r="C391">
        <v>64</v>
      </c>
      <c r="D391" t="s">
        <v>8</v>
      </c>
      <c r="E391" s="2">
        <v>38790</v>
      </c>
      <c r="F391" s="13">
        <f t="shared" si="6"/>
        <v>60</v>
      </c>
      <c r="G391">
        <v>5</v>
      </c>
    </row>
    <row r="392" spans="1:7">
      <c r="A392">
        <v>5</v>
      </c>
      <c r="B392" t="s">
        <v>51</v>
      </c>
      <c r="C392">
        <v>67</v>
      </c>
      <c r="D392" t="s">
        <v>9</v>
      </c>
      <c r="E392" s="2">
        <v>38790</v>
      </c>
      <c r="F392" s="13">
        <f t="shared" si="6"/>
        <v>60</v>
      </c>
      <c r="G392">
        <v>5</v>
      </c>
    </row>
    <row r="393" spans="1:7">
      <c r="A393">
        <v>5</v>
      </c>
      <c r="B393" t="s">
        <v>51</v>
      </c>
      <c r="C393">
        <v>67</v>
      </c>
      <c r="D393" t="s">
        <v>7</v>
      </c>
      <c r="E393" s="2">
        <v>38790</v>
      </c>
      <c r="F393" s="13">
        <f t="shared" si="6"/>
        <v>60</v>
      </c>
      <c r="G393">
        <v>5</v>
      </c>
    </row>
    <row r="394" spans="1:7">
      <c r="A394">
        <v>5</v>
      </c>
      <c r="B394" t="s">
        <v>51</v>
      </c>
      <c r="C394">
        <v>67</v>
      </c>
      <c r="D394" t="s">
        <v>8</v>
      </c>
      <c r="E394" s="2">
        <v>38790</v>
      </c>
      <c r="F394" s="13">
        <f t="shared" si="6"/>
        <v>60</v>
      </c>
      <c r="G394">
        <v>4</v>
      </c>
    </row>
    <row r="395" spans="1:7">
      <c r="A395">
        <v>6</v>
      </c>
      <c r="B395" t="s">
        <v>51</v>
      </c>
      <c r="C395">
        <v>78</v>
      </c>
      <c r="D395" t="s">
        <v>9</v>
      </c>
      <c r="E395" s="2">
        <v>38790</v>
      </c>
      <c r="F395" s="13">
        <f t="shared" si="6"/>
        <v>60</v>
      </c>
      <c r="G395">
        <v>2</v>
      </c>
    </row>
    <row r="396" spans="1:7">
      <c r="A396">
        <v>6</v>
      </c>
      <c r="B396" t="s">
        <v>51</v>
      </c>
      <c r="C396">
        <v>78</v>
      </c>
      <c r="D396" t="s">
        <v>7</v>
      </c>
      <c r="E396" s="2">
        <v>38790</v>
      </c>
      <c r="F396" s="13">
        <f t="shared" si="6"/>
        <v>60</v>
      </c>
      <c r="G396">
        <v>5</v>
      </c>
    </row>
    <row r="397" spans="1:7">
      <c r="A397">
        <v>6</v>
      </c>
      <c r="B397" t="s">
        <v>51</v>
      </c>
      <c r="C397">
        <v>78</v>
      </c>
      <c r="D397" t="s">
        <v>8</v>
      </c>
      <c r="E397" s="2">
        <v>38790</v>
      </c>
      <c r="F397" s="13">
        <f t="shared" si="6"/>
        <v>60</v>
      </c>
      <c r="G397">
        <v>3</v>
      </c>
    </row>
    <row r="398" spans="1:7">
      <c r="A398">
        <v>7</v>
      </c>
      <c r="B398" t="s">
        <v>51</v>
      </c>
      <c r="C398">
        <v>76</v>
      </c>
      <c r="D398" t="s">
        <v>9</v>
      </c>
      <c r="E398" s="2">
        <v>38790</v>
      </c>
      <c r="F398" s="13">
        <f t="shared" si="6"/>
        <v>60</v>
      </c>
      <c r="G398">
        <v>5</v>
      </c>
    </row>
    <row r="399" spans="1:7">
      <c r="A399">
        <v>7</v>
      </c>
      <c r="B399" t="s">
        <v>51</v>
      </c>
      <c r="C399">
        <v>76</v>
      </c>
      <c r="D399" t="s">
        <v>7</v>
      </c>
      <c r="E399" s="2">
        <v>38790</v>
      </c>
      <c r="F399" s="13">
        <f t="shared" si="6"/>
        <v>60</v>
      </c>
      <c r="G399">
        <v>5</v>
      </c>
    </row>
    <row r="400" spans="1:7">
      <c r="A400">
        <v>7</v>
      </c>
      <c r="B400" t="s">
        <v>51</v>
      </c>
      <c r="C400">
        <v>76</v>
      </c>
      <c r="D400" t="s">
        <v>8</v>
      </c>
      <c r="E400" s="2">
        <v>38790</v>
      </c>
      <c r="F400" s="13">
        <f t="shared" si="6"/>
        <v>60</v>
      </c>
      <c r="G400">
        <v>4</v>
      </c>
    </row>
    <row r="401" spans="1:7">
      <c r="A401">
        <v>8</v>
      </c>
      <c r="B401" t="s">
        <v>51</v>
      </c>
      <c r="C401">
        <v>71</v>
      </c>
      <c r="D401" t="s">
        <v>9</v>
      </c>
      <c r="E401" s="2">
        <v>38790</v>
      </c>
      <c r="F401" s="13">
        <f t="shared" si="6"/>
        <v>60</v>
      </c>
      <c r="G401">
        <v>5</v>
      </c>
    </row>
    <row r="402" spans="1:7">
      <c r="A402">
        <v>8</v>
      </c>
      <c r="B402" t="s">
        <v>51</v>
      </c>
      <c r="C402">
        <v>71</v>
      </c>
      <c r="D402" t="s">
        <v>7</v>
      </c>
      <c r="E402" s="2">
        <v>38790</v>
      </c>
      <c r="F402" s="13">
        <f t="shared" si="6"/>
        <v>60</v>
      </c>
      <c r="G402">
        <v>5</v>
      </c>
    </row>
    <row r="403" spans="1:7">
      <c r="A403">
        <v>8</v>
      </c>
      <c r="B403" t="s">
        <v>51</v>
      </c>
      <c r="C403">
        <v>71</v>
      </c>
      <c r="D403" t="s">
        <v>8</v>
      </c>
      <c r="E403" s="2">
        <v>38790</v>
      </c>
      <c r="F403" s="13">
        <f t="shared" si="6"/>
        <v>60</v>
      </c>
      <c r="G403">
        <v>3</v>
      </c>
    </row>
    <row r="404" spans="1:7">
      <c r="A404">
        <v>9</v>
      </c>
      <c r="B404" t="s">
        <v>51</v>
      </c>
      <c r="C404">
        <v>69</v>
      </c>
      <c r="D404" t="s">
        <v>9</v>
      </c>
      <c r="E404" s="2">
        <v>38790</v>
      </c>
      <c r="F404" s="13">
        <f t="shared" si="6"/>
        <v>60</v>
      </c>
      <c r="G404">
        <v>4</v>
      </c>
    </row>
    <row r="405" spans="1:7">
      <c r="A405">
        <v>9</v>
      </c>
      <c r="B405" t="s">
        <v>51</v>
      </c>
      <c r="C405">
        <v>69</v>
      </c>
      <c r="D405" t="s">
        <v>7</v>
      </c>
      <c r="E405" s="2">
        <v>38790</v>
      </c>
      <c r="F405" s="13">
        <f t="shared" si="6"/>
        <v>60</v>
      </c>
      <c r="G405">
        <v>5</v>
      </c>
    </row>
    <row r="406" spans="1:7">
      <c r="A406">
        <v>9</v>
      </c>
      <c r="B406" t="s">
        <v>51</v>
      </c>
      <c r="C406">
        <v>69</v>
      </c>
      <c r="D406" t="s">
        <v>8</v>
      </c>
      <c r="E406" s="2">
        <v>38790</v>
      </c>
      <c r="F406" s="13">
        <f t="shared" si="6"/>
        <v>60</v>
      </c>
      <c r="G406">
        <v>5</v>
      </c>
    </row>
    <row r="407" spans="1:7">
      <c r="A407">
        <v>10</v>
      </c>
      <c r="B407" t="s">
        <v>52</v>
      </c>
      <c r="C407">
        <v>183</v>
      </c>
      <c r="D407" t="s">
        <v>9</v>
      </c>
      <c r="E407" s="2">
        <v>38790</v>
      </c>
      <c r="F407" s="13">
        <f t="shared" si="6"/>
        <v>60</v>
      </c>
      <c r="G407">
        <v>5</v>
      </c>
    </row>
    <row r="408" spans="1:7">
      <c r="A408">
        <v>10</v>
      </c>
      <c r="B408" t="s">
        <v>52</v>
      </c>
      <c r="C408">
        <v>183</v>
      </c>
      <c r="D408" t="s">
        <v>7</v>
      </c>
      <c r="E408" s="2">
        <v>38790</v>
      </c>
      <c r="F408" s="13">
        <f t="shared" si="6"/>
        <v>60</v>
      </c>
      <c r="G408">
        <v>5</v>
      </c>
    </row>
    <row r="409" spans="1:7">
      <c r="A409">
        <v>10</v>
      </c>
      <c r="B409" t="s">
        <v>52</v>
      </c>
      <c r="C409">
        <v>183</v>
      </c>
      <c r="D409" t="s">
        <v>8</v>
      </c>
      <c r="E409" s="2">
        <v>38790</v>
      </c>
      <c r="F409" s="13">
        <f t="shared" si="6"/>
        <v>60</v>
      </c>
      <c r="G409">
        <v>5</v>
      </c>
    </row>
    <row r="410" spans="1:7">
      <c r="A410">
        <v>11</v>
      </c>
      <c r="B410" t="s">
        <v>52</v>
      </c>
      <c r="C410">
        <v>180</v>
      </c>
      <c r="D410" t="s">
        <v>9</v>
      </c>
      <c r="E410" s="2">
        <v>38790</v>
      </c>
      <c r="F410" s="13">
        <f t="shared" si="6"/>
        <v>60</v>
      </c>
      <c r="G410">
        <v>0</v>
      </c>
    </row>
    <row r="411" spans="1:7">
      <c r="A411">
        <v>11</v>
      </c>
      <c r="B411" t="s">
        <v>52</v>
      </c>
      <c r="C411">
        <v>180</v>
      </c>
      <c r="D411" t="s">
        <v>7</v>
      </c>
      <c r="E411" s="2">
        <v>38790</v>
      </c>
      <c r="F411" s="13">
        <f t="shared" si="6"/>
        <v>60</v>
      </c>
      <c r="G411">
        <v>4</v>
      </c>
    </row>
    <row r="412" spans="1:7">
      <c r="A412">
        <v>11</v>
      </c>
      <c r="B412" t="s">
        <v>52</v>
      </c>
      <c r="C412">
        <v>180</v>
      </c>
      <c r="D412" t="s">
        <v>8</v>
      </c>
      <c r="E412" s="2">
        <v>38790</v>
      </c>
      <c r="F412" s="13">
        <f t="shared" si="6"/>
        <v>60</v>
      </c>
      <c r="G412">
        <v>2</v>
      </c>
    </row>
    <row r="413" spans="1:7">
      <c r="A413">
        <v>12</v>
      </c>
      <c r="B413" t="s">
        <v>52</v>
      </c>
      <c r="C413">
        <v>182</v>
      </c>
      <c r="D413" t="s">
        <v>9</v>
      </c>
      <c r="E413" s="2">
        <v>38790</v>
      </c>
      <c r="F413" s="13">
        <f t="shared" si="6"/>
        <v>60</v>
      </c>
      <c r="G413">
        <v>5</v>
      </c>
    </row>
    <row r="414" spans="1:7">
      <c r="A414">
        <v>12</v>
      </c>
      <c r="B414" t="s">
        <v>52</v>
      </c>
      <c r="C414">
        <v>182</v>
      </c>
      <c r="D414" t="s">
        <v>7</v>
      </c>
      <c r="E414" s="2">
        <v>38790</v>
      </c>
      <c r="F414" s="13">
        <f t="shared" si="6"/>
        <v>60</v>
      </c>
      <c r="G414">
        <v>5</v>
      </c>
    </row>
    <row r="415" spans="1:7">
      <c r="A415">
        <v>12</v>
      </c>
      <c r="B415" t="s">
        <v>52</v>
      </c>
      <c r="C415">
        <v>182</v>
      </c>
      <c r="D415" t="s">
        <v>8</v>
      </c>
      <c r="E415" s="2">
        <v>38790</v>
      </c>
      <c r="F415" s="13">
        <f t="shared" si="6"/>
        <v>60</v>
      </c>
      <c r="G415">
        <v>5</v>
      </c>
    </row>
    <row r="416" spans="1:7">
      <c r="A416">
        <v>13</v>
      </c>
      <c r="B416" t="s">
        <v>52</v>
      </c>
      <c r="C416">
        <v>195</v>
      </c>
      <c r="D416" t="s">
        <v>9</v>
      </c>
      <c r="E416" s="2">
        <v>38790</v>
      </c>
      <c r="F416" s="13">
        <f t="shared" si="6"/>
        <v>60</v>
      </c>
      <c r="G416">
        <v>2</v>
      </c>
    </row>
    <row r="417" spans="1:7">
      <c r="A417">
        <v>13</v>
      </c>
      <c r="B417" t="s">
        <v>52</v>
      </c>
      <c r="C417">
        <v>195</v>
      </c>
      <c r="D417" t="s">
        <v>7</v>
      </c>
      <c r="E417" s="2">
        <v>38790</v>
      </c>
      <c r="F417" s="13">
        <f t="shared" si="6"/>
        <v>60</v>
      </c>
      <c r="G417">
        <v>5</v>
      </c>
    </row>
    <row r="418" spans="1:7">
      <c r="A418">
        <v>13</v>
      </c>
      <c r="B418" t="s">
        <v>52</v>
      </c>
      <c r="C418">
        <v>195</v>
      </c>
      <c r="D418" t="s">
        <v>8</v>
      </c>
      <c r="E418" s="2">
        <v>38790</v>
      </c>
      <c r="F418" s="13">
        <f t="shared" si="6"/>
        <v>60</v>
      </c>
      <c r="G418">
        <v>5</v>
      </c>
    </row>
    <row r="419" spans="1:7">
      <c r="A419">
        <v>14</v>
      </c>
      <c r="B419" t="s">
        <v>52</v>
      </c>
      <c r="C419">
        <v>190</v>
      </c>
      <c r="D419" t="s">
        <v>9</v>
      </c>
      <c r="E419" s="2">
        <v>38790</v>
      </c>
      <c r="F419" s="13">
        <f t="shared" si="6"/>
        <v>60</v>
      </c>
      <c r="G419">
        <v>5</v>
      </c>
    </row>
    <row r="420" spans="1:7">
      <c r="A420">
        <v>14</v>
      </c>
      <c r="B420" t="s">
        <v>52</v>
      </c>
      <c r="C420">
        <v>190</v>
      </c>
      <c r="D420" t="s">
        <v>7</v>
      </c>
      <c r="E420" s="2">
        <v>38790</v>
      </c>
      <c r="F420" s="13">
        <f t="shared" si="6"/>
        <v>60</v>
      </c>
      <c r="G420">
        <v>5</v>
      </c>
    </row>
    <row r="421" spans="1:7">
      <c r="A421">
        <v>14</v>
      </c>
      <c r="B421" t="s">
        <v>52</v>
      </c>
      <c r="C421">
        <v>190</v>
      </c>
      <c r="D421" t="s">
        <v>8</v>
      </c>
      <c r="E421" s="2">
        <v>38790</v>
      </c>
      <c r="F421" s="13">
        <f t="shared" si="6"/>
        <v>60</v>
      </c>
      <c r="G421">
        <v>3</v>
      </c>
    </row>
    <row r="422" spans="1:7">
      <c r="A422">
        <v>15</v>
      </c>
      <c r="B422" t="s">
        <v>52</v>
      </c>
      <c r="C422">
        <v>193</v>
      </c>
      <c r="D422" t="s">
        <v>9</v>
      </c>
      <c r="E422" s="2">
        <v>38790</v>
      </c>
      <c r="F422" s="13">
        <f t="shared" si="6"/>
        <v>60</v>
      </c>
      <c r="G422">
        <v>4</v>
      </c>
    </row>
    <row r="423" spans="1:7">
      <c r="A423">
        <v>15</v>
      </c>
      <c r="B423" t="s">
        <v>52</v>
      </c>
      <c r="C423">
        <v>193</v>
      </c>
      <c r="D423" t="s">
        <v>7</v>
      </c>
      <c r="E423" s="2">
        <v>38790</v>
      </c>
      <c r="F423" s="13">
        <f t="shared" si="6"/>
        <v>60</v>
      </c>
      <c r="G423">
        <v>5</v>
      </c>
    </row>
    <row r="424" spans="1:7">
      <c r="A424">
        <v>15</v>
      </c>
      <c r="B424" t="s">
        <v>52</v>
      </c>
      <c r="C424">
        <v>193</v>
      </c>
      <c r="D424" t="s">
        <v>8</v>
      </c>
      <c r="E424" s="2">
        <v>38790</v>
      </c>
      <c r="F424" s="13">
        <f t="shared" si="6"/>
        <v>60</v>
      </c>
      <c r="G424">
        <v>4</v>
      </c>
    </row>
    <row r="425" spans="1:7">
      <c r="A425">
        <v>16</v>
      </c>
      <c r="B425" t="s">
        <v>52</v>
      </c>
      <c r="C425">
        <v>220</v>
      </c>
      <c r="D425" t="s">
        <v>9</v>
      </c>
      <c r="E425" s="2">
        <v>38790</v>
      </c>
      <c r="F425" s="13">
        <f t="shared" si="6"/>
        <v>60</v>
      </c>
      <c r="G425">
        <v>5</v>
      </c>
    </row>
    <row r="426" spans="1:7">
      <c r="A426">
        <v>16</v>
      </c>
      <c r="B426" t="s">
        <v>52</v>
      </c>
      <c r="C426">
        <v>220</v>
      </c>
      <c r="D426" t="s">
        <v>7</v>
      </c>
      <c r="E426" s="2">
        <v>38790</v>
      </c>
      <c r="F426" s="13">
        <f t="shared" si="6"/>
        <v>60</v>
      </c>
      <c r="G426">
        <v>5</v>
      </c>
    </row>
    <row r="427" spans="1:7">
      <c r="A427">
        <v>16</v>
      </c>
      <c r="B427" t="s">
        <v>52</v>
      </c>
      <c r="C427">
        <v>220</v>
      </c>
      <c r="D427" t="s">
        <v>8</v>
      </c>
      <c r="E427" s="2">
        <v>38790</v>
      </c>
      <c r="F427" s="13">
        <f t="shared" si="6"/>
        <v>60</v>
      </c>
      <c r="G427">
        <v>5</v>
      </c>
    </row>
    <row r="428" spans="1:7">
      <c r="A428">
        <v>17</v>
      </c>
      <c r="B428" t="s">
        <v>52</v>
      </c>
      <c r="C428">
        <v>222</v>
      </c>
      <c r="D428" t="s">
        <v>9</v>
      </c>
      <c r="E428" s="2">
        <v>38790</v>
      </c>
      <c r="F428" s="13">
        <f t="shared" si="6"/>
        <v>60</v>
      </c>
      <c r="G428">
        <v>5</v>
      </c>
    </row>
    <row r="429" spans="1:7">
      <c r="A429">
        <v>17</v>
      </c>
      <c r="B429" t="s">
        <v>52</v>
      </c>
      <c r="C429">
        <v>222</v>
      </c>
      <c r="D429" t="s">
        <v>7</v>
      </c>
      <c r="E429" s="2">
        <v>38790</v>
      </c>
      <c r="F429" s="13">
        <f t="shared" si="6"/>
        <v>60</v>
      </c>
      <c r="G429">
        <v>5</v>
      </c>
    </row>
    <row r="430" spans="1:7">
      <c r="A430">
        <v>17</v>
      </c>
      <c r="B430" t="s">
        <v>52</v>
      </c>
      <c r="C430">
        <v>222</v>
      </c>
      <c r="D430" t="s">
        <v>8</v>
      </c>
      <c r="E430" s="2">
        <v>38790</v>
      </c>
      <c r="F430" s="13">
        <f t="shared" si="6"/>
        <v>60</v>
      </c>
      <c r="G430">
        <v>4</v>
      </c>
    </row>
    <row r="431" spans="1:7">
      <c r="A431">
        <v>18</v>
      </c>
      <c r="B431" t="s">
        <v>52</v>
      </c>
      <c r="C431">
        <v>237</v>
      </c>
      <c r="D431" t="s">
        <v>9</v>
      </c>
      <c r="E431" s="2">
        <v>38790</v>
      </c>
      <c r="F431" s="13">
        <f t="shared" si="6"/>
        <v>60</v>
      </c>
      <c r="G431">
        <v>5</v>
      </c>
    </row>
    <row r="432" spans="1:7">
      <c r="A432">
        <v>18</v>
      </c>
      <c r="B432" t="s">
        <v>52</v>
      </c>
      <c r="C432">
        <v>237</v>
      </c>
      <c r="D432" t="s">
        <v>7</v>
      </c>
      <c r="E432" s="2">
        <v>38790</v>
      </c>
      <c r="F432" s="13">
        <f t="shared" si="6"/>
        <v>60</v>
      </c>
      <c r="G432">
        <v>5</v>
      </c>
    </row>
    <row r="433" spans="1:7">
      <c r="A433">
        <v>18</v>
      </c>
      <c r="B433" t="s">
        <v>52</v>
      </c>
      <c r="C433">
        <v>237</v>
      </c>
      <c r="D433" t="s">
        <v>8</v>
      </c>
      <c r="E433" s="2">
        <v>38790</v>
      </c>
      <c r="F433" s="13">
        <f t="shared" si="6"/>
        <v>60</v>
      </c>
      <c r="G433">
        <v>4</v>
      </c>
    </row>
    <row r="434" spans="1:7">
      <c r="A434">
        <v>1</v>
      </c>
      <c r="B434" t="s">
        <v>51</v>
      </c>
      <c r="C434">
        <v>46</v>
      </c>
      <c r="D434" t="s">
        <v>9</v>
      </c>
      <c r="E434" s="2">
        <v>38807</v>
      </c>
      <c r="F434" s="13">
        <f t="shared" si="6"/>
        <v>77</v>
      </c>
      <c r="G434">
        <v>5</v>
      </c>
    </row>
    <row r="435" spans="1:7">
      <c r="A435">
        <v>1</v>
      </c>
      <c r="B435" t="s">
        <v>51</v>
      </c>
      <c r="C435">
        <v>46</v>
      </c>
      <c r="D435" t="s">
        <v>7</v>
      </c>
      <c r="E435" s="2">
        <v>38807</v>
      </c>
      <c r="F435" s="13">
        <f t="shared" si="6"/>
        <v>77</v>
      </c>
      <c r="G435">
        <v>5</v>
      </c>
    </row>
    <row r="436" spans="1:7">
      <c r="A436">
        <v>1</v>
      </c>
      <c r="B436" t="s">
        <v>51</v>
      </c>
      <c r="C436">
        <v>46</v>
      </c>
      <c r="D436" t="s">
        <v>8</v>
      </c>
      <c r="E436" s="2">
        <v>38807</v>
      </c>
      <c r="F436" s="13">
        <f t="shared" si="6"/>
        <v>77</v>
      </c>
      <c r="G436">
        <v>5</v>
      </c>
    </row>
    <row r="437" spans="1:7">
      <c r="A437">
        <v>2</v>
      </c>
      <c r="B437" t="s">
        <v>51</v>
      </c>
      <c r="C437">
        <v>36</v>
      </c>
      <c r="D437" t="s">
        <v>9</v>
      </c>
      <c r="E437" s="2">
        <v>38807</v>
      </c>
      <c r="F437" s="13">
        <f t="shared" si="6"/>
        <v>77</v>
      </c>
      <c r="G437">
        <v>5</v>
      </c>
    </row>
    <row r="438" spans="1:7">
      <c r="A438">
        <v>2</v>
      </c>
      <c r="B438" t="s">
        <v>51</v>
      </c>
      <c r="C438">
        <v>36</v>
      </c>
      <c r="D438" t="s">
        <v>7</v>
      </c>
      <c r="E438" s="2">
        <v>38807</v>
      </c>
      <c r="F438" s="13">
        <f t="shared" si="6"/>
        <v>77</v>
      </c>
      <c r="G438">
        <v>5</v>
      </c>
    </row>
    <row r="439" spans="1:7">
      <c r="A439">
        <v>2</v>
      </c>
      <c r="B439" t="s">
        <v>51</v>
      </c>
      <c r="C439">
        <v>36</v>
      </c>
      <c r="D439" t="s">
        <v>8</v>
      </c>
      <c r="E439" s="2">
        <v>38807</v>
      </c>
      <c r="F439" s="13">
        <f t="shared" si="6"/>
        <v>77</v>
      </c>
      <c r="G439">
        <v>5</v>
      </c>
    </row>
    <row r="440" spans="1:7">
      <c r="A440">
        <v>3</v>
      </c>
      <c r="B440" t="s">
        <v>51</v>
      </c>
      <c r="C440">
        <v>60</v>
      </c>
      <c r="D440" t="s">
        <v>9</v>
      </c>
      <c r="E440" s="2">
        <v>38807</v>
      </c>
      <c r="F440" s="13">
        <f t="shared" si="6"/>
        <v>77</v>
      </c>
      <c r="G440">
        <v>3</v>
      </c>
    </row>
    <row r="441" spans="1:7">
      <c r="A441">
        <v>3</v>
      </c>
      <c r="B441" t="s">
        <v>51</v>
      </c>
      <c r="C441">
        <v>60</v>
      </c>
      <c r="D441" t="s">
        <v>7</v>
      </c>
      <c r="E441" s="2">
        <v>38807</v>
      </c>
      <c r="F441" s="13">
        <f t="shared" si="6"/>
        <v>77</v>
      </c>
      <c r="G441">
        <v>4</v>
      </c>
    </row>
    <row r="442" spans="1:7">
      <c r="A442">
        <v>3</v>
      </c>
      <c r="B442" t="s">
        <v>51</v>
      </c>
      <c r="C442">
        <v>60</v>
      </c>
      <c r="D442" t="s">
        <v>8</v>
      </c>
      <c r="E442" s="2">
        <v>38807</v>
      </c>
      <c r="F442" s="13">
        <f t="shared" si="6"/>
        <v>77</v>
      </c>
      <c r="G442">
        <v>5</v>
      </c>
    </row>
    <row r="443" spans="1:7">
      <c r="A443">
        <v>4</v>
      </c>
      <c r="B443" t="s">
        <v>51</v>
      </c>
      <c r="C443">
        <v>64</v>
      </c>
      <c r="D443" t="s">
        <v>9</v>
      </c>
      <c r="E443" s="2">
        <v>38807</v>
      </c>
      <c r="F443" s="13">
        <f t="shared" si="6"/>
        <v>77</v>
      </c>
      <c r="G443">
        <v>5</v>
      </c>
    </row>
    <row r="444" spans="1:7">
      <c r="A444">
        <v>4</v>
      </c>
      <c r="B444" t="s">
        <v>51</v>
      </c>
      <c r="C444">
        <v>64</v>
      </c>
      <c r="D444" t="s">
        <v>7</v>
      </c>
      <c r="E444" s="2">
        <v>38807</v>
      </c>
      <c r="F444" s="13">
        <f t="shared" si="6"/>
        <v>77</v>
      </c>
      <c r="G444">
        <v>5</v>
      </c>
    </row>
    <row r="445" spans="1:7">
      <c r="A445">
        <v>4</v>
      </c>
      <c r="B445" t="s">
        <v>51</v>
      </c>
      <c r="C445">
        <v>64</v>
      </c>
      <c r="D445" t="s">
        <v>8</v>
      </c>
      <c r="E445" s="2">
        <v>38807</v>
      </c>
      <c r="F445" s="13">
        <f t="shared" si="6"/>
        <v>77</v>
      </c>
      <c r="G445">
        <v>5</v>
      </c>
    </row>
    <row r="446" spans="1:7">
      <c r="A446">
        <v>5</v>
      </c>
      <c r="B446" t="s">
        <v>51</v>
      </c>
      <c r="C446">
        <v>67</v>
      </c>
      <c r="D446" t="s">
        <v>9</v>
      </c>
      <c r="E446" s="2">
        <v>38807</v>
      </c>
      <c r="F446" s="13">
        <f t="shared" si="6"/>
        <v>77</v>
      </c>
      <c r="G446">
        <v>5</v>
      </c>
    </row>
    <row r="447" spans="1:7">
      <c r="A447">
        <v>5</v>
      </c>
      <c r="B447" t="s">
        <v>51</v>
      </c>
      <c r="C447">
        <v>67</v>
      </c>
      <c r="D447" t="s">
        <v>7</v>
      </c>
      <c r="E447" s="2">
        <v>38807</v>
      </c>
      <c r="F447" s="13">
        <f t="shared" si="6"/>
        <v>77</v>
      </c>
      <c r="G447">
        <v>5</v>
      </c>
    </row>
    <row r="448" spans="1:7">
      <c r="A448">
        <v>5</v>
      </c>
      <c r="B448" t="s">
        <v>51</v>
      </c>
      <c r="C448">
        <v>67</v>
      </c>
      <c r="D448" t="s">
        <v>8</v>
      </c>
      <c r="E448" s="2">
        <v>38807</v>
      </c>
      <c r="F448" s="13">
        <f t="shared" si="6"/>
        <v>77</v>
      </c>
      <c r="G448">
        <v>4</v>
      </c>
    </row>
    <row r="449" spans="1:7">
      <c r="A449">
        <v>6</v>
      </c>
      <c r="B449" t="s">
        <v>51</v>
      </c>
      <c r="C449">
        <v>78</v>
      </c>
      <c r="D449" t="s">
        <v>9</v>
      </c>
      <c r="E449" s="2">
        <v>38807</v>
      </c>
      <c r="F449" s="13">
        <f t="shared" si="6"/>
        <v>77</v>
      </c>
      <c r="G449">
        <v>2</v>
      </c>
    </row>
    <row r="450" spans="1:7">
      <c r="A450">
        <v>6</v>
      </c>
      <c r="B450" t="s">
        <v>51</v>
      </c>
      <c r="C450">
        <v>78</v>
      </c>
      <c r="D450" t="s">
        <v>7</v>
      </c>
      <c r="E450" s="2">
        <v>38807</v>
      </c>
      <c r="F450" s="13">
        <f t="shared" ref="F450:F513" si="7">DATEDIF("01/14/2010", E450, "D")</f>
        <v>77</v>
      </c>
      <c r="G450">
        <v>5</v>
      </c>
    </row>
    <row r="451" spans="1:7">
      <c r="A451">
        <v>6</v>
      </c>
      <c r="B451" t="s">
        <v>51</v>
      </c>
      <c r="C451">
        <v>78</v>
      </c>
      <c r="D451" t="s">
        <v>8</v>
      </c>
      <c r="E451" s="2">
        <v>38807</v>
      </c>
      <c r="F451" s="13">
        <f t="shared" si="7"/>
        <v>77</v>
      </c>
      <c r="G451">
        <v>3</v>
      </c>
    </row>
    <row r="452" spans="1:7">
      <c r="A452">
        <v>7</v>
      </c>
      <c r="B452" t="s">
        <v>51</v>
      </c>
      <c r="C452">
        <v>76</v>
      </c>
      <c r="D452" t="s">
        <v>9</v>
      </c>
      <c r="E452" s="2">
        <v>38807</v>
      </c>
      <c r="F452" s="13">
        <f t="shared" si="7"/>
        <v>77</v>
      </c>
      <c r="G452">
        <v>5</v>
      </c>
    </row>
    <row r="453" spans="1:7">
      <c r="A453">
        <v>7</v>
      </c>
      <c r="B453" t="s">
        <v>51</v>
      </c>
      <c r="C453">
        <v>76</v>
      </c>
      <c r="D453" t="s">
        <v>7</v>
      </c>
      <c r="E453" s="2">
        <v>38807</v>
      </c>
      <c r="F453" s="13">
        <f t="shared" si="7"/>
        <v>77</v>
      </c>
      <c r="G453">
        <v>4</v>
      </c>
    </row>
    <row r="454" spans="1:7">
      <c r="A454">
        <v>7</v>
      </c>
      <c r="B454" t="s">
        <v>51</v>
      </c>
      <c r="C454">
        <v>76</v>
      </c>
      <c r="D454" t="s">
        <v>8</v>
      </c>
      <c r="E454" s="2">
        <v>38807</v>
      </c>
      <c r="F454" s="13">
        <f t="shared" si="7"/>
        <v>77</v>
      </c>
      <c r="G454">
        <v>4</v>
      </c>
    </row>
    <row r="455" spans="1:7">
      <c r="A455">
        <v>8</v>
      </c>
      <c r="B455" t="s">
        <v>51</v>
      </c>
      <c r="C455">
        <v>71</v>
      </c>
      <c r="D455" t="s">
        <v>9</v>
      </c>
      <c r="E455" s="2">
        <v>38807</v>
      </c>
      <c r="F455" s="13">
        <f t="shared" si="7"/>
        <v>77</v>
      </c>
      <c r="G455">
        <v>5</v>
      </c>
    </row>
    <row r="456" spans="1:7">
      <c r="A456">
        <v>8</v>
      </c>
      <c r="B456" t="s">
        <v>51</v>
      </c>
      <c r="C456">
        <v>71</v>
      </c>
      <c r="D456" t="s">
        <v>7</v>
      </c>
      <c r="E456" s="2">
        <v>38807</v>
      </c>
      <c r="F456" s="13">
        <f t="shared" si="7"/>
        <v>77</v>
      </c>
      <c r="G456">
        <v>5</v>
      </c>
    </row>
    <row r="457" spans="1:7">
      <c r="A457">
        <v>8</v>
      </c>
      <c r="B457" t="s">
        <v>51</v>
      </c>
      <c r="C457">
        <v>71</v>
      </c>
      <c r="D457" t="s">
        <v>8</v>
      </c>
      <c r="E457" s="2">
        <v>38807</v>
      </c>
      <c r="F457" s="13">
        <f t="shared" si="7"/>
        <v>77</v>
      </c>
      <c r="G457">
        <v>3</v>
      </c>
    </row>
    <row r="458" spans="1:7">
      <c r="A458">
        <v>9</v>
      </c>
      <c r="B458" t="s">
        <v>51</v>
      </c>
      <c r="C458">
        <v>69</v>
      </c>
      <c r="D458" t="s">
        <v>9</v>
      </c>
      <c r="E458" s="2">
        <v>38807</v>
      </c>
      <c r="F458" s="13">
        <f t="shared" si="7"/>
        <v>77</v>
      </c>
      <c r="G458">
        <v>4</v>
      </c>
    </row>
    <row r="459" spans="1:7">
      <c r="A459">
        <v>9</v>
      </c>
      <c r="B459" t="s">
        <v>51</v>
      </c>
      <c r="C459">
        <v>69</v>
      </c>
      <c r="D459" t="s">
        <v>7</v>
      </c>
      <c r="E459" s="2">
        <v>38807</v>
      </c>
      <c r="F459" s="13">
        <f t="shared" si="7"/>
        <v>77</v>
      </c>
      <c r="G459">
        <v>4</v>
      </c>
    </row>
    <row r="460" spans="1:7">
      <c r="A460">
        <v>9</v>
      </c>
      <c r="B460" t="s">
        <v>51</v>
      </c>
      <c r="C460">
        <v>69</v>
      </c>
      <c r="D460" t="s">
        <v>8</v>
      </c>
      <c r="E460" s="2">
        <v>38807</v>
      </c>
      <c r="F460" s="13">
        <f t="shared" si="7"/>
        <v>77</v>
      </c>
      <c r="G460">
        <v>5</v>
      </c>
    </row>
    <row r="461" spans="1:7">
      <c r="A461">
        <v>10</v>
      </c>
      <c r="B461" t="s">
        <v>52</v>
      </c>
      <c r="C461">
        <v>183</v>
      </c>
      <c r="D461" t="s">
        <v>9</v>
      </c>
      <c r="E461" s="2">
        <v>38807</v>
      </c>
      <c r="F461" s="13">
        <f t="shared" si="7"/>
        <v>77</v>
      </c>
      <c r="G461">
        <v>5</v>
      </c>
    </row>
    <row r="462" spans="1:7">
      <c r="A462">
        <v>10</v>
      </c>
      <c r="B462" t="s">
        <v>52</v>
      </c>
      <c r="C462">
        <v>183</v>
      </c>
      <c r="D462" t="s">
        <v>7</v>
      </c>
      <c r="E462" s="2">
        <v>38807</v>
      </c>
      <c r="F462" s="13">
        <f t="shared" si="7"/>
        <v>77</v>
      </c>
      <c r="G462">
        <v>5</v>
      </c>
    </row>
    <row r="463" spans="1:7">
      <c r="A463">
        <v>10</v>
      </c>
      <c r="B463" t="s">
        <v>52</v>
      </c>
      <c r="C463">
        <v>183</v>
      </c>
      <c r="D463" t="s">
        <v>8</v>
      </c>
      <c r="E463" s="2">
        <v>38807</v>
      </c>
      <c r="F463" s="13">
        <f t="shared" si="7"/>
        <v>77</v>
      </c>
      <c r="G463">
        <v>5</v>
      </c>
    </row>
    <row r="464" spans="1:7">
      <c r="A464">
        <v>11</v>
      </c>
      <c r="B464" t="s">
        <v>52</v>
      </c>
      <c r="C464">
        <v>180</v>
      </c>
      <c r="D464" t="s">
        <v>9</v>
      </c>
      <c r="E464" s="2">
        <v>38807</v>
      </c>
      <c r="F464" s="13">
        <f t="shared" si="7"/>
        <v>77</v>
      </c>
      <c r="G464">
        <v>0</v>
      </c>
    </row>
    <row r="465" spans="1:7">
      <c r="A465">
        <v>11</v>
      </c>
      <c r="B465" t="s">
        <v>52</v>
      </c>
      <c r="C465">
        <v>180</v>
      </c>
      <c r="D465" t="s">
        <v>7</v>
      </c>
      <c r="E465" s="2">
        <v>38807</v>
      </c>
      <c r="F465" s="13">
        <f t="shared" si="7"/>
        <v>77</v>
      </c>
      <c r="G465">
        <v>4</v>
      </c>
    </row>
    <row r="466" spans="1:7">
      <c r="A466">
        <v>11</v>
      </c>
      <c r="B466" t="s">
        <v>52</v>
      </c>
      <c r="C466">
        <v>180</v>
      </c>
      <c r="D466" t="s">
        <v>8</v>
      </c>
      <c r="E466" s="2">
        <v>38807</v>
      </c>
      <c r="F466" s="13">
        <f t="shared" si="7"/>
        <v>77</v>
      </c>
      <c r="G466">
        <v>1</v>
      </c>
    </row>
    <row r="467" spans="1:7">
      <c r="A467">
        <v>12</v>
      </c>
      <c r="B467" t="s">
        <v>52</v>
      </c>
      <c r="C467">
        <v>182</v>
      </c>
      <c r="D467" t="s">
        <v>9</v>
      </c>
      <c r="E467" s="2">
        <v>38807</v>
      </c>
      <c r="F467" s="13">
        <f t="shared" si="7"/>
        <v>77</v>
      </c>
      <c r="G467">
        <v>5</v>
      </c>
    </row>
    <row r="468" spans="1:7">
      <c r="A468">
        <v>12</v>
      </c>
      <c r="B468" t="s">
        <v>52</v>
      </c>
      <c r="C468">
        <v>182</v>
      </c>
      <c r="D468" t="s">
        <v>7</v>
      </c>
      <c r="E468" s="2">
        <v>38807</v>
      </c>
      <c r="F468" s="13">
        <f t="shared" si="7"/>
        <v>77</v>
      </c>
      <c r="G468">
        <v>5</v>
      </c>
    </row>
    <row r="469" spans="1:7">
      <c r="A469">
        <v>12</v>
      </c>
      <c r="B469" t="s">
        <v>52</v>
      </c>
      <c r="C469">
        <v>182</v>
      </c>
      <c r="D469" t="s">
        <v>8</v>
      </c>
      <c r="E469" s="2">
        <v>38807</v>
      </c>
      <c r="F469" s="13">
        <f t="shared" si="7"/>
        <v>77</v>
      </c>
      <c r="G469">
        <v>5</v>
      </c>
    </row>
    <row r="470" spans="1:7">
      <c r="A470">
        <v>13</v>
      </c>
      <c r="B470" t="s">
        <v>52</v>
      </c>
      <c r="C470">
        <v>195</v>
      </c>
      <c r="D470" t="s">
        <v>9</v>
      </c>
      <c r="E470" s="2">
        <v>38807</v>
      </c>
      <c r="F470" s="13">
        <f t="shared" si="7"/>
        <v>77</v>
      </c>
      <c r="G470">
        <v>2</v>
      </c>
    </row>
    <row r="471" spans="1:7">
      <c r="A471">
        <v>13</v>
      </c>
      <c r="B471" t="s">
        <v>52</v>
      </c>
      <c r="C471">
        <v>195</v>
      </c>
      <c r="D471" t="s">
        <v>7</v>
      </c>
      <c r="E471" s="2">
        <v>38807</v>
      </c>
      <c r="F471" s="13">
        <f t="shared" si="7"/>
        <v>77</v>
      </c>
      <c r="G471">
        <v>5</v>
      </c>
    </row>
    <row r="472" spans="1:7">
      <c r="A472">
        <v>13</v>
      </c>
      <c r="B472" t="s">
        <v>52</v>
      </c>
      <c r="C472">
        <v>195</v>
      </c>
      <c r="D472" t="s">
        <v>8</v>
      </c>
      <c r="E472" s="2">
        <v>38807</v>
      </c>
      <c r="F472" s="13">
        <f t="shared" si="7"/>
        <v>77</v>
      </c>
      <c r="G472">
        <v>5</v>
      </c>
    </row>
    <row r="473" spans="1:7">
      <c r="A473">
        <v>14</v>
      </c>
      <c r="B473" t="s">
        <v>52</v>
      </c>
      <c r="C473">
        <v>190</v>
      </c>
      <c r="D473" t="s">
        <v>9</v>
      </c>
      <c r="E473" s="2">
        <v>38807</v>
      </c>
      <c r="F473" s="13">
        <f t="shared" si="7"/>
        <v>77</v>
      </c>
      <c r="G473">
        <v>5</v>
      </c>
    </row>
    <row r="474" spans="1:7">
      <c r="A474">
        <v>14</v>
      </c>
      <c r="B474" t="s">
        <v>52</v>
      </c>
      <c r="C474">
        <v>190</v>
      </c>
      <c r="D474" t="s">
        <v>7</v>
      </c>
      <c r="E474" s="2">
        <v>38807</v>
      </c>
      <c r="F474" s="13">
        <f t="shared" si="7"/>
        <v>77</v>
      </c>
      <c r="G474">
        <v>5</v>
      </c>
    </row>
    <row r="475" spans="1:7">
      <c r="A475">
        <v>14</v>
      </c>
      <c r="B475" t="s">
        <v>52</v>
      </c>
      <c r="C475">
        <v>190</v>
      </c>
      <c r="D475" t="s">
        <v>8</v>
      </c>
      <c r="E475" s="2">
        <v>38807</v>
      </c>
      <c r="F475" s="13">
        <f t="shared" si="7"/>
        <v>77</v>
      </c>
      <c r="G475">
        <v>3</v>
      </c>
    </row>
    <row r="476" spans="1:7">
      <c r="A476">
        <v>15</v>
      </c>
      <c r="B476" t="s">
        <v>52</v>
      </c>
      <c r="C476">
        <v>193</v>
      </c>
      <c r="D476" t="s">
        <v>9</v>
      </c>
      <c r="E476" s="2">
        <v>38807</v>
      </c>
      <c r="F476" s="13">
        <f t="shared" si="7"/>
        <v>77</v>
      </c>
      <c r="G476">
        <v>4</v>
      </c>
    </row>
    <row r="477" spans="1:7">
      <c r="A477">
        <v>15</v>
      </c>
      <c r="B477" t="s">
        <v>52</v>
      </c>
      <c r="C477">
        <v>193</v>
      </c>
      <c r="D477" t="s">
        <v>7</v>
      </c>
      <c r="E477" s="2">
        <v>38807</v>
      </c>
      <c r="F477" s="13">
        <f t="shared" si="7"/>
        <v>77</v>
      </c>
      <c r="G477">
        <v>5</v>
      </c>
    </row>
    <row r="478" spans="1:7">
      <c r="A478">
        <v>15</v>
      </c>
      <c r="B478" t="s">
        <v>52</v>
      </c>
      <c r="C478">
        <v>193</v>
      </c>
      <c r="D478" t="s">
        <v>8</v>
      </c>
      <c r="E478" s="2">
        <v>38807</v>
      </c>
      <c r="F478" s="13">
        <f t="shared" si="7"/>
        <v>77</v>
      </c>
      <c r="G478">
        <v>4</v>
      </c>
    </row>
    <row r="479" spans="1:7">
      <c r="A479">
        <v>16</v>
      </c>
      <c r="B479" t="s">
        <v>52</v>
      </c>
      <c r="C479">
        <v>220</v>
      </c>
      <c r="D479" t="s">
        <v>9</v>
      </c>
      <c r="E479" s="2">
        <v>38807</v>
      </c>
      <c r="F479" s="13">
        <f t="shared" si="7"/>
        <v>77</v>
      </c>
      <c r="G479">
        <v>5</v>
      </c>
    </row>
    <row r="480" spans="1:7">
      <c r="A480">
        <v>16</v>
      </c>
      <c r="B480" t="s">
        <v>52</v>
      </c>
      <c r="C480">
        <v>220</v>
      </c>
      <c r="D480" t="s">
        <v>7</v>
      </c>
      <c r="E480" s="2">
        <v>38807</v>
      </c>
      <c r="F480" s="13">
        <f t="shared" si="7"/>
        <v>77</v>
      </c>
      <c r="G480">
        <v>5</v>
      </c>
    </row>
    <row r="481" spans="1:7">
      <c r="A481">
        <v>16</v>
      </c>
      <c r="B481" t="s">
        <v>52</v>
      </c>
      <c r="C481">
        <v>220</v>
      </c>
      <c r="D481" t="s">
        <v>8</v>
      </c>
      <c r="E481" s="2">
        <v>38807</v>
      </c>
      <c r="F481" s="13">
        <f t="shared" si="7"/>
        <v>77</v>
      </c>
      <c r="G481">
        <v>5</v>
      </c>
    </row>
    <row r="482" spans="1:7">
      <c r="A482">
        <v>17</v>
      </c>
      <c r="B482" t="s">
        <v>52</v>
      </c>
      <c r="C482">
        <v>222</v>
      </c>
      <c r="D482" t="s">
        <v>9</v>
      </c>
      <c r="E482" s="2">
        <v>38807</v>
      </c>
      <c r="F482" s="13">
        <f t="shared" si="7"/>
        <v>77</v>
      </c>
      <c r="G482">
        <v>5</v>
      </c>
    </row>
    <row r="483" spans="1:7">
      <c r="A483">
        <v>17</v>
      </c>
      <c r="B483" t="s">
        <v>52</v>
      </c>
      <c r="C483">
        <v>222</v>
      </c>
      <c r="D483" t="s">
        <v>7</v>
      </c>
      <c r="E483" s="2">
        <v>38807</v>
      </c>
      <c r="F483" s="13">
        <f t="shared" si="7"/>
        <v>77</v>
      </c>
      <c r="G483">
        <v>5</v>
      </c>
    </row>
    <row r="484" spans="1:7">
      <c r="A484">
        <v>17</v>
      </c>
      <c r="B484" t="s">
        <v>52</v>
      </c>
      <c r="C484">
        <v>222</v>
      </c>
      <c r="D484" t="s">
        <v>8</v>
      </c>
      <c r="E484" s="2">
        <v>38807</v>
      </c>
      <c r="F484" s="13">
        <f t="shared" si="7"/>
        <v>77</v>
      </c>
      <c r="G484">
        <v>4</v>
      </c>
    </row>
    <row r="485" spans="1:7">
      <c r="A485">
        <v>18</v>
      </c>
      <c r="B485" t="s">
        <v>52</v>
      </c>
      <c r="C485">
        <v>237</v>
      </c>
      <c r="D485" t="s">
        <v>9</v>
      </c>
      <c r="E485" s="2">
        <v>38807</v>
      </c>
      <c r="F485" s="13">
        <f t="shared" si="7"/>
        <v>77</v>
      </c>
      <c r="G485">
        <v>5</v>
      </c>
    </row>
    <row r="486" spans="1:7">
      <c r="A486">
        <v>18</v>
      </c>
      <c r="B486" t="s">
        <v>52</v>
      </c>
      <c r="C486">
        <v>237</v>
      </c>
      <c r="D486" t="s">
        <v>7</v>
      </c>
      <c r="E486" s="2">
        <v>38807</v>
      </c>
      <c r="F486" s="13">
        <f t="shared" si="7"/>
        <v>77</v>
      </c>
      <c r="G486">
        <v>5</v>
      </c>
    </row>
    <row r="487" spans="1:7">
      <c r="A487">
        <v>18</v>
      </c>
      <c r="B487" t="s">
        <v>52</v>
      </c>
      <c r="C487">
        <v>237</v>
      </c>
      <c r="D487" t="s">
        <v>8</v>
      </c>
      <c r="E487" s="2">
        <v>38807</v>
      </c>
      <c r="F487" s="13">
        <f t="shared" si="7"/>
        <v>77</v>
      </c>
      <c r="G487">
        <v>4</v>
      </c>
    </row>
    <row r="488" spans="1:7">
      <c r="A488" s="11">
        <v>1</v>
      </c>
      <c r="B488" t="s">
        <v>51</v>
      </c>
      <c r="C488" s="11">
        <v>46</v>
      </c>
      <c r="D488" s="11" t="s">
        <v>9</v>
      </c>
      <c r="E488" s="12">
        <v>38860</v>
      </c>
      <c r="F488" s="11">
        <f t="shared" si="7"/>
        <v>130</v>
      </c>
      <c r="G488" s="11">
        <v>5</v>
      </c>
    </row>
    <row r="489" spans="1:7">
      <c r="A489" s="11">
        <v>1</v>
      </c>
      <c r="B489" t="s">
        <v>51</v>
      </c>
      <c r="C489" s="11">
        <v>46</v>
      </c>
      <c r="D489" s="11" t="s">
        <v>7</v>
      </c>
      <c r="E489" s="12">
        <v>38860</v>
      </c>
      <c r="F489" s="11">
        <f t="shared" si="7"/>
        <v>130</v>
      </c>
      <c r="G489" s="11">
        <v>2</v>
      </c>
    </row>
    <row r="490" spans="1:7">
      <c r="A490" s="11">
        <v>1</v>
      </c>
      <c r="B490" t="s">
        <v>51</v>
      </c>
      <c r="C490" s="11">
        <v>46</v>
      </c>
      <c r="D490" s="11" t="s">
        <v>8</v>
      </c>
      <c r="E490" s="12">
        <v>38860</v>
      </c>
      <c r="F490" s="11">
        <f t="shared" si="7"/>
        <v>130</v>
      </c>
      <c r="G490" s="11">
        <v>4</v>
      </c>
    </row>
    <row r="491" spans="1:7">
      <c r="A491" s="11">
        <v>2</v>
      </c>
      <c r="B491" t="s">
        <v>51</v>
      </c>
      <c r="C491" s="11">
        <v>36</v>
      </c>
      <c r="D491" s="11" t="s">
        <v>9</v>
      </c>
      <c r="E491" s="12">
        <v>38860</v>
      </c>
      <c r="F491" s="11">
        <f t="shared" si="7"/>
        <v>130</v>
      </c>
      <c r="G491" s="11">
        <v>5</v>
      </c>
    </row>
    <row r="492" spans="1:7">
      <c r="A492" s="11">
        <v>2</v>
      </c>
      <c r="B492" t="s">
        <v>51</v>
      </c>
      <c r="C492" s="11">
        <v>36</v>
      </c>
      <c r="D492" s="11" t="s">
        <v>7</v>
      </c>
      <c r="E492" s="12">
        <v>38860</v>
      </c>
      <c r="F492" s="11">
        <f t="shared" si="7"/>
        <v>130</v>
      </c>
      <c r="G492" s="11">
        <v>5</v>
      </c>
    </row>
    <row r="493" spans="1:7">
      <c r="A493" s="11">
        <v>2</v>
      </c>
      <c r="B493" t="s">
        <v>51</v>
      </c>
      <c r="C493" s="11">
        <v>36</v>
      </c>
      <c r="D493" s="11" t="s">
        <v>8</v>
      </c>
      <c r="E493" s="12">
        <v>38860</v>
      </c>
      <c r="F493" s="11">
        <f t="shared" si="7"/>
        <v>130</v>
      </c>
      <c r="G493" s="11">
        <v>4</v>
      </c>
    </row>
    <row r="494" spans="1:7">
      <c r="A494" s="11">
        <v>3</v>
      </c>
      <c r="B494" t="s">
        <v>51</v>
      </c>
      <c r="C494" s="11">
        <v>60</v>
      </c>
      <c r="D494" s="11" t="s">
        <v>9</v>
      </c>
      <c r="E494" s="12">
        <v>38860</v>
      </c>
      <c r="F494" s="11">
        <f t="shared" si="7"/>
        <v>130</v>
      </c>
      <c r="G494" s="11">
        <v>4</v>
      </c>
    </row>
    <row r="495" spans="1:7">
      <c r="A495" s="11">
        <v>3</v>
      </c>
      <c r="B495" t="s">
        <v>51</v>
      </c>
      <c r="C495" s="11">
        <v>60</v>
      </c>
      <c r="D495" s="11" t="s">
        <v>7</v>
      </c>
      <c r="E495" s="12">
        <v>38860</v>
      </c>
      <c r="F495" s="11">
        <f t="shared" si="7"/>
        <v>130</v>
      </c>
      <c r="G495" s="11">
        <v>5</v>
      </c>
    </row>
    <row r="496" spans="1:7">
      <c r="A496" s="11">
        <v>3</v>
      </c>
      <c r="B496" t="s">
        <v>51</v>
      </c>
      <c r="C496" s="11">
        <v>60</v>
      </c>
      <c r="D496" s="11" t="s">
        <v>8</v>
      </c>
      <c r="E496" s="12">
        <v>38860</v>
      </c>
      <c r="F496" s="11">
        <f t="shared" si="7"/>
        <v>130</v>
      </c>
      <c r="G496" s="11">
        <v>5</v>
      </c>
    </row>
    <row r="497" spans="1:7">
      <c r="A497" s="11">
        <v>4</v>
      </c>
      <c r="B497" t="s">
        <v>51</v>
      </c>
      <c r="C497" s="11">
        <v>64</v>
      </c>
      <c r="D497" s="11" t="s">
        <v>9</v>
      </c>
      <c r="E497" s="12">
        <v>38860</v>
      </c>
      <c r="F497" s="11">
        <f t="shared" si="7"/>
        <v>130</v>
      </c>
      <c r="G497" s="11">
        <v>5</v>
      </c>
    </row>
    <row r="498" spans="1:7">
      <c r="A498" s="11">
        <v>4</v>
      </c>
      <c r="B498" t="s">
        <v>51</v>
      </c>
      <c r="C498" s="11">
        <v>64</v>
      </c>
      <c r="D498" s="11" t="s">
        <v>7</v>
      </c>
      <c r="E498" s="12">
        <v>38860</v>
      </c>
      <c r="F498" s="11">
        <f t="shared" si="7"/>
        <v>130</v>
      </c>
      <c r="G498" s="11">
        <v>4</v>
      </c>
    </row>
    <row r="499" spans="1:7">
      <c r="A499" s="11">
        <v>4</v>
      </c>
      <c r="B499" t="s">
        <v>51</v>
      </c>
      <c r="C499" s="11">
        <v>64</v>
      </c>
      <c r="D499" s="11" t="s">
        <v>8</v>
      </c>
      <c r="E499" s="12">
        <v>38860</v>
      </c>
      <c r="F499" s="11">
        <f t="shared" si="7"/>
        <v>130</v>
      </c>
      <c r="G499" s="11">
        <v>1</v>
      </c>
    </row>
    <row r="500" spans="1:7">
      <c r="A500" s="11">
        <v>5</v>
      </c>
      <c r="B500" t="s">
        <v>51</v>
      </c>
      <c r="C500" s="11">
        <v>67</v>
      </c>
      <c r="D500" s="11" t="s">
        <v>9</v>
      </c>
      <c r="E500" s="12">
        <v>38860</v>
      </c>
      <c r="F500" s="11">
        <f t="shared" si="7"/>
        <v>130</v>
      </c>
      <c r="G500" s="11">
        <v>5</v>
      </c>
    </row>
    <row r="501" spans="1:7">
      <c r="A501" s="11">
        <v>5</v>
      </c>
      <c r="B501" t="s">
        <v>51</v>
      </c>
      <c r="C501" s="11">
        <v>67</v>
      </c>
      <c r="D501" s="11" t="s">
        <v>7</v>
      </c>
      <c r="E501" s="12">
        <v>38860</v>
      </c>
      <c r="F501" s="11">
        <f t="shared" si="7"/>
        <v>130</v>
      </c>
      <c r="G501" s="11">
        <v>3</v>
      </c>
    </row>
    <row r="502" spans="1:7">
      <c r="A502" s="11">
        <v>5</v>
      </c>
      <c r="B502" t="s">
        <v>51</v>
      </c>
      <c r="C502" s="11">
        <v>67</v>
      </c>
      <c r="D502" s="11" t="s">
        <v>8</v>
      </c>
      <c r="E502" s="12">
        <v>38860</v>
      </c>
      <c r="F502" s="11">
        <f t="shared" si="7"/>
        <v>130</v>
      </c>
      <c r="G502" s="11">
        <v>3</v>
      </c>
    </row>
    <row r="503" spans="1:7">
      <c r="A503" s="11">
        <v>6</v>
      </c>
      <c r="B503" t="s">
        <v>51</v>
      </c>
      <c r="C503" s="11">
        <v>78</v>
      </c>
      <c r="D503" s="11" t="s">
        <v>9</v>
      </c>
      <c r="E503" s="12">
        <v>38860</v>
      </c>
      <c r="F503" s="11">
        <f t="shared" si="7"/>
        <v>130</v>
      </c>
      <c r="G503" s="11">
        <v>2</v>
      </c>
    </row>
    <row r="504" spans="1:7">
      <c r="A504" s="11">
        <v>6</v>
      </c>
      <c r="B504" t="s">
        <v>51</v>
      </c>
      <c r="C504" s="11">
        <v>78</v>
      </c>
      <c r="D504" s="11" t="s">
        <v>7</v>
      </c>
      <c r="E504" s="12">
        <v>38860</v>
      </c>
      <c r="F504" s="11">
        <f t="shared" si="7"/>
        <v>130</v>
      </c>
      <c r="G504" s="11">
        <v>2</v>
      </c>
    </row>
    <row r="505" spans="1:7">
      <c r="A505" s="11">
        <v>6</v>
      </c>
      <c r="B505" t="s">
        <v>51</v>
      </c>
      <c r="C505" s="11">
        <v>78</v>
      </c>
      <c r="D505" s="11" t="s">
        <v>8</v>
      </c>
      <c r="E505" s="12">
        <v>38860</v>
      </c>
      <c r="F505" s="11">
        <f t="shared" si="7"/>
        <v>130</v>
      </c>
      <c r="G505" s="11">
        <v>2</v>
      </c>
    </row>
    <row r="506" spans="1:7">
      <c r="A506" s="11">
        <v>7</v>
      </c>
      <c r="B506" t="s">
        <v>51</v>
      </c>
      <c r="C506" s="11">
        <v>76</v>
      </c>
      <c r="D506" s="11" t="s">
        <v>9</v>
      </c>
      <c r="E506" s="12">
        <v>38860</v>
      </c>
      <c r="F506" s="11">
        <f t="shared" si="7"/>
        <v>130</v>
      </c>
      <c r="G506" s="11">
        <v>5</v>
      </c>
    </row>
    <row r="507" spans="1:7">
      <c r="A507" s="11">
        <v>7</v>
      </c>
      <c r="B507" t="s">
        <v>51</v>
      </c>
      <c r="C507" s="11">
        <v>76</v>
      </c>
      <c r="D507" s="11" t="s">
        <v>7</v>
      </c>
      <c r="E507" s="12">
        <v>38860</v>
      </c>
      <c r="F507" s="11">
        <f t="shared" si="7"/>
        <v>130</v>
      </c>
      <c r="G507" s="11">
        <v>1</v>
      </c>
    </row>
    <row r="508" spans="1:7">
      <c r="A508" s="11">
        <v>7</v>
      </c>
      <c r="B508" t="s">
        <v>51</v>
      </c>
      <c r="C508" s="11">
        <v>76</v>
      </c>
      <c r="D508" s="11" t="s">
        <v>8</v>
      </c>
      <c r="E508" s="12">
        <v>38860</v>
      </c>
      <c r="F508" s="11">
        <f t="shared" si="7"/>
        <v>130</v>
      </c>
      <c r="G508" s="11">
        <v>4</v>
      </c>
    </row>
    <row r="509" spans="1:7">
      <c r="A509" s="11">
        <v>8</v>
      </c>
      <c r="B509" t="s">
        <v>51</v>
      </c>
      <c r="C509" s="11">
        <v>71</v>
      </c>
      <c r="D509" s="11" t="s">
        <v>9</v>
      </c>
      <c r="E509" s="12">
        <v>38860</v>
      </c>
      <c r="F509" s="11">
        <f t="shared" si="7"/>
        <v>130</v>
      </c>
      <c r="G509" s="11">
        <v>5</v>
      </c>
    </row>
    <row r="510" spans="1:7">
      <c r="A510" s="11">
        <v>8</v>
      </c>
      <c r="B510" t="s">
        <v>51</v>
      </c>
      <c r="C510" s="11">
        <v>71</v>
      </c>
      <c r="D510" s="11" t="s">
        <v>7</v>
      </c>
      <c r="E510" s="12">
        <v>38860</v>
      </c>
      <c r="F510" s="11">
        <f t="shared" si="7"/>
        <v>130</v>
      </c>
      <c r="G510" s="11">
        <v>0</v>
      </c>
    </row>
    <row r="511" spans="1:7">
      <c r="A511" s="11">
        <v>8</v>
      </c>
      <c r="B511" t="s">
        <v>51</v>
      </c>
      <c r="C511" s="11">
        <v>71</v>
      </c>
      <c r="D511" s="11" t="s">
        <v>8</v>
      </c>
      <c r="E511" s="12">
        <v>38860</v>
      </c>
      <c r="F511" s="11">
        <f t="shared" si="7"/>
        <v>130</v>
      </c>
      <c r="G511" s="11">
        <v>2</v>
      </c>
    </row>
    <row r="512" spans="1:7">
      <c r="A512" s="11">
        <v>9</v>
      </c>
      <c r="B512" t="s">
        <v>51</v>
      </c>
      <c r="C512" s="11">
        <v>69</v>
      </c>
      <c r="D512" s="11" t="s">
        <v>9</v>
      </c>
      <c r="E512" s="12">
        <v>38860</v>
      </c>
      <c r="F512" s="11">
        <f t="shared" si="7"/>
        <v>130</v>
      </c>
      <c r="G512" s="11">
        <v>5</v>
      </c>
    </row>
    <row r="513" spans="1:7">
      <c r="A513" s="11">
        <v>9</v>
      </c>
      <c r="B513" t="s">
        <v>51</v>
      </c>
      <c r="C513" s="11">
        <v>69</v>
      </c>
      <c r="D513" s="11" t="s">
        <v>7</v>
      </c>
      <c r="E513" s="12">
        <v>38860</v>
      </c>
      <c r="F513" s="11">
        <f t="shared" si="7"/>
        <v>130</v>
      </c>
      <c r="G513" s="11">
        <v>1</v>
      </c>
    </row>
    <row r="514" spans="1:7">
      <c r="A514" s="11">
        <v>9</v>
      </c>
      <c r="B514" t="s">
        <v>51</v>
      </c>
      <c r="C514" s="11">
        <v>69</v>
      </c>
      <c r="D514" s="11" t="s">
        <v>8</v>
      </c>
      <c r="E514" s="12">
        <v>38860</v>
      </c>
      <c r="F514" s="11">
        <f t="shared" ref="F514:F541" si="8">DATEDIF("01/14/2010", E514, "D")</f>
        <v>130</v>
      </c>
      <c r="G514" s="11">
        <v>2</v>
      </c>
    </row>
    <row r="515" spans="1:7">
      <c r="A515" s="11">
        <v>10</v>
      </c>
      <c r="B515" t="s">
        <v>52</v>
      </c>
      <c r="C515" s="11">
        <v>183</v>
      </c>
      <c r="D515" s="11" t="s">
        <v>9</v>
      </c>
      <c r="E515" s="12">
        <v>38860</v>
      </c>
      <c r="F515" s="11">
        <f t="shared" si="8"/>
        <v>130</v>
      </c>
      <c r="G515" s="11">
        <v>5</v>
      </c>
    </row>
    <row r="516" spans="1:7">
      <c r="A516" s="11">
        <v>10</v>
      </c>
      <c r="B516" t="s">
        <v>52</v>
      </c>
      <c r="C516" s="11">
        <v>183</v>
      </c>
      <c r="D516" s="11" t="s">
        <v>7</v>
      </c>
      <c r="E516" s="12">
        <v>38860</v>
      </c>
      <c r="F516" s="11">
        <f t="shared" si="8"/>
        <v>130</v>
      </c>
      <c r="G516" s="11">
        <v>5</v>
      </c>
    </row>
    <row r="517" spans="1:7">
      <c r="A517" s="11">
        <v>10</v>
      </c>
      <c r="B517" t="s">
        <v>52</v>
      </c>
      <c r="C517" s="11">
        <v>183</v>
      </c>
      <c r="D517" s="11" t="s">
        <v>8</v>
      </c>
      <c r="E517" s="12">
        <v>38860</v>
      </c>
      <c r="F517" s="11">
        <f t="shared" si="8"/>
        <v>130</v>
      </c>
      <c r="G517" s="11">
        <v>5</v>
      </c>
    </row>
    <row r="518" spans="1:7">
      <c r="A518" s="11">
        <v>11</v>
      </c>
      <c r="B518" t="s">
        <v>52</v>
      </c>
      <c r="C518" s="11">
        <v>180</v>
      </c>
      <c r="D518" s="11" t="s">
        <v>9</v>
      </c>
      <c r="E518" s="12">
        <v>38860</v>
      </c>
      <c r="F518" s="11">
        <f t="shared" si="8"/>
        <v>130</v>
      </c>
      <c r="G518" s="11">
        <v>0</v>
      </c>
    </row>
    <row r="519" spans="1:7">
      <c r="A519" s="11">
        <v>11</v>
      </c>
      <c r="B519" t="s">
        <v>52</v>
      </c>
      <c r="C519" s="11">
        <v>180</v>
      </c>
      <c r="D519" s="11" t="s">
        <v>7</v>
      </c>
      <c r="E519" s="12">
        <v>38860</v>
      </c>
      <c r="F519" s="11">
        <f t="shared" si="8"/>
        <v>130</v>
      </c>
      <c r="G519" s="11">
        <v>3</v>
      </c>
    </row>
    <row r="520" spans="1:7">
      <c r="A520" s="11">
        <v>11</v>
      </c>
      <c r="B520" t="s">
        <v>52</v>
      </c>
      <c r="C520" s="11">
        <v>180</v>
      </c>
      <c r="D520" s="11" t="s">
        <v>8</v>
      </c>
      <c r="E520" s="12">
        <v>38860</v>
      </c>
      <c r="F520" s="11">
        <f t="shared" si="8"/>
        <v>130</v>
      </c>
      <c r="G520" s="11">
        <v>1</v>
      </c>
    </row>
    <row r="521" spans="1:7">
      <c r="A521" s="11">
        <v>12</v>
      </c>
      <c r="B521" t="s">
        <v>52</v>
      </c>
      <c r="C521" s="11">
        <v>182</v>
      </c>
      <c r="D521" s="11" t="s">
        <v>9</v>
      </c>
      <c r="E521" s="12">
        <v>38860</v>
      </c>
      <c r="F521" s="11">
        <f t="shared" si="8"/>
        <v>130</v>
      </c>
      <c r="G521" s="11">
        <v>5</v>
      </c>
    </row>
    <row r="522" spans="1:7">
      <c r="A522" s="11">
        <v>12</v>
      </c>
      <c r="B522" t="s">
        <v>52</v>
      </c>
      <c r="C522" s="11">
        <v>182</v>
      </c>
      <c r="D522" s="11" t="s">
        <v>7</v>
      </c>
      <c r="E522" s="12">
        <v>38860</v>
      </c>
      <c r="F522" s="11">
        <f t="shared" si="8"/>
        <v>130</v>
      </c>
      <c r="G522" s="11">
        <v>5</v>
      </c>
    </row>
    <row r="523" spans="1:7">
      <c r="A523" s="11">
        <v>12</v>
      </c>
      <c r="B523" t="s">
        <v>52</v>
      </c>
      <c r="C523" s="11">
        <v>182</v>
      </c>
      <c r="D523" s="11" t="s">
        <v>8</v>
      </c>
      <c r="E523" s="12">
        <v>38860</v>
      </c>
      <c r="F523" s="11">
        <f t="shared" si="8"/>
        <v>130</v>
      </c>
      <c r="G523" s="11">
        <v>5</v>
      </c>
    </row>
    <row r="524" spans="1:7">
      <c r="A524" s="11">
        <v>13</v>
      </c>
      <c r="B524" t="s">
        <v>52</v>
      </c>
      <c r="C524" s="11">
        <v>195</v>
      </c>
      <c r="D524" s="11" t="s">
        <v>9</v>
      </c>
      <c r="E524" s="12">
        <v>38860</v>
      </c>
      <c r="F524" s="11">
        <f t="shared" si="8"/>
        <v>130</v>
      </c>
      <c r="G524" s="11">
        <v>2</v>
      </c>
    </row>
    <row r="525" spans="1:7">
      <c r="A525" s="11">
        <v>13</v>
      </c>
      <c r="B525" t="s">
        <v>52</v>
      </c>
      <c r="C525" s="11">
        <v>195</v>
      </c>
      <c r="D525" s="11" t="s">
        <v>7</v>
      </c>
      <c r="E525" s="12">
        <v>38860</v>
      </c>
      <c r="F525" s="11">
        <f t="shared" si="8"/>
        <v>130</v>
      </c>
      <c r="G525" s="11">
        <v>5</v>
      </c>
    </row>
    <row r="526" spans="1:7">
      <c r="A526" s="11">
        <v>13</v>
      </c>
      <c r="B526" t="s">
        <v>52</v>
      </c>
      <c r="C526" s="11">
        <v>195</v>
      </c>
      <c r="D526" s="11" t="s">
        <v>8</v>
      </c>
      <c r="E526" s="12">
        <v>38860</v>
      </c>
      <c r="F526" s="11">
        <f t="shared" si="8"/>
        <v>130</v>
      </c>
      <c r="G526" s="11">
        <v>3</v>
      </c>
    </row>
    <row r="527" spans="1:7">
      <c r="A527" s="11">
        <v>14</v>
      </c>
      <c r="B527" t="s">
        <v>52</v>
      </c>
      <c r="C527" s="11">
        <v>190</v>
      </c>
      <c r="D527" s="11" t="s">
        <v>9</v>
      </c>
      <c r="E527" s="12">
        <v>38860</v>
      </c>
      <c r="F527" s="11">
        <f t="shared" si="8"/>
        <v>130</v>
      </c>
      <c r="G527" s="11">
        <v>5</v>
      </c>
    </row>
    <row r="528" spans="1:7">
      <c r="A528" s="11">
        <v>14</v>
      </c>
      <c r="B528" t="s">
        <v>52</v>
      </c>
      <c r="C528" s="11">
        <v>190</v>
      </c>
      <c r="D528" s="11" t="s">
        <v>7</v>
      </c>
      <c r="E528" s="12">
        <v>38860</v>
      </c>
      <c r="F528" s="11">
        <f t="shared" si="8"/>
        <v>130</v>
      </c>
      <c r="G528" s="11">
        <v>5</v>
      </c>
    </row>
    <row r="529" spans="1:7">
      <c r="A529" s="11">
        <v>14</v>
      </c>
      <c r="B529" t="s">
        <v>52</v>
      </c>
      <c r="C529" s="11">
        <v>190</v>
      </c>
      <c r="D529" s="11" t="s">
        <v>8</v>
      </c>
      <c r="E529" s="12">
        <v>38860</v>
      </c>
      <c r="F529" s="11">
        <f t="shared" si="8"/>
        <v>130</v>
      </c>
      <c r="G529" s="11">
        <v>3</v>
      </c>
    </row>
    <row r="530" spans="1:7">
      <c r="A530" s="11">
        <v>15</v>
      </c>
      <c r="B530" t="s">
        <v>52</v>
      </c>
      <c r="C530" s="11">
        <v>193</v>
      </c>
      <c r="D530" s="11" t="s">
        <v>9</v>
      </c>
      <c r="E530" s="12">
        <v>38860</v>
      </c>
      <c r="F530" s="11">
        <f t="shared" si="8"/>
        <v>130</v>
      </c>
      <c r="G530" s="11">
        <v>4</v>
      </c>
    </row>
    <row r="531" spans="1:7">
      <c r="A531" s="11">
        <v>15</v>
      </c>
      <c r="B531" t="s">
        <v>52</v>
      </c>
      <c r="C531" s="11">
        <v>193</v>
      </c>
      <c r="D531" s="11" t="s">
        <v>7</v>
      </c>
      <c r="E531" s="12">
        <v>38860</v>
      </c>
      <c r="F531" s="11">
        <f t="shared" si="8"/>
        <v>130</v>
      </c>
      <c r="G531" s="11">
        <v>5</v>
      </c>
    </row>
    <row r="532" spans="1:7">
      <c r="A532" s="11">
        <v>15</v>
      </c>
      <c r="B532" t="s">
        <v>52</v>
      </c>
      <c r="C532" s="11">
        <v>193</v>
      </c>
      <c r="D532" s="11" t="s">
        <v>8</v>
      </c>
      <c r="E532" s="12">
        <v>38860</v>
      </c>
      <c r="F532" s="11">
        <f t="shared" si="8"/>
        <v>130</v>
      </c>
      <c r="G532" s="11">
        <v>4</v>
      </c>
    </row>
    <row r="533" spans="1:7">
      <c r="A533" s="11">
        <v>16</v>
      </c>
      <c r="B533" t="s">
        <v>52</v>
      </c>
      <c r="C533" s="11">
        <v>220</v>
      </c>
      <c r="D533" s="11" t="s">
        <v>9</v>
      </c>
      <c r="E533" s="12">
        <v>38860</v>
      </c>
      <c r="F533" s="11">
        <f t="shared" si="8"/>
        <v>130</v>
      </c>
      <c r="G533" s="11">
        <v>5</v>
      </c>
    </row>
    <row r="534" spans="1:7">
      <c r="A534" s="11">
        <v>16</v>
      </c>
      <c r="B534" t="s">
        <v>52</v>
      </c>
      <c r="C534" s="11">
        <v>220</v>
      </c>
      <c r="D534" s="11" t="s">
        <v>7</v>
      </c>
      <c r="E534" s="12">
        <v>38860</v>
      </c>
      <c r="F534" s="11">
        <f t="shared" si="8"/>
        <v>130</v>
      </c>
      <c r="G534" s="11">
        <v>5</v>
      </c>
    </row>
    <row r="535" spans="1:7">
      <c r="A535" s="11">
        <v>16</v>
      </c>
      <c r="B535" t="s">
        <v>52</v>
      </c>
      <c r="C535" s="11">
        <v>220</v>
      </c>
      <c r="D535" s="11" t="s">
        <v>8</v>
      </c>
      <c r="E535" s="12">
        <v>38860</v>
      </c>
      <c r="F535" s="11">
        <f t="shared" si="8"/>
        <v>130</v>
      </c>
      <c r="G535" s="11">
        <v>5</v>
      </c>
    </row>
    <row r="536" spans="1:7">
      <c r="A536" s="11">
        <v>17</v>
      </c>
      <c r="B536" t="s">
        <v>52</v>
      </c>
      <c r="C536" s="11">
        <v>222</v>
      </c>
      <c r="D536" s="11" t="s">
        <v>9</v>
      </c>
      <c r="E536" s="12">
        <v>38860</v>
      </c>
      <c r="F536" s="11">
        <f t="shared" si="8"/>
        <v>130</v>
      </c>
      <c r="G536" s="11">
        <v>5</v>
      </c>
    </row>
    <row r="537" spans="1:7">
      <c r="A537" s="11">
        <v>17</v>
      </c>
      <c r="B537" t="s">
        <v>52</v>
      </c>
      <c r="C537" s="11">
        <v>222</v>
      </c>
      <c r="D537" s="11" t="s">
        <v>7</v>
      </c>
      <c r="E537" s="12">
        <v>38860</v>
      </c>
      <c r="F537" s="11">
        <f t="shared" si="8"/>
        <v>130</v>
      </c>
      <c r="G537" s="11">
        <v>5</v>
      </c>
    </row>
    <row r="538" spans="1:7">
      <c r="A538" s="11">
        <v>17</v>
      </c>
      <c r="B538" t="s">
        <v>52</v>
      </c>
      <c r="C538" s="11">
        <v>222</v>
      </c>
      <c r="D538" s="11" t="s">
        <v>8</v>
      </c>
      <c r="E538" s="12">
        <v>38860</v>
      </c>
      <c r="F538" s="11">
        <f t="shared" si="8"/>
        <v>130</v>
      </c>
      <c r="G538" s="11">
        <v>4</v>
      </c>
    </row>
    <row r="539" spans="1:7">
      <c r="A539" s="11">
        <v>18</v>
      </c>
      <c r="B539" t="s">
        <v>52</v>
      </c>
      <c r="C539" s="11">
        <v>237</v>
      </c>
      <c r="D539" s="11" t="s">
        <v>9</v>
      </c>
      <c r="E539" s="12">
        <v>38860</v>
      </c>
      <c r="F539" s="11">
        <f t="shared" si="8"/>
        <v>130</v>
      </c>
      <c r="G539" s="11">
        <v>5</v>
      </c>
    </row>
    <row r="540" spans="1:7">
      <c r="A540" s="11">
        <v>18</v>
      </c>
      <c r="B540" t="s">
        <v>52</v>
      </c>
      <c r="C540" s="11">
        <v>237</v>
      </c>
      <c r="D540" s="11" t="s">
        <v>7</v>
      </c>
      <c r="E540" s="12">
        <v>38860</v>
      </c>
      <c r="F540" s="11">
        <f t="shared" si="8"/>
        <v>130</v>
      </c>
      <c r="G540" s="11">
        <v>5</v>
      </c>
    </row>
    <row r="541" spans="1:7">
      <c r="A541" s="11">
        <v>18</v>
      </c>
      <c r="B541" t="s">
        <v>52</v>
      </c>
      <c r="C541" s="11">
        <v>237</v>
      </c>
      <c r="D541" s="11" t="s">
        <v>8</v>
      </c>
      <c r="E541" s="12">
        <v>38860</v>
      </c>
      <c r="F541" s="11">
        <f t="shared" si="8"/>
        <v>130</v>
      </c>
      <c r="G541" s="11">
        <v>4</v>
      </c>
    </row>
  </sheetData>
  <sortState ref="A2:F541">
    <sortCondition ref="E3:E541"/>
    <sortCondition ref="A3:A541"/>
    <sortCondition ref="C3:C541"/>
  </sortState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16"/>
  <sheetViews>
    <sheetView workbookViewId="0">
      <selection activeCell="C1" sqref="C1:H1"/>
    </sheetView>
  </sheetViews>
  <sheetFormatPr baseColWidth="10" defaultRowHeight="13"/>
  <sheetData>
    <row r="1" spans="1:8">
      <c r="A1" t="s">
        <v>17</v>
      </c>
      <c r="C1">
        <v>0</v>
      </c>
      <c r="D1">
        <v>7</v>
      </c>
      <c r="E1">
        <v>21</v>
      </c>
      <c r="F1">
        <v>28</v>
      </c>
      <c r="G1">
        <v>35</v>
      </c>
      <c r="H1">
        <v>42</v>
      </c>
    </row>
    <row r="2" spans="1:8">
      <c r="A2" t="s">
        <v>14</v>
      </c>
      <c r="C2">
        <f>AVERAGEIF('Short Form'!$D$7:$D$60, "MC", 'Short Form'!F$7:F$60)</f>
        <v>0</v>
      </c>
      <c r="D2">
        <f>AVERAGEIF('Short Form'!$D$7:$D$60, "MC", 'Short Form'!G$7:G$60)</f>
        <v>0</v>
      </c>
      <c r="E2">
        <f>AVERAGEIF('Short Form'!$D$7:$D$60, "MC", 'Short Form'!I$7:I$60)</f>
        <v>4.7777777777777777</v>
      </c>
      <c r="F2">
        <f>AVERAGEIF('Short Form'!$D$7:$D$60, "MC", 'Short Form'!J$7:J$60)</f>
        <v>4.833333333333333</v>
      </c>
      <c r="G2">
        <f>AVERAGEIF('Short Form'!$D$7:$D$60, "MC", 'Short Form'!K$7:K$60)</f>
        <v>4.833333333333333</v>
      </c>
      <c r="H2">
        <f>AVERAGEIF('Short Form'!$D$7:$D$60, "MC", 'Short Form'!L$7:L$60)</f>
        <v>4.833333333333333</v>
      </c>
    </row>
    <row r="3" spans="1:8">
      <c r="A3" t="s">
        <v>15</v>
      </c>
      <c r="C3">
        <f>AVERAGEIF('Short Form'!$D$7:$D$60, "MR", 'Short Form'!F$7:F$60)</f>
        <v>0</v>
      </c>
      <c r="D3">
        <f>AVERAGEIF('Short Form'!$D$7:$D$60, "MR", 'Short Form'!G$7:G$60)</f>
        <v>0</v>
      </c>
      <c r="E3">
        <f>AVERAGEIF('Short Form'!$D$7:$D$60, "MR", 'Short Form'!I$7:I$60)</f>
        <v>4.2777777777777777</v>
      </c>
      <c r="F3">
        <f>AVERAGEIF('Short Form'!$D$7:$D$60, "MR", 'Short Form'!J$7:J$60)</f>
        <v>4.333333333333333</v>
      </c>
      <c r="G3">
        <f>AVERAGEIF('Short Form'!$D$7:$D$60, "MR", 'Short Form'!K$7:K$60)</f>
        <v>4.2777777777777777</v>
      </c>
      <c r="H3">
        <f>AVERAGEIF('Short Form'!$D$7:$D$60, "MR", 'Short Form'!L$7:L$60)</f>
        <v>4.2777777777777777</v>
      </c>
    </row>
    <row r="4" spans="1:8">
      <c r="A4" t="s">
        <v>16</v>
      </c>
      <c r="C4">
        <f>AVERAGEIF('Short Form'!$D$7:$D$60, "BC", 'Short Form'!F$7:F$60)</f>
        <v>0</v>
      </c>
      <c r="D4">
        <f>AVERAGEIF('Short Form'!$D$7:$D$60, "BC", 'Short Form'!G$7:G$60)</f>
        <v>0</v>
      </c>
      <c r="E4">
        <f>AVERAGEIF('Short Form'!$D$7:$D$60, "BC", 'Short Form'!I$7:I$60)</f>
        <v>4.1111111111111107</v>
      </c>
      <c r="F4">
        <f>AVERAGEIF('Short Form'!$D$7:$D$60, "BC", 'Short Form'!J$7:J$60)</f>
        <v>4.1111111111111107</v>
      </c>
      <c r="G4">
        <f>AVERAGEIF('Short Form'!$D$7:$D$60, "BC", 'Short Form'!K$7:K$60)</f>
        <v>4.333333333333333</v>
      </c>
      <c r="H4">
        <f>AVERAGEIF('Short Form'!$D$7:$D$60, "BC", 'Short Form'!L$7:L$60)</f>
        <v>4.166666666666667</v>
      </c>
    </row>
    <row r="5" spans="1:8">
      <c r="A5" t="s">
        <v>14</v>
      </c>
      <c r="C5">
        <f t="array" ref="C5">STDEV(IF('Short Form'!$D$7:$D$60= $A5, 'Short Form'!F$7:F$60, FALSE))</f>
        <v>0</v>
      </c>
      <c r="D5">
        <f t="array" ref="D5">STDEV(IF('Short Form'!$D$7:$D$60= $A5, 'Short Form'!G$7:G$60, FALSE))</f>
        <v>0</v>
      </c>
      <c r="E5">
        <f t="array" ref="E5">STDEV(IF('Short Form'!$D$7:$D$60= $A5, 'Short Form'!I$7:I$60, FALSE))</f>
        <v>0.42779263194649686</v>
      </c>
      <c r="F5">
        <f t="array" ref="F5">STDEV(IF('Short Form'!$D$7:$D$60= $A5, 'Short Form'!J$7:J$60, FALSE))</f>
        <v>0.38348249442368521</v>
      </c>
      <c r="G5">
        <f t="array" ref="G5">STDEV(IF('Short Form'!$D$7:$D$60= $A5, 'Short Form'!K$7:K$60, FALSE))</f>
        <v>0.38348249442368521</v>
      </c>
      <c r="H5">
        <f t="array" ref="H5">STDEV(IF('Short Form'!$D$7:$D$60= $A5, 'Short Form'!L$7:L$60, FALSE))</f>
        <v>0.38348249442368521</v>
      </c>
    </row>
    <row r="6" spans="1:8">
      <c r="A6" t="s">
        <v>15</v>
      </c>
      <c r="C6">
        <f t="array" ref="C6">STDEV(IF('Short Form'!$D$7:$D$60= $A6, 'Short Form'!F$7:F$60, FALSE))</f>
        <v>0</v>
      </c>
      <c r="D6">
        <f t="array" ref="D6">STDEV(IF('Short Form'!$D$7:$D$60= $A6, 'Short Form'!G$7:G$60, FALSE))</f>
        <v>0</v>
      </c>
      <c r="E6">
        <f t="array" ref="E6">STDEV(IF('Short Form'!$D$7:$D$60= $A6, 'Short Form'!I$7:I$60, FALSE))</f>
        <v>1.2744343869089323</v>
      </c>
      <c r="F6">
        <f t="array" ref="F6">STDEV(IF('Short Form'!$D$7:$D$60= $A6, 'Short Form'!J$7:J$60, FALSE))</f>
        <v>0.90748521297303009</v>
      </c>
      <c r="G6">
        <f t="array" ref="G6">STDEV(IF('Short Form'!$D$7:$D$60= $A6, 'Short Form'!K$7:K$60, FALSE))</f>
        <v>0.95828004966959934</v>
      </c>
      <c r="H6">
        <f t="array" ref="H6">STDEV(IF('Short Form'!$D$7:$D$60= $A6, 'Short Form'!L$7:L$60, FALSE))</f>
        <v>0.95828004966959934</v>
      </c>
    </row>
    <row r="7" spans="1:8">
      <c r="A7" t="s">
        <v>16</v>
      </c>
      <c r="C7">
        <f t="array" ref="C7">STDEV(IF('Short Form'!$D$7:$D$60= $A7, 'Short Form'!F$7:F$60, FALSE))</f>
        <v>0</v>
      </c>
      <c r="D7">
        <f t="array" ref="D7">STDEV(IF('Short Form'!$D$7:$D$60= $A7, 'Short Form'!G$7:G$60, FALSE))</f>
        <v>0</v>
      </c>
      <c r="E7">
        <f t="array" ref="E7">STDEV(IF('Short Form'!$D$7:$D$60= $A7, 'Short Form'!I$7:I$60, FALSE))</f>
        <v>1.3672165321380638</v>
      </c>
      <c r="F7">
        <f t="array" ref="F7">STDEV(IF('Short Form'!$D$7:$D$60= $A7, 'Short Form'!J$7:J$60, FALSE))</f>
        <v>1.4507153971054048</v>
      </c>
      <c r="G7">
        <f t="array" ref="G7">STDEV(IF('Short Form'!$D$7:$D$60= $A7, 'Short Form'!K$7:K$60, FALSE))</f>
        <v>1.4552137502179978</v>
      </c>
      <c r="H7">
        <f t="array" ref="H7">STDEV(IF('Short Form'!$D$7:$D$60= $A7, 'Short Form'!L$7:L$60, FALSE))</f>
        <v>1.4245742398014511</v>
      </c>
    </row>
    <row r="8" spans="1:8">
      <c r="A8" t="s">
        <v>14</v>
      </c>
      <c r="C8">
        <f t="shared" ref="C8:H10" si="0">C5/SQRT(18)</f>
        <v>0</v>
      </c>
      <c r="D8">
        <f t="shared" si="0"/>
        <v>0</v>
      </c>
      <c r="E8">
        <f t="shared" si="0"/>
        <v>0.10083169033033627</v>
      </c>
      <c r="F8">
        <f t="shared" si="0"/>
        <v>9.0387690757773406E-2</v>
      </c>
      <c r="G8">
        <f t="shared" si="0"/>
        <v>9.0387690757773406E-2</v>
      </c>
      <c r="H8">
        <f t="shared" si="0"/>
        <v>9.0387690757773406E-2</v>
      </c>
    </row>
    <row r="9" spans="1:8">
      <c r="A9" t="s">
        <v>15</v>
      </c>
      <c r="C9">
        <f t="shared" ref="C9:D10" si="1">C6/SQRT(18)</f>
        <v>0</v>
      </c>
      <c r="D9">
        <f t="shared" si="1"/>
        <v>0</v>
      </c>
      <c r="E9">
        <f t="shared" si="0"/>
        <v>0.30038706572020879</v>
      </c>
      <c r="F9">
        <f t="shared" si="0"/>
        <v>0.21389631597324932</v>
      </c>
      <c r="G9">
        <f t="shared" si="0"/>
        <v>0.22586877379905179</v>
      </c>
      <c r="H9">
        <f t="shared" si="0"/>
        <v>0.22586877379905179</v>
      </c>
    </row>
    <row r="10" spans="1:8">
      <c r="A10" t="s">
        <v>16</v>
      </c>
      <c r="C10">
        <f t="shared" si="1"/>
        <v>0</v>
      </c>
      <c r="D10">
        <f t="shared" si="1"/>
        <v>0</v>
      </c>
      <c r="E10">
        <f t="shared" si="0"/>
        <v>0.32225602707506013</v>
      </c>
      <c r="F10">
        <f t="shared" si="0"/>
        <v>0.3419368982883223</v>
      </c>
      <c r="G10">
        <f t="shared" si="0"/>
        <v>0.34299717028501769</v>
      </c>
      <c r="H10">
        <f t="shared" si="0"/>
        <v>0.33577536842242567</v>
      </c>
    </row>
    <row r="11" spans="1:8">
      <c r="A11" t="s">
        <v>19</v>
      </c>
      <c r="C11">
        <v>0</v>
      </c>
      <c r="D11">
        <v>0</v>
      </c>
      <c r="E11">
        <f>AVERAGEIF('Short Form'!$C$7:$C$60, "Low", 'Short Form'!I$7:I$60)</f>
        <v>4.5185185185185182</v>
      </c>
      <c r="F11">
        <f>AVERAGEIF('Short Form'!$C$7:$C$60, "Low", 'Short Form'!J$7:J$60)</f>
        <v>4.5555555555555554</v>
      </c>
      <c r="G11">
        <f>AVERAGEIF('Short Form'!$C$7:$C$60, "Low", 'Short Form'!K$7:K$60)</f>
        <v>4.5925925925925926</v>
      </c>
      <c r="H11">
        <f>AVERAGEIF('Short Form'!$C$7:$C$60, "Low", 'Short Form'!L$7:L$60)</f>
        <v>4.5185185185185182</v>
      </c>
    </row>
    <row r="12" spans="1:8">
      <c r="A12" t="s">
        <v>20</v>
      </c>
      <c r="C12">
        <v>0</v>
      </c>
      <c r="D12">
        <v>0</v>
      </c>
      <c r="E12">
        <f>AVERAGEIF('Short Form'!$C$7:$C$60, "High", 'Short Form'!I$7:I$60)</f>
        <v>4.2592592592592595</v>
      </c>
      <c r="F12">
        <f>AVERAGEIF('Short Form'!$C$7:$C$60, "High", 'Short Form'!J$7:J$60)</f>
        <v>4.2962962962962967</v>
      </c>
      <c r="G12">
        <f>AVERAGEIF('Short Form'!$C$7:$C$60, "High", 'Short Form'!K$7:K$60)</f>
        <v>4.3703703703703702</v>
      </c>
      <c r="H12">
        <f>AVERAGEIF('Short Form'!$C$7:$C$60, "High", 'Short Form'!L$7:L$60)</f>
        <v>4.333333333333333</v>
      </c>
    </row>
    <row r="13" spans="1:8">
      <c r="A13" t="s">
        <v>21</v>
      </c>
      <c r="C13">
        <v>0</v>
      </c>
      <c r="D13">
        <v>0</v>
      </c>
      <c r="E13">
        <f t="array" ref="E13">STDEV(IF('Short Form'!$C$7:$C$60= "Low", 'Short Form'!I$7:I$60, FALSE))</f>
        <v>0.80241799822451931</v>
      </c>
      <c r="F13">
        <f t="array" ref="F13">STDEV(IF('Short Form'!$C$7:$C$60= "Low", 'Short Form'!J$7:J$60, FALSE))</f>
        <v>0.80064076902543468</v>
      </c>
      <c r="G13">
        <f t="array" ref="G13">STDEV(IF('Short Form'!$C$7:$C$60= "Low", 'Short Form'!K$7:K$60, FALSE))</f>
        <v>0.79707442270319628</v>
      </c>
      <c r="H13">
        <f t="array" ref="H13">STDEV(IF('Short Form'!$C$7:$C$60= "Low", 'Short Form'!L$7:L$60, FALSE))</f>
        <v>0.80241799822451931</v>
      </c>
    </row>
    <row r="14" spans="1:8">
      <c r="A14" t="s">
        <v>22</v>
      </c>
      <c r="C14">
        <v>0</v>
      </c>
      <c r="D14">
        <v>0</v>
      </c>
      <c r="E14">
        <f t="array" ref="E14">STDEV(IF('Short Form'!$C$7:$C$60= "High", 'Short Form'!I$7:I$60, FALSE))</f>
        <v>1.3754046283686452</v>
      </c>
      <c r="F14">
        <f t="array" ref="F14">STDEV(IF('Short Form'!$C$7:$C$60= "High", 'Short Form'!J$7:J$60, FALSE))</f>
        <v>1.234591642696695</v>
      </c>
      <c r="G14">
        <f t="array" ref="G14">STDEV(IF('Short Form'!$C$7:$C$60= "High", 'Short Form'!K$7:K$60, FALSE))</f>
        <v>1.2449327491304703</v>
      </c>
      <c r="H14">
        <f t="array" ref="H14">STDEV(IF('Short Form'!$C$7:$C$60= "High", 'Short Form'!L$7:L$60, FALSE))</f>
        <v>1.2403473458920846</v>
      </c>
    </row>
    <row r="15" spans="1:8">
      <c r="A15" t="s">
        <v>23</v>
      </c>
      <c r="C15">
        <v>0</v>
      </c>
      <c r="D15">
        <v>0</v>
      </c>
      <c r="E15">
        <f>E13/SQRT(18)</f>
        <v>0.18913173596356422</v>
      </c>
      <c r="F15">
        <f t="shared" ref="F15:H16" si="2">F13/SQRT(18)</f>
        <v>0.18871283902409908</v>
      </c>
      <c r="G15">
        <f t="shared" si="2"/>
        <v>0.18787224313459425</v>
      </c>
      <c r="H15">
        <f t="shared" si="2"/>
        <v>0.18913173596356422</v>
      </c>
    </row>
    <row r="16" spans="1:8">
      <c r="A16" t="s">
        <v>24</v>
      </c>
      <c r="C16">
        <v>0</v>
      </c>
      <c r="D16">
        <v>0</v>
      </c>
      <c r="E16">
        <f>E14/SQRT(18)</f>
        <v>0.32418597986494413</v>
      </c>
      <c r="F16">
        <f t="shared" si="2"/>
        <v>0.29099604084902408</v>
      </c>
      <c r="G16">
        <f t="shared" si="2"/>
        <v>0.29343346301045553</v>
      </c>
      <c r="H16">
        <f t="shared" si="2"/>
        <v>0.29235267310234309</v>
      </c>
    </row>
  </sheetData>
  <phoneticPr fontId="4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55"/>
  <sheetViews>
    <sheetView workbookViewId="0">
      <selection sqref="A1:E55"/>
    </sheetView>
  </sheetViews>
  <sheetFormatPr baseColWidth="10" defaultRowHeight="13"/>
  <cols>
    <col min="1" max="1" width="7.140625" bestFit="1" customWidth="1"/>
    <col min="2" max="2" width="8.42578125" customWidth="1"/>
    <col min="3" max="3" width="8.7109375" customWidth="1"/>
    <col min="4" max="4" width="5.28515625" bestFit="1" customWidth="1"/>
    <col min="5" max="5" width="18" bestFit="1" customWidth="1"/>
    <col min="6" max="6" width="8.140625" customWidth="1"/>
    <col min="7" max="7" width="14.7109375" bestFit="1" customWidth="1"/>
    <col min="8" max="8" width="8.85546875" bestFit="1" customWidth="1"/>
    <col min="9" max="9" width="19" bestFit="1" customWidth="1"/>
    <col min="10" max="12" width="8.140625" customWidth="1"/>
  </cols>
  <sheetData>
    <row r="1" spans="1:9" s="8" customFormat="1" ht="26">
      <c r="A1" s="7" t="s">
        <v>27</v>
      </c>
      <c r="B1" s="7" t="s">
        <v>28</v>
      </c>
      <c r="C1" s="7" t="s">
        <v>29</v>
      </c>
      <c r="D1" s="7" t="s">
        <v>30</v>
      </c>
      <c r="E1" s="7" t="s">
        <v>32</v>
      </c>
      <c r="F1" s="7" t="s">
        <v>31</v>
      </c>
      <c r="G1" s="7" t="s">
        <v>33</v>
      </c>
      <c r="H1" s="7" t="s">
        <v>34</v>
      </c>
      <c r="I1" s="7" t="s">
        <v>35</v>
      </c>
    </row>
    <row r="2" spans="1:9" ht="23" customHeight="1">
      <c r="A2" s="6">
        <v>1</v>
      </c>
      <c r="B2" s="6">
        <v>46</v>
      </c>
      <c r="C2" s="6" t="s">
        <v>4</v>
      </c>
      <c r="D2" s="6" t="s">
        <v>9</v>
      </c>
      <c r="E2" s="6">
        <v>5</v>
      </c>
      <c r="F2" s="6">
        <v>4</v>
      </c>
      <c r="G2" s="6">
        <f t="shared" ref="G2:G23" si="0">F2/E2</f>
        <v>0.8</v>
      </c>
      <c r="H2" s="6">
        <v>417</v>
      </c>
      <c r="I2">
        <f t="shared" ref="I2:I23" si="1">H2/E2</f>
        <v>83.4</v>
      </c>
    </row>
    <row r="3" spans="1:9" ht="23" customHeight="1">
      <c r="A3" s="6">
        <v>1</v>
      </c>
      <c r="B3" s="6">
        <v>46</v>
      </c>
      <c r="C3" s="6" t="s">
        <v>4</v>
      </c>
      <c r="D3" s="6" t="s">
        <v>7</v>
      </c>
      <c r="E3" s="6">
        <v>2</v>
      </c>
      <c r="F3" s="6">
        <v>0</v>
      </c>
      <c r="G3" s="6">
        <f t="shared" si="0"/>
        <v>0</v>
      </c>
      <c r="H3" s="6">
        <v>118</v>
      </c>
      <c r="I3">
        <f t="shared" si="1"/>
        <v>59</v>
      </c>
    </row>
    <row r="4" spans="1:9" ht="23" customHeight="1">
      <c r="A4" s="6">
        <v>1</v>
      </c>
      <c r="B4" s="6">
        <v>46</v>
      </c>
      <c r="C4" s="6" t="s">
        <v>4</v>
      </c>
      <c r="D4" s="6" t="s">
        <v>8</v>
      </c>
      <c r="E4" s="6">
        <v>4</v>
      </c>
      <c r="F4" s="6">
        <v>4</v>
      </c>
      <c r="G4" s="6">
        <f t="shared" si="0"/>
        <v>1</v>
      </c>
      <c r="H4" s="6">
        <v>138</v>
      </c>
      <c r="I4">
        <f t="shared" si="1"/>
        <v>34.5</v>
      </c>
    </row>
    <row r="5" spans="1:9" ht="23" customHeight="1">
      <c r="A5" s="6">
        <v>2</v>
      </c>
      <c r="B5" s="6">
        <v>36</v>
      </c>
      <c r="C5" s="6" t="s">
        <v>4</v>
      </c>
      <c r="D5" s="6" t="s">
        <v>9</v>
      </c>
      <c r="E5" s="6">
        <v>5</v>
      </c>
      <c r="F5" s="6">
        <v>3</v>
      </c>
      <c r="G5" s="6">
        <f t="shared" si="0"/>
        <v>0.6</v>
      </c>
      <c r="H5" s="6">
        <v>183</v>
      </c>
      <c r="I5">
        <f t="shared" si="1"/>
        <v>36.6</v>
      </c>
    </row>
    <row r="6" spans="1:9" ht="23" customHeight="1">
      <c r="A6" s="6">
        <v>2</v>
      </c>
      <c r="B6" s="6">
        <v>36</v>
      </c>
      <c r="C6" s="6" t="s">
        <v>4</v>
      </c>
      <c r="D6" s="6" t="s">
        <v>7</v>
      </c>
      <c r="E6" s="6">
        <v>5</v>
      </c>
      <c r="F6" s="6">
        <v>0</v>
      </c>
      <c r="G6" s="6">
        <f t="shared" si="0"/>
        <v>0</v>
      </c>
      <c r="H6" s="6">
        <v>255</v>
      </c>
      <c r="I6">
        <f t="shared" si="1"/>
        <v>51</v>
      </c>
    </row>
    <row r="7" spans="1:9" ht="23" customHeight="1">
      <c r="A7" s="6">
        <v>2</v>
      </c>
      <c r="B7" s="6">
        <v>36</v>
      </c>
      <c r="C7" s="6" t="s">
        <v>4</v>
      </c>
      <c r="D7" s="6" t="s">
        <v>8</v>
      </c>
      <c r="E7" s="6">
        <v>4</v>
      </c>
      <c r="F7" s="6">
        <v>0</v>
      </c>
      <c r="G7" s="6">
        <f t="shared" si="0"/>
        <v>0</v>
      </c>
      <c r="H7" s="6">
        <v>80</v>
      </c>
      <c r="I7">
        <f t="shared" si="1"/>
        <v>20</v>
      </c>
    </row>
    <row r="8" spans="1:9" ht="23" customHeight="1">
      <c r="A8" s="6">
        <v>3</v>
      </c>
      <c r="B8" s="6">
        <v>60</v>
      </c>
      <c r="C8" s="6" t="s">
        <v>4</v>
      </c>
      <c r="D8" s="6" t="s">
        <v>9</v>
      </c>
      <c r="E8" s="6">
        <v>4</v>
      </c>
      <c r="F8" s="6">
        <v>4</v>
      </c>
      <c r="G8" s="6">
        <f t="shared" si="0"/>
        <v>1</v>
      </c>
      <c r="H8" s="6">
        <v>1004</v>
      </c>
      <c r="I8">
        <f t="shared" si="1"/>
        <v>251</v>
      </c>
    </row>
    <row r="9" spans="1:9" ht="23" customHeight="1">
      <c r="A9" s="6">
        <v>3</v>
      </c>
      <c r="B9" s="6">
        <v>60</v>
      </c>
      <c r="C9" s="6" t="s">
        <v>4</v>
      </c>
      <c r="D9" s="6" t="s">
        <v>7</v>
      </c>
      <c r="E9" s="6">
        <v>5</v>
      </c>
      <c r="F9" s="6">
        <v>4</v>
      </c>
      <c r="G9" s="6">
        <f t="shared" si="0"/>
        <v>0.8</v>
      </c>
      <c r="H9" s="6">
        <v>384</v>
      </c>
      <c r="I9">
        <f t="shared" si="1"/>
        <v>76.8</v>
      </c>
    </row>
    <row r="10" spans="1:9" ht="23" customHeight="1">
      <c r="A10" s="6">
        <v>3</v>
      </c>
      <c r="B10" s="6">
        <v>60</v>
      </c>
      <c r="C10" s="6" t="s">
        <v>4</v>
      </c>
      <c r="D10" s="6" t="s">
        <v>8</v>
      </c>
      <c r="E10" s="6">
        <v>5</v>
      </c>
      <c r="F10" s="6">
        <v>2</v>
      </c>
      <c r="G10" s="6">
        <f t="shared" si="0"/>
        <v>0.4</v>
      </c>
      <c r="H10" s="6">
        <v>240</v>
      </c>
      <c r="I10">
        <f t="shared" si="1"/>
        <v>48</v>
      </c>
    </row>
    <row r="11" spans="1:9" ht="23" customHeight="1">
      <c r="A11" s="6">
        <v>4</v>
      </c>
      <c r="B11" s="6">
        <v>64</v>
      </c>
      <c r="C11" s="6" t="s">
        <v>4</v>
      </c>
      <c r="D11" s="6" t="s">
        <v>9</v>
      </c>
      <c r="E11" s="6">
        <v>5</v>
      </c>
      <c r="F11" s="6">
        <v>4</v>
      </c>
      <c r="G11" s="6">
        <f t="shared" si="0"/>
        <v>0.8</v>
      </c>
      <c r="H11" s="6">
        <v>327</v>
      </c>
      <c r="I11">
        <f t="shared" si="1"/>
        <v>65.400000000000006</v>
      </c>
    </row>
    <row r="12" spans="1:9" ht="23" customHeight="1">
      <c r="A12" s="6">
        <v>4</v>
      </c>
      <c r="B12" s="6">
        <v>64</v>
      </c>
      <c r="C12" s="6" t="s">
        <v>4</v>
      </c>
      <c r="D12" s="6" t="s">
        <v>7</v>
      </c>
      <c r="E12" s="6">
        <v>4</v>
      </c>
      <c r="F12" s="6">
        <v>0</v>
      </c>
      <c r="G12" s="6">
        <f t="shared" si="0"/>
        <v>0</v>
      </c>
      <c r="H12" s="6">
        <v>70</v>
      </c>
      <c r="I12">
        <f t="shared" si="1"/>
        <v>17.5</v>
      </c>
    </row>
    <row r="13" spans="1:9" ht="23" customHeight="1">
      <c r="A13" s="6">
        <v>4</v>
      </c>
      <c r="B13" s="6">
        <v>64</v>
      </c>
      <c r="C13" s="6" t="s">
        <v>4</v>
      </c>
      <c r="D13" s="6" t="s">
        <v>8</v>
      </c>
      <c r="E13" s="6">
        <v>1</v>
      </c>
      <c r="F13" s="6">
        <v>0</v>
      </c>
      <c r="G13" s="6">
        <f t="shared" si="0"/>
        <v>0</v>
      </c>
      <c r="H13" s="6">
        <v>14</v>
      </c>
      <c r="I13">
        <f t="shared" si="1"/>
        <v>14</v>
      </c>
    </row>
    <row r="14" spans="1:9" ht="23" customHeight="1">
      <c r="A14" s="6">
        <v>5</v>
      </c>
      <c r="B14" s="6">
        <v>67</v>
      </c>
      <c r="C14" s="6" t="s">
        <v>4</v>
      </c>
      <c r="D14" s="6" t="s">
        <v>9</v>
      </c>
      <c r="E14" s="6">
        <v>5</v>
      </c>
      <c r="F14" s="6">
        <v>5</v>
      </c>
      <c r="G14" s="6">
        <f t="shared" si="0"/>
        <v>1</v>
      </c>
      <c r="H14" s="6">
        <v>375</v>
      </c>
      <c r="I14">
        <f t="shared" si="1"/>
        <v>75</v>
      </c>
    </row>
    <row r="15" spans="1:9" ht="23" customHeight="1">
      <c r="A15" s="6">
        <v>5</v>
      </c>
      <c r="B15" s="6">
        <v>67</v>
      </c>
      <c r="C15" s="6" t="s">
        <v>4</v>
      </c>
      <c r="D15" s="6" t="s">
        <v>7</v>
      </c>
      <c r="E15" s="6">
        <v>3</v>
      </c>
      <c r="F15" s="6">
        <v>1</v>
      </c>
      <c r="G15" s="6">
        <f t="shared" si="0"/>
        <v>0.33333333333333331</v>
      </c>
      <c r="H15" s="6">
        <v>177</v>
      </c>
      <c r="I15">
        <f t="shared" si="1"/>
        <v>59</v>
      </c>
    </row>
    <row r="16" spans="1:9" ht="23" customHeight="1">
      <c r="A16" s="6">
        <v>5</v>
      </c>
      <c r="B16" s="6">
        <v>67</v>
      </c>
      <c r="C16" s="6" t="s">
        <v>4</v>
      </c>
      <c r="D16" s="6" t="s">
        <v>8</v>
      </c>
      <c r="E16" s="6">
        <v>3</v>
      </c>
      <c r="F16" s="6">
        <v>1</v>
      </c>
      <c r="G16" s="6">
        <f t="shared" si="0"/>
        <v>0.33333333333333331</v>
      </c>
      <c r="H16" s="6">
        <v>120</v>
      </c>
      <c r="I16">
        <f t="shared" si="1"/>
        <v>40</v>
      </c>
    </row>
    <row r="17" spans="1:9" ht="23" customHeight="1">
      <c r="A17" s="6">
        <v>6</v>
      </c>
      <c r="B17" s="6">
        <v>78</v>
      </c>
      <c r="C17" s="6" t="s">
        <v>4</v>
      </c>
      <c r="D17" s="6" t="s">
        <v>9</v>
      </c>
      <c r="E17" s="6">
        <v>2</v>
      </c>
      <c r="F17" s="6">
        <v>3</v>
      </c>
      <c r="G17" s="6">
        <f t="shared" si="0"/>
        <v>1.5</v>
      </c>
      <c r="H17" s="6">
        <v>626</v>
      </c>
      <c r="I17">
        <f t="shared" si="1"/>
        <v>313</v>
      </c>
    </row>
    <row r="18" spans="1:9" ht="23" customHeight="1">
      <c r="A18" s="6">
        <v>6</v>
      </c>
      <c r="B18" s="6">
        <v>78</v>
      </c>
      <c r="C18" s="6" t="s">
        <v>4</v>
      </c>
      <c r="D18" s="6" t="s">
        <v>7</v>
      </c>
      <c r="E18" s="6">
        <v>2</v>
      </c>
      <c r="F18" s="6">
        <v>0</v>
      </c>
      <c r="G18" s="6">
        <f t="shared" si="0"/>
        <v>0</v>
      </c>
      <c r="H18" s="6">
        <v>62</v>
      </c>
      <c r="I18">
        <f t="shared" si="1"/>
        <v>31</v>
      </c>
    </row>
    <row r="19" spans="1:9" ht="23" customHeight="1">
      <c r="A19" s="6">
        <v>6</v>
      </c>
      <c r="B19" s="6">
        <v>78</v>
      </c>
      <c r="C19" s="6" t="s">
        <v>4</v>
      </c>
      <c r="D19" s="6" t="s">
        <v>8</v>
      </c>
      <c r="E19" s="6">
        <v>2</v>
      </c>
      <c r="F19" s="6">
        <v>0</v>
      </c>
      <c r="G19" s="6">
        <f t="shared" si="0"/>
        <v>0</v>
      </c>
      <c r="H19" s="6">
        <v>28</v>
      </c>
      <c r="I19">
        <f t="shared" si="1"/>
        <v>14</v>
      </c>
    </row>
    <row r="20" spans="1:9" ht="23" customHeight="1">
      <c r="A20" s="6">
        <v>7</v>
      </c>
      <c r="B20" s="6">
        <v>76</v>
      </c>
      <c r="C20" s="6" t="s">
        <v>4</v>
      </c>
      <c r="D20" s="6" t="s">
        <v>9</v>
      </c>
      <c r="E20" s="6">
        <v>5</v>
      </c>
      <c r="F20" s="6">
        <v>4</v>
      </c>
      <c r="G20" s="6">
        <f t="shared" si="0"/>
        <v>0.8</v>
      </c>
      <c r="H20" s="6">
        <v>188</v>
      </c>
      <c r="I20">
        <f t="shared" si="1"/>
        <v>37.6</v>
      </c>
    </row>
    <row r="21" spans="1:9" ht="23" customHeight="1">
      <c r="A21" s="6">
        <v>7</v>
      </c>
      <c r="B21" s="6">
        <v>76</v>
      </c>
      <c r="C21" s="6" t="s">
        <v>4</v>
      </c>
      <c r="D21" s="6" t="s">
        <v>7</v>
      </c>
      <c r="E21" s="6">
        <v>1</v>
      </c>
      <c r="F21" s="6">
        <v>0</v>
      </c>
      <c r="G21" s="6">
        <f t="shared" si="0"/>
        <v>0</v>
      </c>
      <c r="H21" s="6">
        <v>7</v>
      </c>
      <c r="I21">
        <f t="shared" si="1"/>
        <v>7</v>
      </c>
    </row>
    <row r="22" spans="1:9" ht="23" customHeight="1">
      <c r="A22" s="6">
        <v>7</v>
      </c>
      <c r="B22" s="6">
        <v>76</v>
      </c>
      <c r="C22" s="6" t="s">
        <v>4</v>
      </c>
      <c r="D22" s="6" t="s">
        <v>8</v>
      </c>
      <c r="E22" s="6">
        <v>4</v>
      </c>
      <c r="F22" s="6">
        <v>0</v>
      </c>
      <c r="G22" s="6">
        <f t="shared" si="0"/>
        <v>0</v>
      </c>
      <c r="H22" s="6">
        <v>27</v>
      </c>
      <c r="I22">
        <f t="shared" si="1"/>
        <v>6.75</v>
      </c>
    </row>
    <row r="23" spans="1:9" ht="23" customHeight="1">
      <c r="A23" s="6">
        <v>8</v>
      </c>
      <c r="B23" s="6">
        <v>71</v>
      </c>
      <c r="C23" s="6" t="s">
        <v>4</v>
      </c>
      <c r="D23" s="6" t="s">
        <v>9</v>
      </c>
      <c r="E23" s="6">
        <v>5</v>
      </c>
      <c r="F23" s="6">
        <v>5</v>
      </c>
      <c r="G23" s="6">
        <f t="shared" si="0"/>
        <v>1</v>
      </c>
      <c r="H23" s="6">
        <v>203</v>
      </c>
      <c r="I23">
        <f t="shared" si="1"/>
        <v>40.6</v>
      </c>
    </row>
    <row r="24" spans="1:9" ht="23" customHeight="1">
      <c r="A24" s="6">
        <v>8</v>
      </c>
      <c r="B24" s="6">
        <v>71</v>
      </c>
      <c r="C24" s="6" t="s">
        <v>4</v>
      </c>
      <c r="D24" s="6" t="s">
        <v>7</v>
      </c>
      <c r="E24" s="6">
        <v>0</v>
      </c>
      <c r="F24" s="6">
        <v>0</v>
      </c>
      <c r="G24" s="6" t="s">
        <v>37</v>
      </c>
      <c r="H24" s="9">
        <v>0</v>
      </c>
      <c r="I24" t="s">
        <v>39</v>
      </c>
    </row>
    <row r="25" spans="1:9" ht="23" customHeight="1">
      <c r="A25" s="6">
        <v>8</v>
      </c>
      <c r="B25" s="6">
        <v>71</v>
      </c>
      <c r="C25" s="6" t="s">
        <v>4</v>
      </c>
      <c r="D25" s="6" t="s">
        <v>8</v>
      </c>
      <c r="E25" s="6">
        <v>2</v>
      </c>
      <c r="F25" s="6">
        <v>0</v>
      </c>
      <c r="G25" s="6">
        <f t="shared" ref="G25:G31" si="2">F25/E25</f>
        <v>0</v>
      </c>
      <c r="H25" s="6">
        <v>15</v>
      </c>
      <c r="I25">
        <f t="shared" ref="I25:I31" si="3">H25/E25</f>
        <v>7.5</v>
      </c>
    </row>
    <row r="26" spans="1:9" ht="23" customHeight="1">
      <c r="A26" s="6">
        <v>9</v>
      </c>
      <c r="B26" s="6">
        <v>69</v>
      </c>
      <c r="C26" s="6" t="s">
        <v>4</v>
      </c>
      <c r="D26" s="6" t="s">
        <v>9</v>
      </c>
      <c r="E26" s="6">
        <v>5</v>
      </c>
      <c r="F26" s="6">
        <v>0</v>
      </c>
      <c r="G26" s="6">
        <f t="shared" si="2"/>
        <v>0</v>
      </c>
      <c r="H26" s="6">
        <v>27</v>
      </c>
      <c r="I26">
        <f t="shared" si="3"/>
        <v>5.4</v>
      </c>
    </row>
    <row r="27" spans="1:9" ht="23" customHeight="1">
      <c r="A27" s="6">
        <v>9</v>
      </c>
      <c r="B27" s="6">
        <v>69</v>
      </c>
      <c r="C27" s="6" t="s">
        <v>4</v>
      </c>
      <c r="D27" s="6" t="s">
        <v>7</v>
      </c>
      <c r="E27" s="6">
        <v>1</v>
      </c>
      <c r="F27" s="6">
        <v>0</v>
      </c>
      <c r="G27" s="6">
        <f t="shared" si="2"/>
        <v>0</v>
      </c>
      <c r="H27" s="6">
        <v>104</v>
      </c>
      <c r="I27">
        <f t="shared" si="3"/>
        <v>104</v>
      </c>
    </row>
    <row r="28" spans="1:9" ht="23" customHeight="1">
      <c r="A28" s="6">
        <v>9</v>
      </c>
      <c r="B28" s="6">
        <v>69</v>
      </c>
      <c r="C28" s="6" t="s">
        <v>4</v>
      </c>
      <c r="D28" s="6" t="s">
        <v>8</v>
      </c>
      <c r="E28" s="6">
        <v>2</v>
      </c>
      <c r="F28" s="6">
        <v>0</v>
      </c>
      <c r="G28" s="6">
        <f t="shared" si="2"/>
        <v>0</v>
      </c>
      <c r="H28" s="6">
        <v>38</v>
      </c>
      <c r="I28">
        <f t="shared" si="3"/>
        <v>19</v>
      </c>
    </row>
    <row r="29" spans="1:9" ht="23" customHeight="1">
      <c r="A29" s="6">
        <v>10</v>
      </c>
      <c r="B29" s="6">
        <v>183</v>
      </c>
      <c r="C29" s="6" t="s">
        <v>5</v>
      </c>
      <c r="D29" s="6" t="s">
        <v>9</v>
      </c>
      <c r="E29" s="6">
        <v>5</v>
      </c>
      <c r="F29" s="6">
        <v>5</v>
      </c>
      <c r="G29" s="6">
        <f t="shared" si="2"/>
        <v>1</v>
      </c>
      <c r="H29" s="6">
        <v>152</v>
      </c>
      <c r="I29">
        <f t="shared" si="3"/>
        <v>30.4</v>
      </c>
    </row>
    <row r="30" spans="1:9" ht="23" customHeight="1">
      <c r="A30" s="6">
        <v>10</v>
      </c>
      <c r="B30" s="6">
        <v>183</v>
      </c>
      <c r="C30" s="6" t="s">
        <v>5</v>
      </c>
      <c r="D30" s="6" t="s">
        <v>7</v>
      </c>
      <c r="E30" s="6">
        <v>5</v>
      </c>
      <c r="F30" s="6">
        <v>5</v>
      </c>
      <c r="G30" s="6">
        <f t="shared" si="2"/>
        <v>1</v>
      </c>
      <c r="H30" s="6">
        <v>289</v>
      </c>
      <c r="I30">
        <f t="shared" si="3"/>
        <v>57.8</v>
      </c>
    </row>
    <row r="31" spans="1:9" ht="23" customHeight="1">
      <c r="A31" s="6">
        <v>10</v>
      </c>
      <c r="B31" s="6">
        <v>183</v>
      </c>
      <c r="C31" s="6" t="s">
        <v>5</v>
      </c>
      <c r="D31" s="6" t="s">
        <v>8</v>
      </c>
      <c r="E31" s="6">
        <v>5</v>
      </c>
      <c r="F31" s="6">
        <v>5</v>
      </c>
      <c r="G31" s="6">
        <f t="shared" si="2"/>
        <v>1</v>
      </c>
      <c r="H31" s="6">
        <v>126</v>
      </c>
      <c r="I31">
        <f t="shared" si="3"/>
        <v>25.2</v>
      </c>
    </row>
    <row r="32" spans="1:9" ht="23" customHeight="1">
      <c r="A32" s="6">
        <v>11</v>
      </c>
      <c r="B32" s="6">
        <v>180</v>
      </c>
      <c r="C32" s="6" t="s">
        <v>5</v>
      </c>
      <c r="D32" s="6" t="s">
        <v>9</v>
      </c>
      <c r="E32" s="6">
        <v>0</v>
      </c>
      <c r="F32" s="6">
        <v>0</v>
      </c>
      <c r="G32" s="6" t="s">
        <v>36</v>
      </c>
      <c r="H32" s="9">
        <v>0</v>
      </c>
      <c r="I32" t="s">
        <v>38</v>
      </c>
    </row>
    <row r="33" spans="1:9" ht="23" customHeight="1">
      <c r="A33" s="6">
        <v>11</v>
      </c>
      <c r="B33" s="6">
        <v>180</v>
      </c>
      <c r="C33" s="6" t="s">
        <v>5</v>
      </c>
      <c r="D33" s="6" t="s">
        <v>7</v>
      </c>
      <c r="E33" s="6">
        <v>3</v>
      </c>
      <c r="F33" s="6">
        <v>3</v>
      </c>
      <c r="G33" s="6">
        <f t="shared" ref="G33:G55" si="4">F33/E33</f>
        <v>1</v>
      </c>
      <c r="H33" s="6">
        <v>438</v>
      </c>
      <c r="I33">
        <f t="shared" ref="I33:I55" si="5">H33/E33</f>
        <v>146</v>
      </c>
    </row>
    <row r="34" spans="1:9" ht="23" customHeight="1">
      <c r="A34" s="6">
        <v>11</v>
      </c>
      <c r="B34" s="6">
        <v>180</v>
      </c>
      <c r="C34" s="6" t="s">
        <v>5</v>
      </c>
      <c r="D34" s="6" t="s">
        <v>8</v>
      </c>
      <c r="E34" s="6">
        <v>1</v>
      </c>
      <c r="F34" s="6">
        <v>0</v>
      </c>
      <c r="G34" s="6">
        <f t="shared" si="4"/>
        <v>0</v>
      </c>
      <c r="H34" s="6">
        <v>14</v>
      </c>
      <c r="I34">
        <f t="shared" si="5"/>
        <v>14</v>
      </c>
    </row>
    <row r="35" spans="1:9" ht="23" customHeight="1">
      <c r="A35" s="6">
        <v>12</v>
      </c>
      <c r="B35" s="6">
        <v>182</v>
      </c>
      <c r="C35" s="6" t="s">
        <v>5</v>
      </c>
      <c r="D35" s="6" t="s">
        <v>9</v>
      </c>
      <c r="E35" s="6">
        <v>5</v>
      </c>
      <c r="F35" s="6">
        <v>5</v>
      </c>
      <c r="G35" s="6">
        <f t="shared" si="4"/>
        <v>1</v>
      </c>
      <c r="H35" s="6">
        <v>581</v>
      </c>
      <c r="I35">
        <f t="shared" si="5"/>
        <v>116.2</v>
      </c>
    </row>
    <row r="36" spans="1:9" ht="23" customHeight="1">
      <c r="A36" s="6">
        <v>12</v>
      </c>
      <c r="B36" s="6">
        <v>182</v>
      </c>
      <c r="C36" s="6" t="s">
        <v>5</v>
      </c>
      <c r="D36" s="6" t="s">
        <v>7</v>
      </c>
      <c r="E36" s="6">
        <v>5</v>
      </c>
      <c r="F36" s="6">
        <v>5</v>
      </c>
      <c r="G36" s="6">
        <f t="shared" si="4"/>
        <v>1</v>
      </c>
      <c r="H36" s="6">
        <v>433</v>
      </c>
      <c r="I36">
        <f t="shared" si="5"/>
        <v>86.6</v>
      </c>
    </row>
    <row r="37" spans="1:9" ht="23" customHeight="1">
      <c r="A37" s="6">
        <v>12</v>
      </c>
      <c r="B37" s="6">
        <v>182</v>
      </c>
      <c r="C37" s="6" t="s">
        <v>5</v>
      </c>
      <c r="D37" s="6" t="s">
        <v>8</v>
      </c>
      <c r="E37" s="6">
        <v>5</v>
      </c>
      <c r="F37" s="6">
        <v>5</v>
      </c>
      <c r="G37" s="6">
        <f t="shared" si="4"/>
        <v>1</v>
      </c>
      <c r="H37" s="6">
        <v>469</v>
      </c>
      <c r="I37">
        <f t="shared" si="5"/>
        <v>93.8</v>
      </c>
    </row>
    <row r="38" spans="1:9" ht="23" customHeight="1">
      <c r="A38" s="6">
        <v>13</v>
      </c>
      <c r="B38" s="6">
        <v>195</v>
      </c>
      <c r="C38" s="6" t="s">
        <v>5</v>
      </c>
      <c r="D38" s="6" t="s">
        <v>9</v>
      </c>
      <c r="E38" s="6">
        <v>2</v>
      </c>
      <c r="F38" s="6">
        <v>2</v>
      </c>
      <c r="G38" s="6">
        <f t="shared" si="4"/>
        <v>1</v>
      </c>
      <c r="H38" s="6">
        <v>159</v>
      </c>
      <c r="I38">
        <f t="shared" si="5"/>
        <v>79.5</v>
      </c>
    </row>
    <row r="39" spans="1:9" ht="23" customHeight="1">
      <c r="A39" s="6">
        <v>13</v>
      </c>
      <c r="B39" s="6">
        <v>195</v>
      </c>
      <c r="C39" s="6" t="s">
        <v>5</v>
      </c>
      <c r="D39" s="6" t="s">
        <v>7</v>
      </c>
      <c r="E39" s="6">
        <v>5</v>
      </c>
      <c r="F39" s="6">
        <v>3</v>
      </c>
      <c r="G39" s="6">
        <f t="shared" si="4"/>
        <v>0.6</v>
      </c>
      <c r="H39" s="6">
        <v>126</v>
      </c>
      <c r="I39">
        <f t="shared" si="5"/>
        <v>25.2</v>
      </c>
    </row>
    <row r="40" spans="1:9" ht="23" customHeight="1">
      <c r="A40" s="6">
        <v>13</v>
      </c>
      <c r="B40" s="6">
        <v>195</v>
      </c>
      <c r="C40" s="6" t="s">
        <v>5</v>
      </c>
      <c r="D40" s="6" t="s">
        <v>8</v>
      </c>
      <c r="E40" s="6">
        <v>3</v>
      </c>
      <c r="F40" s="6">
        <v>0</v>
      </c>
      <c r="G40" s="6">
        <f t="shared" si="4"/>
        <v>0</v>
      </c>
      <c r="H40" s="6">
        <v>48</v>
      </c>
      <c r="I40">
        <f t="shared" si="5"/>
        <v>16</v>
      </c>
    </row>
    <row r="41" spans="1:9" ht="23" customHeight="1">
      <c r="A41" s="6">
        <v>14</v>
      </c>
      <c r="B41" s="6">
        <v>190</v>
      </c>
      <c r="C41" s="6" t="s">
        <v>5</v>
      </c>
      <c r="D41" s="6" t="s">
        <v>9</v>
      </c>
      <c r="E41" s="6">
        <v>5</v>
      </c>
      <c r="F41" s="6">
        <v>5</v>
      </c>
      <c r="G41" s="6">
        <f t="shared" si="4"/>
        <v>1</v>
      </c>
      <c r="H41" s="6">
        <v>305</v>
      </c>
      <c r="I41">
        <f t="shared" si="5"/>
        <v>61</v>
      </c>
    </row>
    <row r="42" spans="1:9" ht="23" customHeight="1">
      <c r="A42" s="6">
        <v>14</v>
      </c>
      <c r="B42" s="6">
        <v>190</v>
      </c>
      <c r="C42" s="6" t="s">
        <v>5</v>
      </c>
      <c r="D42" s="6" t="s">
        <v>7</v>
      </c>
      <c r="E42" s="6">
        <v>5</v>
      </c>
      <c r="F42" s="6">
        <v>5</v>
      </c>
      <c r="G42" s="6">
        <f t="shared" si="4"/>
        <v>1</v>
      </c>
      <c r="H42" s="6">
        <v>196</v>
      </c>
      <c r="I42">
        <f t="shared" si="5"/>
        <v>39.200000000000003</v>
      </c>
    </row>
    <row r="43" spans="1:9" ht="23" customHeight="1">
      <c r="A43" s="6">
        <v>14</v>
      </c>
      <c r="B43" s="6">
        <v>190</v>
      </c>
      <c r="C43" s="6" t="s">
        <v>5</v>
      </c>
      <c r="D43" s="6" t="s">
        <v>8</v>
      </c>
      <c r="E43" s="6">
        <v>3</v>
      </c>
      <c r="F43" s="6">
        <v>3</v>
      </c>
      <c r="G43" s="6">
        <f t="shared" si="4"/>
        <v>1</v>
      </c>
      <c r="H43" s="6">
        <v>378</v>
      </c>
      <c r="I43">
        <f t="shared" si="5"/>
        <v>126</v>
      </c>
    </row>
    <row r="44" spans="1:9" ht="23" customHeight="1">
      <c r="A44" s="6">
        <v>15</v>
      </c>
      <c r="B44" s="6">
        <v>193</v>
      </c>
      <c r="C44" s="6" t="s">
        <v>5</v>
      </c>
      <c r="D44" s="6" t="s">
        <v>9</v>
      </c>
      <c r="E44" s="6">
        <v>4</v>
      </c>
      <c r="F44" s="6">
        <v>4</v>
      </c>
      <c r="G44" s="6">
        <f t="shared" si="4"/>
        <v>1</v>
      </c>
      <c r="H44" s="6">
        <v>154</v>
      </c>
      <c r="I44">
        <f t="shared" si="5"/>
        <v>38.5</v>
      </c>
    </row>
    <row r="45" spans="1:9" ht="23" customHeight="1">
      <c r="A45" s="6">
        <v>15</v>
      </c>
      <c r="B45" s="6">
        <v>193</v>
      </c>
      <c r="C45" s="6" t="s">
        <v>5</v>
      </c>
      <c r="D45" s="6" t="s">
        <v>7</v>
      </c>
      <c r="E45" s="6">
        <v>5</v>
      </c>
      <c r="F45" s="6">
        <v>5</v>
      </c>
      <c r="G45" s="6">
        <f t="shared" si="4"/>
        <v>1</v>
      </c>
      <c r="H45" s="6">
        <v>379</v>
      </c>
      <c r="I45">
        <f t="shared" si="5"/>
        <v>75.8</v>
      </c>
    </row>
    <row r="46" spans="1:9" ht="23" customHeight="1">
      <c r="A46" s="6">
        <v>15</v>
      </c>
      <c r="B46" s="6">
        <v>193</v>
      </c>
      <c r="C46" s="6" t="s">
        <v>5</v>
      </c>
      <c r="D46" s="6" t="s">
        <v>8</v>
      </c>
      <c r="E46" s="6">
        <v>4</v>
      </c>
      <c r="F46" s="6">
        <v>4</v>
      </c>
      <c r="G46" s="6">
        <f t="shared" si="4"/>
        <v>1</v>
      </c>
      <c r="H46" s="6">
        <v>118</v>
      </c>
      <c r="I46">
        <f t="shared" si="5"/>
        <v>29.5</v>
      </c>
    </row>
    <row r="47" spans="1:9" ht="23" customHeight="1">
      <c r="A47" s="6">
        <v>16</v>
      </c>
      <c r="B47" s="6">
        <v>220</v>
      </c>
      <c r="C47" s="6" t="s">
        <v>5</v>
      </c>
      <c r="D47" s="6" t="s">
        <v>9</v>
      </c>
      <c r="E47" s="6">
        <v>5</v>
      </c>
      <c r="F47" s="6">
        <v>5</v>
      </c>
      <c r="G47" s="6">
        <f t="shared" si="4"/>
        <v>1</v>
      </c>
      <c r="H47" s="6">
        <v>182</v>
      </c>
      <c r="I47">
        <f t="shared" si="5"/>
        <v>36.4</v>
      </c>
    </row>
    <row r="48" spans="1:9" ht="23" customHeight="1">
      <c r="A48" s="6">
        <v>16</v>
      </c>
      <c r="B48" s="6">
        <v>220</v>
      </c>
      <c r="C48" s="6" t="s">
        <v>5</v>
      </c>
      <c r="D48" s="6" t="s">
        <v>7</v>
      </c>
      <c r="E48" s="6">
        <v>5</v>
      </c>
      <c r="F48" s="6">
        <v>5</v>
      </c>
      <c r="G48" s="6">
        <f t="shared" si="4"/>
        <v>1</v>
      </c>
      <c r="H48" s="6">
        <v>233</v>
      </c>
      <c r="I48">
        <f t="shared" si="5"/>
        <v>46.6</v>
      </c>
    </row>
    <row r="49" spans="1:9" ht="23" customHeight="1">
      <c r="A49" s="6">
        <v>16</v>
      </c>
      <c r="B49" s="6">
        <v>220</v>
      </c>
      <c r="C49" s="6" t="s">
        <v>5</v>
      </c>
      <c r="D49" s="6" t="s">
        <v>8</v>
      </c>
      <c r="E49" s="6">
        <v>5</v>
      </c>
      <c r="F49" s="6">
        <v>5</v>
      </c>
      <c r="G49" s="6">
        <f t="shared" si="4"/>
        <v>1</v>
      </c>
      <c r="H49" s="6">
        <v>312</v>
      </c>
      <c r="I49">
        <f t="shared" si="5"/>
        <v>62.4</v>
      </c>
    </row>
    <row r="50" spans="1:9" ht="23" customHeight="1">
      <c r="A50" s="6">
        <v>17</v>
      </c>
      <c r="B50" s="6">
        <v>222</v>
      </c>
      <c r="C50" s="6" t="s">
        <v>5</v>
      </c>
      <c r="D50" s="6" t="s">
        <v>9</v>
      </c>
      <c r="E50" s="6">
        <v>5</v>
      </c>
      <c r="F50" s="6">
        <v>5</v>
      </c>
      <c r="G50" s="6">
        <f t="shared" si="4"/>
        <v>1</v>
      </c>
      <c r="H50" s="6">
        <v>200</v>
      </c>
      <c r="I50">
        <f t="shared" si="5"/>
        <v>40</v>
      </c>
    </row>
    <row r="51" spans="1:9" ht="23" customHeight="1">
      <c r="A51" s="6">
        <v>17</v>
      </c>
      <c r="B51" s="6">
        <v>222</v>
      </c>
      <c r="C51" s="6" t="s">
        <v>5</v>
      </c>
      <c r="D51" s="6" t="s">
        <v>7</v>
      </c>
      <c r="E51" s="6">
        <v>5</v>
      </c>
      <c r="F51" s="6">
        <v>5</v>
      </c>
      <c r="G51" s="6">
        <f t="shared" si="4"/>
        <v>1</v>
      </c>
      <c r="H51" s="6">
        <v>202</v>
      </c>
      <c r="I51">
        <f t="shared" si="5"/>
        <v>40.4</v>
      </c>
    </row>
    <row r="52" spans="1:9" ht="23" customHeight="1">
      <c r="A52" s="6">
        <v>17</v>
      </c>
      <c r="B52" s="6">
        <v>222</v>
      </c>
      <c r="C52" s="6" t="s">
        <v>5</v>
      </c>
      <c r="D52" s="6" t="s">
        <v>8</v>
      </c>
      <c r="E52" s="6">
        <v>4</v>
      </c>
      <c r="F52" s="6">
        <v>4</v>
      </c>
      <c r="G52" s="6">
        <f t="shared" si="4"/>
        <v>1</v>
      </c>
      <c r="H52" s="6">
        <v>192</v>
      </c>
      <c r="I52">
        <f t="shared" si="5"/>
        <v>48</v>
      </c>
    </row>
    <row r="53" spans="1:9" ht="23" customHeight="1">
      <c r="A53" s="6">
        <v>18</v>
      </c>
      <c r="B53" s="6">
        <v>237</v>
      </c>
      <c r="C53" s="6" t="s">
        <v>5</v>
      </c>
      <c r="D53" s="6" t="s">
        <v>9</v>
      </c>
      <c r="E53" s="6">
        <v>5</v>
      </c>
      <c r="F53" s="6">
        <v>5</v>
      </c>
      <c r="G53" s="6">
        <f t="shared" si="4"/>
        <v>1</v>
      </c>
      <c r="H53" s="6">
        <v>169</v>
      </c>
      <c r="I53">
        <f t="shared" si="5"/>
        <v>33.799999999999997</v>
      </c>
    </row>
    <row r="54" spans="1:9" ht="23" customHeight="1">
      <c r="A54" s="6">
        <v>18</v>
      </c>
      <c r="B54" s="6">
        <v>237</v>
      </c>
      <c r="C54" s="6" t="s">
        <v>5</v>
      </c>
      <c r="D54" s="6" t="s">
        <v>7</v>
      </c>
      <c r="E54" s="6">
        <v>5</v>
      </c>
      <c r="F54" s="6">
        <v>4</v>
      </c>
      <c r="G54" s="6">
        <f t="shared" si="4"/>
        <v>0.8</v>
      </c>
      <c r="H54" s="6">
        <v>174</v>
      </c>
      <c r="I54">
        <f t="shared" si="5"/>
        <v>34.799999999999997</v>
      </c>
    </row>
    <row r="55" spans="1:9" ht="23" customHeight="1">
      <c r="A55" s="6">
        <v>18</v>
      </c>
      <c r="B55" s="6">
        <v>237</v>
      </c>
      <c r="C55" s="6" t="s">
        <v>5</v>
      </c>
      <c r="D55" s="6" t="s">
        <v>8</v>
      </c>
      <c r="E55" s="6">
        <v>4</v>
      </c>
      <c r="F55" s="6">
        <v>4</v>
      </c>
      <c r="G55" s="6">
        <f t="shared" si="4"/>
        <v>1</v>
      </c>
      <c r="H55" s="6">
        <v>221</v>
      </c>
      <c r="I55">
        <f t="shared" si="5"/>
        <v>55.25</v>
      </c>
    </row>
  </sheetData>
  <sortState ref="A2:I55">
    <sortCondition ref="A3:A55"/>
    <sortCondition ref="D3:D55"/>
  </sortState>
  <phoneticPr fontId="4" type="noConversion"/>
  <pageMargins left="0.75" right="0.75" top="1" bottom="1" header="0.5" footer="0.5"/>
  <rowBreaks count="1" manualBreakCount="1">
    <brk id="55" max="16383" man="1" pt="1"/>
  </rowBreaks>
  <colBreaks count="1" manualBreakCount="1">
    <brk id="12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Short Form</vt:lpstr>
      <vt:lpstr>Long Form</vt:lpstr>
      <vt:lpstr>graphs</vt:lpstr>
      <vt:lpstr>biomass_fecundity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2004 Test Drive User</dc:creator>
  <cp:lastModifiedBy>Office 2004 Test Drive User</cp:lastModifiedBy>
  <cp:lastPrinted>2010-06-01T12:37:48Z</cp:lastPrinted>
  <dcterms:created xsi:type="dcterms:W3CDTF">2010-02-05T19:52:47Z</dcterms:created>
  <dcterms:modified xsi:type="dcterms:W3CDTF">2010-11-22T22:13:25Z</dcterms:modified>
</cp:coreProperties>
</file>