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<sst xmlns="http://schemas.openxmlformats.org/spreadsheetml/2006/main" count="159" uniqueCount="28">
  <si>
    <t>site</t>
  </si>
  <si>
    <t>Tin #</t>
  </si>
  <si>
    <t>depth</t>
  </si>
  <si>
    <t>Weight (g)</t>
  </si>
  <si>
    <t>40s 1A</t>
  </si>
  <si>
    <t>40s 1B</t>
  </si>
  <si>
    <t>40s 1C</t>
  </si>
  <si>
    <t>40s 2A</t>
  </si>
  <si>
    <t>40s 2B</t>
  </si>
  <si>
    <t>40s 2C</t>
  </si>
  <si>
    <t>1.5 hr</t>
  </si>
  <si>
    <t>6hr 52m</t>
  </si>
  <si>
    <t>24 hr</t>
  </si>
  <si>
    <t>Control</t>
  </si>
  <si>
    <t>ShpStn 1</t>
  </si>
  <si>
    <t>0-20</t>
  </si>
  <si>
    <t>20-40</t>
  </si>
  <si>
    <t>40-60</t>
  </si>
  <si>
    <t>60-80</t>
  </si>
  <si>
    <t>ShpStn 2</t>
  </si>
  <si>
    <t>ShpStn 3</t>
  </si>
  <si>
    <t>clay</t>
  </si>
  <si>
    <t>silt</t>
  </si>
  <si>
    <t>sand</t>
  </si>
  <si>
    <t>Sand %</t>
  </si>
  <si>
    <t>Sand % -test</t>
  </si>
  <si>
    <t>soil weight</t>
  </si>
  <si>
    <t>Sieved sand weight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</si>
</sst>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174730691984663"/>
          <c:y val="0.166929133858268"/>
          <c:w val="0.772685776885156"/>
          <c:h val="0.781627296587927"/>
        </c:manualLayout>
      </c:layout>
      <c:scatterChart>
        <c:scatterStyle val="lineMarker"/>
        <c:varyColors val="0"/>
        <c:ser>
          <c:idx val="0"/>
          <c:order val="0"/>
          <c:tx>
            <c:strRef>
              <c:f>"clay"</c:f>
              <c:strCache>
                <c:ptCount val="1"/>
                <c:pt idx="0">
                  <c:v>clay</c:v>
                </c:pt>
              </c:strCache>
            </c:strRef>
          </c:tx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fixedVal"/>
            <c:noEndCap val="0"/>
            <c:val val="1"/>
          </c:errBars>
          <c:errBars>
            <c:errDir val="x"/>
            <c:errBarType val="both"/>
            <c:errValType val="cust"/>
            <c:noEndCap val="0"/>
            <c:plus>
              <c:numRef>
                <c:f>Sheet1!$S$47:$S$50</c:f>
                <c:numCache>
                  <c:formatCode>General</c:formatCode>
                  <c:ptCount val="4"/>
                  <c:pt idx="0">
                    <c:v>2.1610057901381</c:v>
                  </c:pt>
                  <c:pt idx="1">
                    <c:v>2.70851614105894</c:v>
                  </c:pt>
                  <c:pt idx="2">
                    <c:v>2.98735271180766</c:v>
                  </c:pt>
                  <c:pt idx="3">
                    <c:v>0.461395126936808</c:v>
                  </c:pt>
                </c:numCache>
              </c:numRef>
            </c:plus>
            <c:minus>
              <c:numRef>
                <c:f>Sheet1!$S$47:$S$50</c:f>
                <c:numCache>
                  <c:formatCode>General</c:formatCode>
                  <c:ptCount val="4"/>
                  <c:pt idx="0">
                    <c:v>2.1610057901381</c:v>
                  </c:pt>
                  <c:pt idx="1">
                    <c:v>2.70851614105894</c:v>
                  </c:pt>
                  <c:pt idx="2">
                    <c:v>2.98735271180766</c:v>
                  </c:pt>
                  <c:pt idx="3">
                    <c:v>0.461395126936808</c:v>
                  </c:pt>
                </c:numCache>
              </c:numRef>
            </c:minus>
          </c:errBars>
          <c:xVal>
            <c:numRef>
              <c:f>Sheet1!$P$47:$P$50</c:f>
              <c:numCache>
                <c:formatCode>General</c:formatCode>
                <c:ptCount val="4"/>
                <c:pt idx="0">
                  <c:v>14.9531823379993</c:v>
                </c:pt>
                <c:pt idx="1">
                  <c:v>19.4984878454867</c:v>
                </c:pt>
                <c:pt idx="2">
                  <c:v>26.5365581482512</c:v>
                </c:pt>
                <c:pt idx="3">
                  <c:v>24.2241997108757</c:v>
                </c:pt>
              </c:numCache>
            </c:numRef>
          </c:xVal>
          <c:yVal>
            <c:numRef>
              <c:f>Sheet1!$V$47:$V$50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"silt"</c:f>
              <c:strCache>
                <c:ptCount val="1"/>
                <c:pt idx="0">
                  <c:v>silt</c:v>
                </c:pt>
              </c:strCache>
            </c:strRef>
          </c:tx>
          <c:spPr>
            <a:solidFill>
              <a:srgbClr val="be4b48"/>
            </a:solidFill>
            <a:ln w="2844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fixedVal"/>
            <c:noEndCap val="0"/>
            <c:val val="1"/>
          </c:errBars>
          <c:errBars>
            <c:errDir val="x"/>
            <c:errBarType val="both"/>
            <c:errValType val="cust"/>
            <c:noEndCap val="0"/>
            <c:plus>
              <c:numRef>
                <c:f>Sheet1!$T$47:$T$50</c:f>
                <c:numCache>
                  <c:formatCode>General</c:formatCode>
                  <c:ptCount val="4"/>
                  <c:pt idx="0">
                    <c:v>1.46361425877183</c:v>
                  </c:pt>
                  <c:pt idx="1">
                    <c:v>2.01728595924299</c:v>
                  </c:pt>
                  <c:pt idx="2">
                    <c:v>1.48285496674273</c:v>
                  </c:pt>
                  <c:pt idx="3">
                    <c:v>0.385311962958378</c:v>
                  </c:pt>
                </c:numCache>
              </c:numRef>
            </c:plus>
            <c:minus>
              <c:numRef>
                <c:f>Sheet1!$T$47:$T$50</c:f>
                <c:numCache>
                  <c:formatCode>General</c:formatCode>
                  <c:ptCount val="4"/>
                  <c:pt idx="0">
                    <c:v>1.46361425877183</c:v>
                  </c:pt>
                  <c:pt idx="1">
                    <c:v>2.01728595924299</c:v>
                  </c:pt>
                  <c:pt idx="2">
                    <c:v>1.48285496674273</c:v>
                  </c:pt>
                  <c:pt idx="3">
                    <c:v>0.385311962958378</c:v>
                  </c:pt>
                </c:numCache>
              </c:numRef>
            </c:minus>
          </c:errBars>
          <c:xVal>
            <c:numRef>
              <c:f>Sheet1!$Q$47:$Q$50</c:f>
              <c:numCache>
                <c:formatCode>General</c:formatCode>
                <c:ptCount val="4"/>
                <c:pt idx="0">
                  <c:v>36.1376115813543</c:v>
                </c:pt>
                <c:pt idx="1">
                  <c:v>29.7379760557218</c:v>
                </c:pt>
                <c:pt idx="2">
                  <c:v>26.3939111112975</c:v>
                </c:pt>
                <c:pt idx="3">
                  <c:v>25.2611998767957</c:v>
                </c:pt>
              </c:numCache>
            </c:numRef>
          </c:xVal>
          <c:yVal>
            <c:numRef>
              <c:f>Sheet1!$V$47:$V$50</c:f>
              <c:numCache>
                <c:formatCode>General</c:formatCode>
                <c:ptCount val="4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</c:numCache>
            </c:numRef>
          </c:yVal>
          <c:smooth val="0"/>
        </c:ser>
        <c:axId val="1337425"/>
        <c:axId val="74308504"/>
      </c:scatterChart>
      <c:valAx>
        <c:axId val="13374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4308504"/>
        <c:crosses val="autoZero"/>
      </c:valAx>
      <c:valAx>
        <c:axId val="7430850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soil depth (cm)</a:t>
                </a:r>
              </a:p>
            </c:rich>
          </c:tx>
          <c:layout>
            <c:manualLayout>
              <c:xMode val="edge"/>
              <c:yMode val="edge"/>
              <c:x val="0.0327429858194876"/>
              <c:y val="0.409711286089239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337425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146160</xdr:colOff>
      <xdr:row>66</xdr:row>
      <xdr:rowOff>24480</xdr:rowOff>
    </xdr:from>
    <xdr:to>
      <xdr:col>9</xdr:col>
      <xdr:colOff>365040</xdr:colOff>
      <xdr:row>80</xdr:row>
      <xdr:rowOff>100440</xdr:rowOff>
    </xdr:to>
    <xdr:graphicFrame>
      <xdr:nvGraphicFramePr>
        <xdr:cNvPr id="0" name="Chart 2"/>
        <xdr:cNvGraphicFramePr/>
      </xdr:nvGraphicFramePr>
      <xdr:xfrm>
        <a:off x="146160" y="12597480"/>
        <a:ext cx="5914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5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C43" activeCellId="0" sqref="C43:AE43"/>
    </sheetView>
  </sheetViews>
  <sheetFormatPr defaultRowHeight="15"/>
  <cols>
    <col collapsed="false" hidden="false" max="2" min="1" style="0" width="8.57085020242915"/>
    <col collapsed="false" hidden="false" max="3" min="3" style="0" width="5.67611336032389"/>
    <col collapsed="false" hidden="false" max="4" min="4" style="0" width="9.10526315789474"/>
    <col collapsed="false" hidden="false" max="13" min="5" style="0" width="6.42914979757085"/>
    <col collapsed="false" hidden="false" max="16" min="14" style="0" width="7.17813765182186"/>
    <col collapsed="false" hidden="false" max="17" min="17" style="0" width="5.1417004048583"/>
    <col collapsed="false" hidden="false" max="20" min="18" style="0" width="7.17813765182186"/>
    <col collapsed="false" hidden="false" max="24" min="21" style="0" width="9.10526315789474"/>
    <col collapsed="false" hidden="false" max="25" min="25" style="0" width="8.57085020242915"/>
    <col collapsed="false" hidden="false" max="26" min="26" style="0" width="12.1052631578947"/>
    <col collapsed="false" hidden="false" max="27" min="27" style="0" width="10.7125506072875"/>
    <col collapsed="false" hidden="false" max="1025" min="28" style="0" width="8.57085020242915"/>
  </cols>
  <sheetData>
    <row r="1" customFormat="false" ht="15" hidden="false" customHeight="false" outlineLevel="0" collapsed="false">
      <c r="A1" s="1" t="s">
        <v>0</v>
      </c>
      <c r="B1" s="0" t="s">
        <v>1</v>
      </c>
      <c r="C1" s="1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5" hidden="false" customHeight="false" outlineLevel="0" collapsed="false">
      <c r="A2" s="2" t="s">
        <v>13</v>
      </c>
      <c r="C2" s="3"/>
      <c r="E2" s="0" t="n">
        <v>7</v>
      </c>
      <c r="F2" s="0" t="n">
        <v>7</v>
      </c>
      <c r="G2" s="0" t="n">
        <v>7</v>
      </c>
      <c r="H2" s="3" t="n">
        <v>6</v>
      </c>
      <c r="I2" s="0" t="n">
        <v>6</v>
      </c>
      <c r="J2" s="0" t="n">
        <v>6</v>
      </c>
      <c r="K2" s="0" t="n">
        <v>6</v>
      </c>
      <c r="L2" s="0" t="n">
        <v>7</v>
      </c>
      <c r="M2" s="0" t="n">
        <v>7</v>
      </c>
    </row>
    <row r="3" customFormat="false" ht="15" hidden="false" customHeight="false" outlineLevel="0" collapsed="false">
      <c r="A3" s="4" t="s">
        <v>14</v>
      </c>
      <c r="B3" s="0" t="n">
        <v>24</v>
      </c>
      <c r="C3" s="3" t="s">
        <v>15</v>
      </c>
      <c r="D3" s="0" t="n">
        <v>40.18</v>
      </c>
      <c r="E3" s="0" t="n">
        <v>27</v>
      </c>
      <c r="F3" s="0" t="n">
        <v>27</v>
      </c>
      <c r="G3" s="0" t="n">
        <v>26</v>
      </c>
      <c r="H3" s="5" t="n">
        <v>27</v>
      </c>
      <c r="I3" s="0" t="n">
        <v>27</v>
      </c>
      <c r="J3" s="0" t="n">
        <v>27</v>
      </c>
      <c r="K3" s="0" t="n">
        <v>14</v>
      </c>
      <c r="L3" s="0" t="n">
        <v>12</v>
      </c>
      <c r="M3" s="0" t="n">
        <v>10</v>
      </c>
    </row>
    <row r="4" customFormat="false" ht="15" hidden="false" customHeight="false" outlineLevel="0" collapsed="false">
      <c r="A4" s="4" t="s">
        <v>14</v>
      </c>
      <c r="B4" s="0" t="n">
        <v>71</v>
      </c>
      <c r="C4" s="3" t="s">
        <v>15</v>
      </c>
      <c r="D4" s="0" t="n">
        <v>40.08</v>
      </c>
      <c r="E4" s="0" t="n">
        <v>26</v>
      </c>
      <c r="F4" s="0" t="n">
        <v>27</v>
      </c>
      <c r="G4" s="0" t="n">
        <v>27</v>
      </c>
      <c r="H4" s="5" t="n">
        <v>27</v>
      </c>
      <c r="I4" s="0" t="n">
        <v>27</v>
      </c>
      <c r="J4" s="0" t="n">
        <v>27</v>
      </c>
      <c r="K4" s="0" t="n">
        <v>13</v>
      </c>
      <c r="L4" s="0" t="n">
        <v>11</v>
      </c>
      <c r="M4" s="0" t="n">
        <v>10</v>
      </c>
    </row>
    <row r="5" customFormat="false" ht="15" hidden="false" customHeight="false" outlineLevel="0" collapsed="false">
      <c r="A5" s="4" t="s">
        <v>14</v>
      </c>
      <c r="B5" s="0" t="n">
        <v>4</v>
      </c>
      <c r="C5" s="3" t="s">
        <v>16</v>
      </c>
      <c r="D5" s="0" t="n">
        <v>40.1</v>
      </c>
      <c r="E5" s="0" t="n">
        <v>26</v>
      </c>
      <c r="F5" s="0" t="n">
        <v>27</v>
      </c>
      <c r="G5" s="0" t="n">
        <v>27</v>
      </c>
      <c r="H5" s="5" t="n">
        <v>27</v>
      </c>
      <c r="I5" s="0" t="n">
        <v>27</v>
      </c>
      <c r="J5" s="0" t="n">
        <v>27</v>
      </c>
      <c r="K5" s="0" t="n">
        <v>16</v>
      </c>
      <c r="L5" s="0" t="n">
        <v>13</v>
      </c>
      <c r="M5" s="0" t="n">
        <v>11</v>
      </c>
    </row>
    <row r="6" customFormat="false" ht="15" hidden="false" customHeight="false" outlineLevel="0" collapsed="false">
      <c r="A6" s="4" t="s">
        <v>14</v>
      </c>
      <c r="B6" s="0" t="n">
        <v>49</v>
      </c>
      <c r="C6" s="3" t="s">
        <v>16</v>
      </c>
      <c r="D6" s="0" t="n">
        <v>40.11</v>
      </c>
      <c r="E6" s="0" t="n">
        <v>28</v>
      </c>
      <c r="F6" s="0" t="n">
        <v>27</v>
      </c>
      <c r="G6" s="0" t="n">
        <v>27</v>
      </c>
      <c r="H6" s="0" t="n">
        <v>27</v>
      </c>
      <c r="I6" s="0" t="n">
        <v>27</v>
      </c>
      <c r="J6" s="0" t="n">
        <v>27</v>
      </c>
      <c r="K6" s="0" t="n">
        <v>16</v>
      </c>
      <c r="L6" s="0" t="n">
        <v>14</v>
      </c>
      <c r="M6" s="0" t="n">
        <v>12</v>
      </c>
    </row>
    <row r="7" customFormat="false" ht="15" hidden="false" customHeight="false" outlineLevel="0" collapsed="false">
      <c r="A7" s="4" t="s">
        <v>14</v>
      </c>
      <c r="B7" s="0" t="n">
        <v>59</v>
      </c>
      <c r="C7" s="3" t="s">
        <v>17</v>
      </c>
      <c r="D7" s="0" t="n">
        <v>40.25</v>
      </c>
      <c r="E7" s="0" t="n">
        <v>28</v>
      </c>
      <c r="F7" s="0" t="n">
        <v>27</v>
      </c>
      <c r="G7" s="0" t="n">
        <v>28</v>
      </c>
      <c r="H7" s="5" t="n">
        <v>28</v>
      </c>
      <c r="I7" s="0" t="n">
        <v>28</v>
      </c>
      <c r="J7" s="0" t="n">
        <v>28</v>
      </c>
      <c r="K7" s="0" t="n">
        <v>18</v>
      </c>
      <c r="L7" s="0" t="n">
        <v>16</v>
      </c>
      <c r="M7" s="0" t="n">
        <v>14</v>
      </c>
    </row>
    <row r="8" customFormat="false" ht="15" hidden="false" customHeight="false" outlineLevel="0" collapsed="false">
      <c r="A8" s="4" t="s">
        <v>14</v>
      </c>
      <c r="B8" s="0" t="n">
        <v>61</v>
      </c>
      <c r="C8" s="3" t="s">
        <v>17</v>
      </c>
      <c r="D8" s="0" t="n">
        <v>40.36</v>
      </c>
      <c r="E8" s="0" t="n">
        <v>28</v>
      </c>
      <c r="F8" s="0" t="n">
        <v>28</v>
      </c>
      <c r="G8" s="0" t="n">
        <v>28</v>
      </c>
      <c r="H8" s="5" t="n">
        <v>28</v>
      </c>
      <c r="I8" s="0" t="n">
        <v>28</v>
      </c>
      <c r="J8" s="0" t="n">
        <v>28</v>
      </c>
      <c r="K8" s="0" t="n">
        <v>17</v>
      </c>
      <c r="L8" s="0" t="n">
        <v>16</v>
      </c>
      <c r="M8" s="0" t="n">
        <v>14</v>
      </c>
    </row>
    <row r="9" customFormat="false" ht="15" hidden="false" customHeight="false" outlineLevel="0" collapsed="false">
      <c r="A9" s="4" t="s">
        <v>14</v>
      </c>
      <c r="B9" s="0" t="n">
        <v>15</v>
      </c>
      <c r="C9" s="3" t="s">
        <v>18</v>
      </c>
      <c r="D9" s="0" t="n">
        <v>40.13</v>
      </c>
      <c r="E9" s="0" t="n">
        <v>27</v>
      </c>
      <c r="F9" s="0" t="n">
        <v>27</v>
      </c>
      <c r="G9" s="0" t="n">
        <v>27</v>
      </c>
      <c r="H9" s="5" t="n">
        <v>28</v>
      </c>
      <c r="I9" s="0" t="n">
        <v>27</v>
      </c>
      <c r="J9" s="0" t="n">
        <v>27</v>
      </c>
      <c r="K9" s="0" t="n">
        <v>19</v>
      </c>
      <c r="L9" s="0" t="n">
        <v>17</v>
      </c>
      <c r="M9" s="0" t="n">
        <v>15</v>
      </c>
    </row>
    <row r="10" customFormat="false" ht="15" hidden="false" customHeight="false" outlineLevel="0" collapsed="false">
      <c r="A10" s="4" t="s">
        <v>14</v>
      </c>
      <c r="B10" s="0" t="n">
        <v>72</v>
      </c>
      <c r="C10" s="3" t="s">
        <v>18</v>
      </c>
      <c r="D10" s="0" t="n">
        <v>40.18</v>
      </c>
      <c r="E10" s="0" t="n">
        <v>26</v>
      </c>
      <c r="F10" s="0" t="n">
        <v>27</v>
      </c>
      <c r="G10" s="0" t="n">
        <v>27</v>
      </c>
      <c r="H10" s="0" t="n">
        <v>27</v>
      </c>
      <c r="I10" s="0" t="n">
        <v>27</v>
      </c>
      <c r="J10" s="0" t="n">
        <v>27</v>
      </c>
      <c r="K10" s="0" t="n">
        <v>18</v>
      </c>
      <c r="L10" s="0" t="n">
        <v>16</v>
      </c>
      <c r="M10" s="0" t="n">
        <v>14</v>
      </c>
    </row>
    <row r="11" customFormat="false" ht="15" hidden="false" customHeight="false" outlineLevel="0" collapsed="false">
      <c r="A11" s="4" t="s">
        <v>19</v>
      </c>
      <c r="B11" s="0" t="n">
        <v>12</v>
      </c>
      <c r="C11" s="3" t="s">
        <v>15</v>
      </c>
      <c r="D11" s="0" t="n">
        <v>40.18</v>
      </c>
      <c r="E11" s="0" t="n">
        <v>27</v>
      </c>
      <c r="F11" s="0" t="n">
        <v>27</v>
      </c>
      <c r="G11" s="0" t="n">
        <v>27</v>
      </c>
      <c r="H11" s="5" t="n">
        <v>26</v>
      </c>
      <c r="I11" s="0" t="n">
        <v>27</v>
      </c>
      <c r="J11" s="0" t="n">
        <v>26</v>
      </c>
      <c r="K11" s="0" t="n">
        <v>15</v>
      </c>
      <c r="L11" s="0" t="n">
        <v>13</v>
      </c>
      <c r="M11" s="0" t="n">
        <v>12</v>
      </c>
    </row>
    <row r="12" customFormat="false" ht="15" hidden="false" customHeight="false" outlineLevel="0" collapsed="false">
      <c r="A12" s="4" t="s">
        <v>19</v>
      </c>
      <c r="B12" s="0" t="n">
        <v>16</v>
      </c>
      <c r="C12" s="3" t="s">
        <v>15</v>
      </c>
      <c r="D12" s="0" t="n">
        <v>40.09</v>
      </c>
      <c r="E12" s="0" t="n">
        <v>25</v>
      </c>
      <c r="F12" s="0" t="n">
        <v>26</v>
      </c>
      <c r="G12" s="0" t="n">
        <v>26</v>
      </c>
      <c r="H12" s="5" t="n">
        <v>27</v>
      </c>
      <c r="I12" s="0" t="n">
        <v>26</v>
      </c>
      <c r="J12" s="0" t="n">
        <v>26</v>
      </c>
      <c r="K12" s="0" t="n">
        <v>15</v>
      </c>
      <c r="L12" s="0" t="n">
        <v>13</v>
      </c>
      <c r="M12" s="0" t="n">
        <v>11</v>
      </c>
    </row>
    <row r="13" customFormat="false" ht="15" hidden="false" customHeight="false" outlineLevel="0" collapsed="false">
      <c r="A13" s="4" t="s">
        <v>19</v>
      </c>
      <c r="B13" s="0" t="n">
        <v>63</v>
      </c>
      <c r="C13" s="3" t="s">
        <v>16</v>
      </c>
      <c r="D13" s="0" t="n">
        <v>40.12</v>
      </c>
      <c r="E13" s="0" t="n">
        <v>24</v>
      </c>
      <c r="F13" s="0" t="n">
        <v>24</v>
      </c>
      <c r="G13" s="0" t="n">
        <v>24</v>
      </c>
      <c r="H13" s="5" t="n">
        <v>25</v>
      </c>
      <c r="I13" s="0" t="n">
        <v>25</v>
      </c>
      <c r="J13" s="0" t="n">
        <v>25</v>
      </c>
      <c r="K13" s="0" t="n">
        <v>16</v>
      </c>
      <c r="L13" s="0" t="n">
        <v>13</v>
      </c>
      <c r="M13" s="0" t="n">
        <v>12</v>
      </c>
    </row>
    <row r="14" customFormat="false" ht="15" hidden="false" customHeight="false" outlineLevel="0" collapsed="false">
      <c r="A14" s="4" t="s">
        <v>19</v>
      </c>
      <c r="B14" s="0" t="n">
        <v>66</v>
      </c>
      <c r="C14" s="3" t="s">
        <v>16</v>
      </c>
      <c r="D14" s="0" t="n">
        <v>40.24</v>
      </c>
      <c r="E14" s="0" t="n">
        <v>25</v>
      </c>
      <c r="F14" s="0" t="n">
        <v>26</v>
      </c>
      <c r="G14" s="0" t="n">
        <v>26</v>
      </c>
      <c r="H14" s="5" t="n">
        <v>26</v>
      </c>
      <c r="I14" s="0" t="n">
        <v>26</v>
      </c>
      <c r="J14" s="0" t="n">
        <v>25</v>
      </c>
      <c r="K14" s="0" t="n">
        <v>16</v>
      </c>
      <c r="L14" s="0" t="n">
        <v>15</v>
      </c>
      <c r="M14" s="0" t="n">
        <v>13</v>
      </c>
    </row>
    <row r="15" customFormat="false" ht="15" hidden="false" customHeight="false" outlineLevel="0" collapsed="false">
      <c r="A15" s="4" t="s">
        <v>19</v>
      </c>
      <c r="B15" s="0" t="n">
        <v>34</v>
      </c>
      <c r="C15" s="3" t="s">
        <v>17</v>
      </c>
      <c r="D15" s="0" t="n">
        <v>40.1</v>
      </c>
      <c r="E15" s="0" t="n">
        <v>27</v>
      </c>
      <c r="F15" s="0" t="n">
        <v>27</v>
      </c>
      <c r="G15" s="0" t="n">
        <v>27</v>
      </c>
      <c r="H15" s="5" t="n">
        <v>28</v>
      </c>
      <c r="I15" s="0" t="n">
        <v>28</v>
      </c>
      <c r="J15" s="0" t="n">
        <v>28</v>
      </c>
      <c r="K15" s="0" t="n">
        <v>19</v>
      </c>
      <c r="L15" s="0" t="n">
        <v>17</v>
      </c>
      <c r="M15" s="0" t="n">
        <v>15</v>
      </c>
    </row>
    <row r="16" customFormat="false" ht="15" hidden="false" customHeight="false" outlineLevel="0" collapsed="false">
      <c r="A16" s="4" t="s">
        <v>19</v>
      </c>
      <c r="B16" s="0" t="n">
        <v>37</v>
      </c>
      <c r="C16" s="3" t="s">
        <v>17</v>
      </c>
      <c r="D16" s="0" t="n">
        <v>40.01</v>
      </c>
      <c r="E16" s="0" t="n">
        <v>27</v>
      </c>
      <c r="F16" s="0" t="n">
        <v>27</v>
      </c>
      <c r="G16" s="0" t="n">
        <v>27</v>
      </c>
      <c r="H16" s="5" t="n">
        <v>28</v>
      </c>
      <c r="I16" s="0" t="n">
        <v>28</v>
      </c>
      <c r="J16" s="0" t="n">
        <v>28</v>
      </c>
      <c r="K16" s="0" t="n">
        <v>19</v>
      </c>
      <c r="L16" s="0" t="n">
        <v>17</v>
      </c>
      <c r="M16" s="0" t="n">
        <v>15</v>
      </c>
    </row>
    <row r="17" customFormat="false" ht="15" hidden="false" customHeight="false" outlineLevel="0" collapsed="false">
      <c r="A17" s="4" t="s">
        <v>19</v>
      </c>
      <c r="B17" s="0" t="n">
        <v>65</v>
      </c>
      <c r="C17" s="3" t="s">
        <v>18</v>
      </c>
      <c r="D17" s="0" t="n">
        <v>40.34</v>
      </c>
      <c r="E17" s="0" t="n">
        <v>27</v>
      </c>
      <c r="F17" s="0" t="n">
        <v>27</v>
      </c>
      <c r="G17" s="0" t="n">
        <v>27</v>
      </c>
      <c r="H17" s="5" t="n">
        <v>27</v>
      </c>
      <c r="I17" s="0" t="n">
        <v>27</v>
      </c>
      <c r="J17" s="0" t="n">
        <v>27</v>
      </c>
      <c r="K17" s="0" t="n">
        <v>19</v>
      </c>
      <c r="L17" s="0" t="n">
        <v>17</v>
      </c>
      <c r="M17" s="0" t="n">
        <v>15</v>
      </c>
    </row>
    <row r="18" customFormat="false" ht="15" hidden="false" customHeight="false" outlineLevel="0" collapsed="false">
      <c r="A18" s="4" t="s">
        <v>20</v>
      </c>
      <c r="B18" s="0" t="n">
        <v>31</v>
      </c>
      <c r="C18" s="3" t="s">
        <v>15</v>
      </c>
      <c r="D18" s="0" t="n">
        <v>40.13</v>
      </c>
      <c r="E18" s="0" t="n">
        <v>29</v>
      </c>
      <c r="F18" s="0" t="n">
        <v>30</v>
      </c>
      <c r="G18" s="0" t="n">
        <v>29</v>
      </c>
      <c r="H18" s="5" t="n">
        <v>29</v>
      </c>
      <c r="I18" s="0" t="n">
        <v>29</v>
      </c>
      <c r="J18" s="0" t="n">
        <v>29</v>
      </c>
      <c r="K18" s="0" t="n">
        <v>18</v>
      </c>
      <c r="L18" s="0" t="n">
        <v>15</v>
      </c>
      <c r="M18" s="0" t="n">
        <v>12</v>
      </c>
    </row>
    <row r="19" customFormat="false" ht="15" hidden="false" customHeight="false" outlineLevel="0" collapsed="false">
      <c r="A19" s="4" t="s">
        <v>20</v>
      </c>
      <c r="B19" s="0" t="n">
        <v>39</v>
      </c>
      <c r="C19" s="3" t="s">
        <v>15</v>
      </c>
      <c r="D19" s="0" t="n">
        <v>40.09</v>
      </c>
      <c r="E19" s="0" t="n">
        <v>29</v>
      </c>
      <c r="F19" s="0" t="n">
        <v>30</v>
      </c>
      <c r="G19" s="0" t="n">
        <v>30</v>
      </c>
      <c r="H19" s="5" t="n">
        <v>30</v>
      </c>
      <c r="I19" s="0" t="n">
        <v>30</v>
      </c>
      <c r="J19" s="0" t="n">
        <v>30</v>
      </c>
      <c r="K19" s="0" t="n">
        <v>17</v>
      </c>
      <c r="L19" s="0" t="n">
        <v>14</v>
      </c>
      <c r="M19" s="0" t="n">
        <v>13</v>
      </c>
    </row>
    <row r="20" customFormat="false" ht="15" hidden="false" customHeight="false" outlineLevel="0" collapsed="false">
      <c r="A20" s="4" t="s">
        <v>20</v>
      </c>
      <c r="B20" s="0" t="n">
        <v>51</v>
      </c>
      <c r="C20" s="3" t="s">
        <v>16</v>
      </c>
      <c r="D20" s="0" t="n">
        <v>40.11</v>
      </c>
      <c r="E20" s="0" t="n">
        <v>29</v>
      </c>
      <c r="F20" s="0" t="n">
        <v>29</v>
      </c>
      <c r="G20" s="0" t="n">
        <v>29</v>
      </c>
      <c r="H20" s="5" t="n">
        <v>29</v>
      </c>
      <c r="I20" s="0" t="n">
        <v>29</v>
      </c>
      <c r="J20" s="0" t="n">
        <v>29</v>
      </c>
      <c r="K20" s="0" t="n">
        <v>21</v>
      </c>
      <c r="L20" s="0" t="n">
        <v>18</v>
      </c>
      <c r="M20" s="0" t="n">
        <v>16</v>
      </c>
    </row>
    <row r="21" customFormat="false" ht="15" hidden="false" customHeight="false" outlineLevel="0" collapsed="false">
      <c r="A21" s="4" t="s">
        <v>20</v>
      </c>
      <c r="B21" s="0" t="n">
        <v>56</v>
      </c>
      <c r="C21" s="3" t="s">
        <v>16</v>
      </c>
      <c r="D21" s="0" t="n">
        <v>40.33</v>
      </c>
      <c r="E21" s="0" t="n">
        <v>28</v>
      </c>
      <c r="F21" s="0" t="n">
        <v>28</v>
      </c>
      <c r="G21" s="0" t="n">
        <v>28</v>
      </c>
      <c r="H21" s="5" t="n">
        <v>29</v>
      </c>
      <c r="I21" s="0" t="n">
        <v>29</v>
      </c>
      <c r="J21" s="0" t="n">
        <v>28</v>
      </c>
      <c r="K21" s="0" t="n">
        <v>18</v>
      </c>
      <c r="L21" s="0" t="n">
        <v>16</v>
      </c>
      <c r="M21" s="0" t="n">
        <v>14</v>
      </c>
    </row>
    <row r="22" customFormat="false" ht="15" hidden="false" customHeight="false" outlineLevel="0" collapsed="false">
      <c r="A22" s="4" t="s">
        <v>20</v>
      </c>
      <c r="B22" s="0" t="n">
        <v>45</v>
      </c>
      <c r="C22" s="3" t="s">
        <v>17</v>
      </c>
      <c r="D22" s="0" t="n">
        <v>40.23</v>
      </c>
      <c r="E22" s="0" t="n">
        <v>30</v>
      </c>
      <c r="F22" s="0" t="n">
        <v>30</v>
      </c>
      <c r="G22" s="0" t="n">
        <v>30</v>
      </c>
      <c r="H22" s="5" t="n">
        <v>31</v>
      </c>
      <c r="I22" s="0" t="n">
        <v>31</v>
      </c>
      <c r="J22" s="0" t="n">
        <v>31</v>
      </c>
      <c r="K22" s="0" t="n">
        <v>22</v>
      </c>
      <c r="L22" s="0" t="n">
        <v>20</v>
      </c>
      <c r="M22" s="0" t="n">
        <v>16</v>
      </c>
    </row>
    <row r="23" customFormat="false" ht="15" hidden="false" customHeight="false" outlineLevel="0" collapsed="false">
      <c r="C23" s="3"/>
      <c r="R23" s="0" t="s">
        <v>21</v>
      </c>
      <c r="S23" s="0" t="s">
        <v>22</v>
      </c>
      <c r="T23" s="0" t="s">
        <v>23</v>
      </c>
      <c r="U23" s="0" t="s">
        <v>21</v>
      </c>
      <c r="V23" s="0" t="s">
        <v>22</v>
      </c>
      <c r="W23" s="0" t="s">
        <v>23</v>
      </c>
      <c r="Y23" s="0" t="s">
        <v>24</v>
      </c>
      <c r="Z23" s="0" t="s">
        <v>25</v>
      </c>
      <c r="AA23" s="0" t="s">
        <v>26</v>
      </c>
      <c r="AB23" s="0" t="s">
        <v>27</v>
      </c>
    </row>
    <row r="24" customFormat="false" ht="15" hidden="false" customHeight="false" outlineLevel="0" collapsed="false">
      <c r="A24" s="4" t="s">
        <v>14</v>
      </c>
      <c r="B24" s="0" t="n">
        <v>24</v>
      </c>
      <c r="C24" s="3" t="s">
        <v>15</v>
      </c>
      <c r="D24" s="0" t="n">
        <v>40.18</v>
      </c>
      <c r="E24" s="0" t="n">
        <f aca="false">E3-E$2</f>
        <v>20</v>
      </c>
      <c r="F24" s="0" t="n">
        <f aca="false">F3-F$2</f>
        <v>20</v>
      </c>
      <c r="G24" s="0" t="n">
        <f aca="false">G3-G$2</f>
        <v>19</v>
      </c>
      <c r="H24" s="0" t="n">
        <f aca="false">H3-H$2</f>
        <v>21</v>
      </c>
      <c r="I24" s="0" t="n">
        <f aca="false">I3-I$2</f>
        <v>21</v>
      </c>
      <c r="J24" s="0" t="n">
        <f aca="false">J3-J$2</f>
        <v>21</v>
      </c>
      <c r="K24" s="0" t="n">
        <f aca="false">K3-K$2</f>
        <v>8</v>
      </c>
      <c r="L24" s="0" t="n">
        <f aca="false">L3-L$2</f>
        <v>5</v>
      </c>
      <c r="M24" s="0" t="n">
        <f aca="false">M3-M$2</f>
        <v>3</v>
      </c>
      <c r="O24" s="0" t="n">
        <f aca="false">AVERAGE(E24:G24)</f>
        <v>19.6666666666667</v>
      </c>
      <c r="P24" s="0" t="n">
        <f aca="false">AVERAGE(H24:J24)</f>
        <v>21</v>
      </c>
      <c r="R24" s="0" t="n">
        <f aca="false">L24*(100/D24)</f>
        <v>12.4440019910403</v>
      </c>
      <c r="S24" s="0" t="n">
        <f aca="false">O24*(100/D24)-R24</f>
        <v>36.5024058403849</v>
      </c>
      <c r="T24" s="0" t="n">
        <f aca="false">100-S24-R24</f>
        <v>51.0535921685747</v>
      </c>
      <c r="Y24" s="6" t="n">
        <v>51.0535921685747</v>
      </c>
      <c r="Z24" s="6" t="n">
        <f aca="false">(AB24/AA24)*100</f>
        <v>60.7516177202588</v>
      </c>
      <c r="AA24" s="0" t="n">
        <v>40.18</v>
      </c>
      <c r="AB24" s="7" t="n">
        <v>24.41</v>
      </c>
    </row>
    <row r="25" customFormat="false" ht="15" hidden="false" customHeight="false" outlineLevel="0" collapsed="false">
      <c r="A25" s="4" t="s">
        <v>14</v>
      </c>
      <c r="B25" s="0" t="n">
        <v>71</v>
      </c>
      <c r="C25" s="3" t="s">
        <v>15</v>
      </c>
      <c r="D25" s="0" t="n">
        <v>40.08</v>
      </c>
      <c r="E25" s="0" t="n">
        <f aca="false">E4-E$2</f>
        <v>19</v>
      </c>
      <c r="F25" s="0" t="n">
        <f aca="false">F4-F$2</f>
        <v>20</v>
      </c>
      <c r="G25" s="0" t="n">
        <f aca="false">G4-G$2</f>
        <v>20</v>
      </c>
      <c r="H25" s="0" t="n">
        <f aca="false">H4-H$2</f>
        <v>21</v>
      </c>
      <c r="I25" s="0" t="n">
        <f aca="false">I4-I$2</f>
        <v>21</v>
      </c>
      <c r="J25" s="0" t="n">
        <f aca="false">J4-J$2</f>
        <v>21</v>
      </c>
      <c r="K25" s="0" t="n">
        <f aca="false">K4-K$2</f>
        <v>7</v>
      </c>
      <c r="L25" s="0" t="n">
        <f aca="false">L4-L$2</f>
        <v>4</v>
      </c>
      <c r="M25" s="0" t="n">
        <f aca="false">M4-M$2</f>
        <v>3</v>
      </c>
      <c r="O25" s="0" t="n">
        <f aca="false">AVERAGE(E25:G25)</f>
        <v>19.6666666666667</v>
      </c>
      <c r="P25" s="0" t="n">
        <f aca="false">AVERAGE(H25:J25)</f>
        <v>21</v>
      </c>
      <c r="R25" s="0" t="n">
        <f aca="false">L25*(100/D25)</f>
        <v>9.98003992015968</v>
      </c>
      <c r="S25" s="0" t="n">
        <f aca="false">O25*(100/D25)-R25</f>
        <v>39.0884896872921</v>
      </c>
      <c r="T25" s="0" t="n">
        <f aca="false">100-S25-R25</f>
        <v>50.9314703925482</v>
      </c>
      <c r="U25" s="0" t="n">
        <f aca="false">AVERAGE(R24:R25)</f>
        <v>11.2120209556</v>
      </c>
      <c r="V25" s="0" t="n">
        <f aca="false">AVERAGE(S24:S25)</f>
        <v>37.7954477638385</v>
      </c>
      <c r="W25" s="0" t="n">
        <f aca="false">AVERAGE(T24:T25)</f>
        <v>50.9925312805615</v>
      </c>
      <c r="Y25" s="0" t="n">
        <v>50.9314703925482</v>
      </c>
      <c r="Z25" s="0" t="n">
        <f aca="false">(AB25/AA25)*100</f>
        <v>53.1936127744511</v>
      </c>
      <c r="AA25" s="0" t="n">
        <v>40.08</v>
      </c>
      <c r="AB25" s="7" t="n">
        <v>21.32</v>
      </c>
    </row>
    <row r="26" customFormat="false" ht="15" hidden="false" customHeight="false" outlineLevel="0" collapsed="false">
      <c r="A26" s="4" t="s">
        <v>14</v>
      </c>
      <c r="B26" s="0" t="n">
        <v>4</v>
      </c>
      <c r="C26" s="3" t="s">
        <v>16</v>
      </c>
      <c r="D26" s="0" t="n">
        <v>40.1</v>
      </c>
      <c r="E26" s="0" t="n">
        <f aca="false">E5-E$2</f>
        <v>19</v>
      </c>
      <c r="F26" s="0" t="n">
        <f aca="false">F5-F$2</f>
        <v>20</v>
      </c>
      <c r="G26" s="0" t="n">
        <f aca="false">G5-G$2</f>
        <v>20</v>
      </c>
      <c r="H26" s="0" t="n">
        <f aca="false">H5-H$2</f>
        <v>21</v>
      </c>
      <c r="I26" s="0" t="n">
        <f aca="false">I5-I$2</f>
        <v>21</v>
      </c>
      <c r="J26" s="0" t="n">
        <f aca="false">J5-J$2</f>
        <v>21</v>
      </c>
      <c r="K26" s="0" t="n">
        <f aca="false">K5-K$2</f>
        <v>10</v>
      </c>
      <c r="L26" s="0" t="n">
        <f aca="false">L5-L$2</f>
        <v>6</v>
      </c>
      <c r="M26" s="0" t="n">
        <f aca="false">M5-M$2</f>
        <v>4</v>
      </c>
      <c r="O26" s="0" t="n">
        <f aca="false">AVERAGE(E26:G26)</f>
        <v>19.6666666666667</v>
      </c>
      <c r="P26" s="0" t="n">
        <f aca="false">AVERAGE(H26:J26)</f>
        <v>21</v>
      </c>
      <c r="R26" s="0" t="n">
        <f aca="false">L26*(100/D26)</f>
        <v>14.9625935162095</v>
      </c>
      <c r="S26" s="0" t="n">
        <f aca="false">O26*(100/D26)-R26</f>
        <v>34.0814630091438</v>
      </c>
      <c r="T26" s="0" t="n">
        <f aca="false">100-S26-R26</f>
        <v>50.9559434746467</v>
      </c>
      <c r="Y26" s="0" t="n">
        <v>50.9559434746467</v>
      </c>
      <c r="Z26" s="0" t="n">
        <f aca="false">(AB26/AA26)*100</f>
        <v>52.0448877805486</v>
      </c>
      <c r="AA26" s="0" t="n">
        <v>40.1</v>
      </c>
      <c r="AB26" s="7" t="n">
        <v>20.87</v>
      </c>
    </row>
    <row r="27" customFormat="false" ht="15" hidden="false" customHeight="false" outlineLevel="0" collapsed="false">
      <c r="A27" s="4" t="s">
        <v>14</v>
      </c>
      <c r="B27" s="0" t="n">
        <v>49</v>
      </c>
      <c r="C27" s="3" t="s">
        <v>16</v>
      </c>
      <c r="D27" s="0" t="n">
        <v>40.11</v>
      </c>
      <c r="E27" s="0" t="n">
        <f aca="false">E6-E$2</f>
        <v>21</v>
      </c>
      <c r="F27" s="0" t="n">
        <f aca="false">F6-F$2</f>
        <v>20</v>
      </c>
      <c r="G27" s="0" t="n">
        <f aca="false">G6-G$2</f>
        <v>20</v>
      </c>
      <c r="H27" s="0" t="n">
        <f aca="false">H6-H$2</f>
        <v>21</v>
      </c>
      <c r="I27" s="0" t="n">
        <f aca="false">I6-I$2</f>
        <v>21</v>
      </c>
      <c r="J27" s="0" t="n">
        <f aca="false">J6-J$2</f>
        <v>21</v>
      </c>
      <c r="K27" s="0" t="n">
        <f aca="false">K6-K$2</f>
        <v>10</v>
      </c>
      <c r="L27" s="0" t="n">
        <f aca="false">L6-L$2</f>
        <v>7</v>
      </c>
      <c r="M27" s="0" t="n">
        <f aca="false">M6-M$2</f>
        <v>5</v>
      </c>
      <c r="O27" s="0" t="n">
        <f aca="false">AVERAGE(E27:G27)</f>
        <v>20.3333333333333</v>
      </c>
      <c r="P27" s="0" t="n">
        <f aca="false">AVERAGE(H27:J27)</f>
        <v>21</v>
      </c>
      <c r="R27" s="0" t="n">
        <f aca="false">L27*(100/D27)</f>
        <v>17.4520069808028</v>
      </c>
      <c r="S27" s="0" t="n">
        <f aca="false">O27*(100/D27)-R27</f>
        <v>33.241918058672</v>
      </c>
      <c r="T27" s="0" t="n">
        <f aca="false">100-S27-R27</f>
        <v>49.3060749605252</v>
      </c>
      <c r="U27" s="0" t="n">
        <f aca="false">AVERAGE(R26:R27)</f>
        <v>16.2073002485061</v>
      </c>
      <c r="V27" s="0" t="n">
        <f aca="false">AVERAGE(S26:S27)</f>
        <v>33.6616905339079</v>
      </c>
      <c r="W27" s="0" t="n">
        <f aca="false">AVERAGE(T26:T27)</f>
        <v>50.131009217586</v>
      </c>
      <c r="Y27" s="0" t="n">
        <v>49.3060749605252</v>
      </c>
      <c r="Z27" s="0" t="n">
        <f aca="false">(AB27/AA27)*100</f>
        <v>49.0152081775119</v>
      </c>
      <c r="AA27" s="0" t="n">
        <v>40.11</v>
      </c>
      <c r="AB27" s="7" t="n">
        <v>19.66</v>
      </c>
    </row>
    <row r="28" customFormat="false" ht="15" hidden="false" customHeight="false" outlineLevel="0" collapsed="false">
      <c r="A28" s="4" t="s">
        <v>14</v>
      </c>
      <c r="B28" s="0" t="n">
        <v>59</v>
      </c>
      <c r="C28" s="3" t="s">
        <v>17</v>
      </c>
      <c r="D28" s="0" t="n">
        <v>40.25</v>
      </c>
      <c r="E28" s="0" t="n">
        <f aca="false">E7-E$2</f>
        <v>21</v>
      </c>
      <c r="F28" s="0" t="n">
        <f aca="false">F7-F$2</f>
        <v>20</v>
      </c>
      <c r="G28" s="0" t="n">
        <f aca="false">G7-G$2</f>
        <v>21</v>
      </c>
      <c r="H28" s="0" t="n">
        <f aca="false">H7-H$2</f>
        <v>22</v>
      </c>
      <c r="I28" s="0" t="n">
        <f aca="false">I7-I$2</f>
        <v>22</v>
      </c>
      <c r="J28" s="0" t="n">
        <f aca="false">J7-J$2</f>
        <v>22</v>
      </c>
      <c r="K28" s="0" t="n">
        <f aca="false">K7-K$2</f>
        <v>12</v>
      </c>
      <c r="L28" s="0" t="n">
        <f aca="false">L7-L$2</f>
        <v>9</v>
      </c>
      <c r="M28" s="0" t="n">
        <f aca="false">M7-M$2</f>
        <v>7</v>
      </c>
      <c r="O28" s="0" t="n">
        <f aca="false">AVERAGE(E28:G28)</f>
        <v>20.6666666666667</v>
      </c>
      <c r="P28" s="0" t="n">
        <f aca="false">AVERAGE(H28:J28)</f>
        <v>22</v>
      </c>
      <c r="R28" s="0" t="n">
        <f aca="false">L28*(100/D28)</f>
        <v>22.360248447205</v>
      </c>
      <c r="S28" s="0" t="n">
        <f aca="false">O28*(100/D28)-R28</f>
        <v>28.9855072463768</v>
      </c>
      <c r="T28" s="0" t="n">
        <f aca="false">100-S28-R28</f>
        <v>48.6542443064182</v>
      </c>
      <c r="Y28" s="8" t="n">
        <v>48.6542443064182</v>
      </c>
      <c r="Z28" s="8" t="n">
        <f aca="false">(AB28/AA28)*100</f>
        <v>52.6211180124224</v>
      </c>
      <c r="AA28" s="0" t="n">
        <v>40.25</v>
      </c>
      <c r="AB28" s="7" t="n">
        <v>21.18</v>
      </c>
    </row>
    <row r="29" customFormat="false" ht="15" hidden="false" customHeight="false" outlineLevel="0" collapsed="false">
      <c r="A29" s="4" t="s">
        <v>14</v>
      </c>
      <c r="B29" s="0" t="n">
        <v>61</v>
      </c>
      <c r="C29" s="3" t="s">
        <v>17</v>
      </c>
      <c r="D29" s="0" t="n">
        <v>40.36</v>
      </c>
      <c r="E29" s="0" t="n">
        <f aca="false">E8-E$2</f>
        <v>21</v>
      </c>
      <c r="F29" s="0" t="n">
        <f aca="false">F8-F$2</f>
        <v>21</v>
      </c>
      <c r="G29" s="0" t="n">
        <f aca="false">G8-G$2</f>
        <v>21</v>
      </c>
      <c r="H29" s="0" t="n">
        <f aca="false">H8-H$2</f>
        <v>22</v>
      </c>
      <c r="I29" s="0" t="n">
        <f aca="false">I8-I$2</f>
        <v>22</v>
      </c>
      <c r="J29" s="0" t="n">
        <f aca="false">J8-J$2</f>
        <v>22</v>
      </c>
      <c r="K29" s="0" t="n">
        <f aca="false">K8-K$2</f>
        <v>11</v>
      </c>
      <c r="L29" s="0" t="n">
        <f aca="false">L8-L$2</f>
        <v>9</v>
      </c>
      <c r="M29" s="0" t="n">
        <f aca="false">M8-M$2</f>
        <v>7</v>
      </c>
      <c r="O29" s="0" t="n">
        <f aca="false">AVERAGE(E29:G29)</f>
        <v>21</v>
      </c>
      <c r="P29" s="0" t="n">
        <f aca="false">AVERAGE(H29:J29)</f>
        <v>22</v>
      </c>
      <c r="R29" s="0" t="n">
        <f aca="false">L29*(100/D29)</f>
        <v>22.2993062438057</v>
      </c>
      <c r="S29" s="0" t="n">
        <f aca="false">O29*(100/D29)-R29</f>
        <v>29.7324083250743</v>
      </c>
      <c r="T29" s="0" t="n">
        <f aca="false">100-S29-R29</f>
        <v>47.9682854311199</v>
      </c>
      <c r="U29" s="0" t="n">
        <f aca="false">AVERAGE(R28:R29)</f>
        <v>22.3297773455054</v>
      </c>
      <c r="V29" s="0" t="n">
        <f aca="false">AVERAGE(S28:S29)</f>
        <v>29.3589577857256</v>
      </c>
      <c r="W29" s="0" t="n">
        <f aca="false">AVERAGE(T28:T29)</f>
        <v>48.3112648687691</v>
      </c>
      <c r="Y29" s="0" t="n">
        <v>47.9682854311199</v>
      </c>
      <c r="Z29" s="0" t="n">
        <f aca="false">(AB29/AA29)*100</f>
        <v>47.8444003964321</v>
      </c>
      <c r="AA29" s="0" t="n">
        <v>40.36</v>
      </c>
      <c r="AB29" s="7" t="n">
        <v>19.31</v>
      </c>
    </row>
    <row r="30" customFormat="false" ht="15" hidden="false" customHeight="false" outlineLevel="0" collapsed="false">
      <c r="A30" s="4" t="s">
        <v>14</v>
      </c>
      <c r="B30" s="0" t="n">
        <v>15</v>
      </c>
      <c r="C30" s="3" t="s">
        <v>18</v>
      </c>
      <c r="D30" s="0" t="n">
        <v>40.13</v>
      </c>
      <c r="E30" s="0" t="n">
        <f aca="false">E9-E$2</f>
        <v>20</v>
      </c>
      <c r="F30" s="0" t="n">
        <f aca="false">F9-F$2</f>
        <v>20</v>
      </c>
      <c r="G30" s="0" t="n">
        <f aca="false">G9-G$2</f>
        <v>20</v>
      </c>
      <c r="H30" s="0" t="n">
        <f aca="false">H9-H$2</f>
        <v>22</v>
      </c>
      <c r="I30" s="0" t="n">
        <f aca="false">I9-I$2</f>
        <v>21</v>
      </c>
      <c r="J30" s="0" t="n">
        <f aca="false">J9-J$2</f>
        <v>21</v>
      </c>
      <c r="K30" s="0" t="n">
        <f aca="false">K9-K$2</f>
        <v>13</v>
      </c>
      <c r="L30" s="0" t="n">
        <f aca="false">L9-L$2</f>
        <v>10</v>
      </c>
      <c r="M30" s="0" t="n">
        <f aca="false">M9-M$2</f>
        <v>8</v>
      </c>
      <c r="O30" s="0" t="n">
        <f aca="false">AVERAGE(E30:G30)</f>
        <v>20</v>
      </c>
      <c r="P30" s="0" t="n">
        <f aca="false">AVERAGE(H30:J30)</f>
        <v>21.3333333333333</v>
      </c>
      <c r="R30" s="0" t="n">
        <f aca="false">L30*(100/D30)</f>
        <v>24.919013207077</v>
      </c>
      <c r="S30" s="0" t="n">
        <f aca="false">O30*(100/D30)-R30</f>
        <v>24.919013207077</v>
      </c>
      <c r="T30" s="0" t="n">
        <f aca="false">100-S30-R30</f>
        <v>50.161973585846</v>
      </c>
      <c r="Y30" s="0" t="n">
        <v>50.161973585846</v>
      </c>
      <c r="Z30" s="0" t="n">
        <f aca="false">(AB30/AA30)*100</f>
        <v>47.246449040618</v>
      </c>
      <c r="AA30" s="0" t="n">
        <v>40.13</v>
      </c>
      <c r="AB30" s="7" t="n">
        <v>18.96</v>
      </c>
    </row>
    <row r="31" customFormat="false" ht="15" hidden="false" customHeight="false" outlineLevel="0" collapsed="false">
      <c r="A31" s="4" t="s">
        <v>14</v>
      </c>
      <c r="B31" s="0" t="n">
        <v>72</v>
      </c>
      <c r="C31" s="3" t="s">
        <v>18</v>
      </c>
      <c r="D31" s="0" t="n">
        <v>40.18</v>
      </c>
      <c r="E31" s="0" t="n">
        <f aca="false">E10-E$2</f>
        <v>19</v>
      </c>
      <c r="F31" s="0" t="n">
        <f aca="false">F10-F$2</f>
        <v>20</v>
      </c>
      <c r="G31" s="0" t="n">
        <f aca="false">G10-G$2</f>
        <v>20</v>
      </c>
      <c r="H31" s="0" t="n">
        <f aca="false">H10-H$2</f>
        <v>21</v>
      </c>
      <c r="I31" s="0" t="n">
        <f aca="false">I10-I$2</f>
        <v>21</v>
      </c>
      <c r="J31" s="0" t="n">
        <f aca="false">J10-J$2</f>
        <v>21</v>
      </c>
      <c r="K31" s="0" t="n">
        <f aca="false">K10-K$2</f>
        <v>12</v>
      </c>
      <c r="L31" s="0" t="n">
        <f aca="false">L10-L$2</f>
        <v>9</v>
      </c>
      <c r="M31" s="0" t="n">
        <f aca="false">M10-M$2</f>
        <v>7</v>
      </c>
      <c r="O31" s="0" t="n">
        <f aca="false">AVERAGE(E31:G31)</f>
        <v>19.6666666666667</v>
      </c>
      <c r="P31" s="0" t="n">
        <f aca="false">AVERAGE(H31:J31)</f>
        <v>21</v>
      </c>
      <c r="R31" s="0" t="n">
        <f aca="false">L31*(100/D31)</f>
        <v>22.3992035838726</v>
      </c>
      <c r="S31" s="0" t="n">
        <f aca="false">O31*(100/D31)-R31</f>
        <v>26.5472042475527</v>
      </c>
      <c r="T31" s="0" t="n">
        <f aca="false">100-S31-R31</f>
        <v>51.0535921685747</v>
      </c>
      <c r="U31" s="0" t="n">
        <f aca="false">AVERAGE(R30:R31)</f>
        <v>23.6591083954748</v>
      </c>
      <c r="V31" s="0" t="n">
        <f aca="false">AVERAGE(S30:S31)</f>
        <v>25.7331087273148</v>
      </c>
      <c r="W31" s="0" t="n">
        <f aca="false">AVERAGE(T30:T31)</f>
        <v>50.6077828772104</v>
      </c>
      <c r="Y31" s="6" t="n">
        <v>51.0535921685747</v>
      </c>
      <c r="Z31" s="6" t="n">
        <f aca="false">(AB31/AA31)*100</f>
        <v>40.443006470881</v>
      </c>
      <c r="AA31" s="0" t="n">
        <v>40.18</v>
      </c>
      <c r="AB31" s="7" t="n">
        <v>16.25</v>
      </c>
    </row>
    <row r="32" customFormat="false" ht="15" hidden="false" customHeight="false" outlineLevel="0" collapsed="false">
      <c r="A32" s="4" t="s">
        <v>19</v>
      </c>
      <c r="B32" s="0" t="n">
        <v>12</v>
      </c>
      <c r="C32" s="3" t="s">
        <v>15</v>
      </c>
      <c r="D32" s="0" t="n">
        <v>40.18</v>
      </c>
      <c r="E32" s="0" t="n">
        <f aca="false">E11-E$2</f>
        <v>20</v>
      </c>
      <c r="F32" s="0" t="n">
        <f aca="false">F11-F$2</f>
        <v>20</v>
      </c>
      <c r="G32" s="0" t="n">
        <f aca="false">G11-G$2</f>
        <v>20</v>
      </c>
      <c r="H32" s="0" t="n">
        <f aca="false">H11-H$2</f>
        <v>20</v>
      </c>
      <c r="I32" s="0" t="n">
        <f aca="false">I11-I$2</f>
        <v>21</v>
      </c>
      <c r="J32" s="0" t="n">
        <f aca="false">J11-J$2</f>
        <v>20</v>
      </c>
      <c r="K32" s="0" t="n">
        <f aca="false">K11-K$2</f>
        <v>9</v>
      </c>
      <c r="L32" s="0" t="n">
        <f aca="false">L11-L$2</f>
        <v>6</v>
      </c>
      <c r="M32" s="0" t="n">
        <f aca="false">M11-M$2</f>
        <v>5</v>
      </c>
      <c r="O32" s="0" t="n">
        <f aca="false">AVERAGE(E32:G32)</f>
        <v>20</v>
      </c>
      <c r="P32" s="0" t="n">
        <f aca="false">AVERAGE(H32:J32)</f>
        <v>20.3333333333333</v>
      </c>
      <c r="R32" s="0" t="n">
        <f aca="false">L32*(100/D32)</f>
        <v>14.9328023892484</v>
      </c>
      <c r="S32" s="0" t="n">
        <f aca="false">O32*(100/D32)-R32</f>
        <v>34.8432055749129</v>
      </c>
      <c r="T32" s="0" t="n">
        <f aca="false">100-S32-R32</f>
        <v>50.2239920358387</v>
      </c>
      <c r="Y32" s="0" t="n">
        <v>50.2239920358387</v>
      </c>
      <c r="Z32" s="0" t="n">
        <f aca="false">(AB32/AA32)*100</f>
        <v>51.7919362867098</v>
      </c>
      <c r="AA32" s="0" t="n">
        <v>40.18</v>
      </c>
      <c r="AB32" s="7" t="n">
        <v>20.81</v>
      </c>
    </row>
    <row r="33" customFormat="false" ht="15" hidden="false" customHeight="false" outlineLevel="0" collapsed="false">
      <c r="A33" s="4" t="s">
        <v>19</v>
      </c>
      <c r="B33" s="0" t="n">
        <v>16</v>
      </c>
      <c r="C33" s="3" t="s">
        <v>15</v>
      </c>
      <c r="D33" s="0" t="n">
        <v>40.09</v>
      </c>
      <c r="E33" s="0" t="n">
        <f aca="false">E12-E$2</f>
        <v>18</v>
      </c>
      <c r="F33" s="0" t="n">
        <f aca="false">F12-F$2</f>
        <v>19</v>
      </c>
      <c r="G33" s="0" t="n">
        <f aca="false">G12-G$2</f>
        <v>19</v>
      </c>
      <c r="H33" s="0" t="n">
        <f aca="false">H12-H$2</f>
        <v>21</v>
      </c>
      <c r="I33" s="0" t="n">
        <f aca="false">I12-I$2</f>
        <v>20</v>
      </c>
      <c r="J33" s="0" t="n">
        <f aca="false">J12-J$2</f>
        <v>20</v>
      </c>
      <c r="K33" s="0" t="n">
        <f aca="false">K12-K$2</f>
        <v>9</v>
      </c>
      <c r="L33" s="0" t="n">
        <f aca="false">L12-L$2</f>
        <v>6</v>
      </c>
      <c r="M33" s="0" t="n">
        <f aca="false">M12-M$2</f>
        <v>4</v>
      </c>
      <c r="O33" s="0" t="n">
        <f aca="false">AVERAGE(E33:G33)</f>
        <v>18.6666666666667</v>
      </c>
      <c r="P33" s="0" t="n">
        <f aca="false">AVERAGE(H33:J33)</f>
        <v>20.3333333333333</v>
      </c>
      <c r="R33" s="0" t="n">
        <f aca="false">L33*(100/D33)</f>
        <v>14.9663257670242</v>
      </c>
      <c r="S33" s="0" t="n">
        <f aca="false">O33*(100/D33)-R33</f>
        <v>31.5955766192733</v>
      </c>
      <c r="T33" s="0" t="n">
        <f aca="false">100-S33-R33</f>
        <v>53.4380976137025</v>
      </c>
      <c r="U33" s="0" t="n">
        <f aca="false">AVERAGE(R32:R33)</f>
        <v>14.9495640781363</v>
      </c>
      <c r="V33" s="0" t="n">
        <f aca="false">AVERAGE(S32:S33)</f>
        <v>33.2193910970931</v>
      </c>
      <c r="W33" s="0" t="n">
        <f aca="false">AVERAGE(T32:T33)</f>
        <v>51.8310448247706</v>
      </c>
      <c r="Y33" s="0" t="n">
        <v>53.4380976137025</v>
      </c>
      <c r="Z33" s="0" t="n">
        <f aca="false">(AB33/AA33)*100</f>
        <v>53.1803442254926</v>
      </c>
      <c r="AA33" s="0" t="n">
        <v>40.09</v>
      </c>
      <c r="AB33" s="7" t="n">
        <v>21.32</v>
      </c>
    </row>
    <row r="34" customFormat="false" ht="15" hidden="false" customHeight="false" outlineLevel="0" collapsed="false">
      <c r="A34" s="4" t="s">
        <v>19</v>
      </c>
      <c r="B34" s="0" t="n">
        <v>63</v>
      </c>
      <c r="C34" s="3" t="s">
        <v>16</v>
      </c>
      <c r="D34" s="0" t="n">
        <v>40.12</v>
      </c>
      <c r="E34" s="0" t="n">
        <f aca="false">E13-E$2</f>
        <v>17</v>
      </c>
      <c r="F34" s="0" t="n">
        <f aca="false">F13-F$2</f>
        <v>17</v>
      </c>
      <c r="G34" s="0" t="n">
        <f aca="false">G13-G$2</f>
        <v>17</v>
      </c>
      <c r="H34" s="0" t="n">
        <f aca="false">H13-H$2</f>
        <v>19</v>
      </c>
      <c r="I34" s="0" t="n">
        <f aca="false">I13-I$2</f>
        <v>19</v>
      </c>
      <c r="J34" s="0" t="n">
        <f aca="false">J13-J$2</f>
        <v>19</v>
      </c>
      <c r="K34" s="0" t="n">
        <f aca="false">K13-K$2</f>
        <v>10</v>
      </c>
      <c r="L34" s="0" t="n">
        <f aca="false">L13-L$2</f>
        <v>6</v>
      </c>
      <c r="M34" s="0" t="n">
        <f aca="false">M13-M$2</f>
        <v>5</v>
      </c>
      <c r="O34" s="0" t="n">
        <f aca="false">AVERAGE(E34:G34)</f>
        <v>17</v>
      </c>
      <c r="P34" s="0" t="n">
        <f aca="false">AVERAGE(H34:J34)</f>
        <v>19</v>
      </c>
      <c r="R34" s="0" t="n">
        <f aca="false">L34*(100/D34)</f>
        <v>14.9551345962114</v>
      </c>
      <c r="S34" s="0" t="n">
        <f aca="false">O34*(100/D34)-R34</f>
        <v>27.4177467597208</v>
      </c>
      <c r="T34" s="0" t="n">
        <f aca="false">100-S34-R34</f>
        <v>57.6271186440678</v>
      </c>
      <c r="Y34" s="0" t="n">
        <v>57.6271186440678</v>
      </c>
      <c r="Z34" s="0" t="n">
        <f aca="false">(AB34/AA34)*100</f>
        <v>59.6460618145563</v>
      </c>
      <c r="AA34" s="0" t="n">
        <v>40.12</v>
      </c>
      <c r="AB34" s="7" t="n">
        <v>23.93</v>
      </c>
    </row>
    <row r="35" customFormat="false" ht="15" hidden="false" customHeight="false" outlineLevel="0" collapsed="false">
      <c r="A35" s="4" t="s">
        <v>19</v>
      </c>
      <c r="B35" s="0" t="n">
        <v>66</v>
      </c>
      <c r="C35" s="3" t="s">
        <v>16</v>
      </c>
      <c r="D35" s="0" t="n">
        <v>40.24</v>
      </c>
      <c r="E35" s="0" t="n">
        <f aca="false">E14-E$2</f>
        <v>18</v>
      </c>
      <c r="F35" s="0" t="n">
        <f aca="false">F14-F$2</f>
        <v>19</v>
      </c>
      <c r="G35" s="0" t="n">
        <f aca="false">G14-G$2</f>
        <v>19</v>
      </c>
      <c r="H35" s="0" t="n">
        <f aca="false">H14-H$2</f>
        <v>20</v>
      </c>
      <c r="I35" s="0" t="n">
        <f aca="false">I14-I$2</f>
        <v>20</v>
      </c>
      <c r="J35" s="0" t="n">
        <f aca="false">J14-J$2</f>
        <v>19</v>
      </c>
      <c r="K35" s="0" t="n">
        <f aca="false">K14-K$2</f>
        <v>10</v>
      </c>
      <c r="L35" s="0" t="n">
        <f aca="false">L14-L$2</f>
        <v>8</v>
      </c>
      <c r="M35" s="0" t="n">
        <f aca="false">M14-M$2</f>
        <v>6</v>
      </c>
      <c r="O35" s="0" t="n">
        <f aca="false">AVERAGE(E35:G35)</f>
        <v>18.6666666666667</v>
      </c>
      <c r="P35" s="0" t="n">
        <f aca="false">AVERAGE(H35:J35)</f>
        <v>19.6666666666667</v>
      </c>
      <c r="R35" s="0" t="n">
        <f aca="false">L35*(100/D35)</f>
        <v>19.8807157057654</v>
      </c>
      <c r="S35" s="0" t="n">
        <f aca="false">O35*(100/D35)-R35</f>
        <v>26.5076209410205</v>
      </c>
      <c r="T35" s="0" t="n">
        <f aca="false">100-S35-R35</f>
        <v>53.611663353214</v>
      </c>
      <c r="U35" s="0" t="n">
        <f aca="false">AVERAGE(R34:R35)</f>
        <v>17.4179251509884</v>
      </c>
      <c r="V35" s="0" t="n">
        <f aca="false">AVERAGE(S34:S35)</f>
        <v>26.9626838503707</v>
      </c>
      <c r="W35" s="0" t="n">
        <f aca="false">AVERAGE(T34:T35)</f>
        <v>55.6193909986409</v>
      </c>
      <c r="Y35" s="0" t="n">
        <v>53.611663353214</v>
      </c>
      <c r="Z35" s="0" t="n">
        <f aca="false">(AB35/AA35)*100</f>
        <v>53.0566600397614</v>
      </c>
      <c r="AA35" s="0" t="n">
        <v>40.24</v>
      </c>
      <c r="AB35" s="7" t="n">
        <v>21.35</v>
      </c>
    </row>
    <row r="36" customFormat="false" ht="15" hidden="false" customHeight="false" outlineLevel="0" collapsed="false">
      <c r="A36" s="4" t="s">
        <v>19</v>
      </c>
      <c r="B36" s="0" t="n">
        <v>34</v>
      </c>
      <c r="C36" s="3" t="s">
        <v>17</v>
      </c>
      <c r="D36" s="0" t="n">
        <v>40.1</v>
      </c>
      <c r="E36" s="0" t="n">
        <f aca="false">E15-E$2</f>
        <v>20</v>
      </c>
      <c r="F36" s="0" t="n">
        <f aca="false">F15-F$2</f>
        <v>20</v>
      </c>
      <c r="G36" s="0" t="n">
        <f aca="false">G15-G$2</f>
        <v>20</v>
      </c>
      <c r="H36" s="0" t="n">
        <f aca="false">H15-H$2</f>
        <v>22</v>
      </c>
      <c r="I36" s="0" t="n">
        <f aca="false">I15-I$2</f>
        <v>22</v>
      </c>
      <c r="J36" s="0" t="n">
        <f aca="false">J15-J$2</f>
        <v>22</v>
      </c>
      <c r="K36" s="0" t="n">
        <f aca="false">K15-K$2</f>
        <v>13</v>
      </c>
      <c r="L36" s="0" t="n">
        <f aca="false">L15-L$2</f>
        <v>10</v>
      </c>
      <c r="M36" s="0" t="n">
        <f aca="false">M15-M$2</f>
        <v>8</v>
      </c>
      <c r="O36" s="0" t="n">
        <f aca="false">AVERAGE(E36:G36)</f>
        <v>20</v>
      </c>
      <c r="P36" s="0" t="n">
        <f aca="false">AVERAGE(H36:J36)</f>
        <v>22</v>
      </c>
      <c r="R36" s="0" t="n">
        <f aca="false">L36*(100/D36)</f>
        <v>24.9376558603491</v>
      </c>
      <c r="S36" s="0" t="n">
        <f aca="false">O36*(100/D36)-R36</f>
        <v>24.9376558603491</v>
      </c>
      <c r="T36" s="0" t="n">
        <f aca="false">100-S36-R36</f>
        <v>50.1246882793018</v>
      </c>
      <c r="Y36" s="6" t="n">
        <v>50.1246882793018</v>
      </c>
      <c r="Z36" s="6" t="n">
        <f aca="false">(AB36/AA36)*100</f>
        <v>37.356608478803</v>
      </c>
      <c r="AA36" s="0" t="n">
        <v>40.1</v>
      </c>
      <c r="AB36" s="7" t="n">
        <v>14.98</v>
      </c>
    </row>
    <row r="37" customFormat="false" ht="15" hidden="false" customHeight="false" outlineLevel="0" collapsed="false">
      <c r="A37" s="4" t="s">
        <v>19</v>
      </c>
      <c r="B37" s="0" t="n">
        <v>37</v>
      </c>
      <c r="C37" s="3" t="s">
        <v>17</v>
      </c>
      <c r="D37" s="0" t="n">
        <v>40.01</v>
      </c>
      <c r="E37" s="0" t="n">
        <f aca="false">E16-E$2</f>
        <v>20</v>
      </c>
      <c r="F37" s="0" t="n">
        <f aca="false">F16-F$2</f>
        <v>20</v>
      </c>
      <c r="G37" s="0" t="n">
        <f aca="false">G16-G$2</f>
        <v>20</v>
      </c>
      <c r="H37" s="0" t="n">
        <f aca="false">H16-H$2</f>
        <v>22</v>
      </c>
      <c r="I37" s="0" t="n">
        <f aca="false">I16-I$2</f>
        <v>22</v>
      </c>
      <c r="J37" s="0" t="n">
        <f aca="false">J16-J$2</f>
        <v>22</v>
      </c>
      <c r="K37" s="0" t="n">
        <f aca="false">K16-K$2</f>
        <v>13</v>
      </c>
      <c r="L37" s="0" t="n">
        <f aca="false">L16-L$2</f>
        <v>10</v>
      </c>
      <c r="M37" s="0" t="n">
        <f aca="false">M16-M$2</f>
        <v>8</v>
      </c>
      <c r="O37" s="0" t="n">
        <f aca="false">AVERAGE(E37:G37)</f>
        <v>20</v>
      </c>
      <c r="P37" s="0" t="n">
        <f aca="false">AVERAGE(H37:J37)</f>
        <v>22</v>
      </c>
      <c r="R37" s="0" t="n">
        <f aca="false">L37*(100/D37)</f>
        <v>24.9937515621095</v>
      </c>
      <c r="S37" s="0" t="n">
        <f aca="false">O37*(100/D37)-R37</f>
        <v>24.9937515621095</v>
      </c>
      <c r="T37" s="0" t="n">
        <f aca="false">100-S37-R37</f>
        <v>50.012496875781</v>
      </c>
      <c r="U37" s="0" t="n">
        <f aca="false">AVERAGE(R36:R37)</f>
        <v>24.9657037112293</v>
      </c>
      <c r="V37" s="0" t="n">
        <f aca="false">AVERAGE(S36:S37)</f>
        <v>24.9657037112293</v>
      </c>
      <c r="W37" s="0" t="n">
        <f aca="false">AVERAGE(T36:T37)</f>
        <v>50.0685925775414</v>
      </c>
      <c r="Y37" s="0" t="n">
        <v>50.012496875781</v>
      </c>
      <c r="Z37" s="0" t="n">
        <f aca="false">(AB37/AA37)*100</f>
        <v>51.5621094726319</v>
      </c>
      <c r="AA37" s="0" t="n">
        <v>40.01</v>
      </c>
      <c r="AB37" s="7" t="n">
        <v>20.63</v>
      </c>
    </row>
    <row r="38" customFormat="false" ht="15" hidden="false" customHeight="false" outlineLevel="0" collapsed="false">
      <c r="A38" s="4" t="s">
        <v>19</v>
      </c>
      <c r="B38" s="0" t="n">
        <v>65</v>
      </c>
      <c r="C38" s="3" t="s">
        <v>18</v>
      </c>
      <c r="D38" s="0" t="n">
        <v>40.34</v>
      </c>
      <c r="E38" s="0" t="n">
        <f aca="false">E17-E$2</f>
        <v>20</v>
      </c>
      <c r="F38" s="0" t="n">
        <f aca="false">F17-F$2</f>
        <v>20</v>
      </c>
      <c r="G38" s="0" t="n">
        <f aca="false">G17-G$2</f>
        <v>20</v>
      </c>
      <c r="H38" s="0" t="n">
        <f aca="false">H17-H$2</f>
        <v>21</v>
      </c>
      <c r="I38" s="0" t="n">
        <f aca="false">I17-I$2</f>
        <v>21</v>
      </c>
      <c r="J38" s="0" t="n">
        <f aca="false">J17-J$2</f>
        <v>21</v>
      </c>
      <c r="K38" s="0" t="n">
        <f aca="false">K17-K$2</f>
        <v>13</v>
      </c>
      <c r="L38" s="0" t="n">
        <f aca="false">L17-L$2</f>
        <v>10</v>
      </c>
      <c r="M38" s="0" t="n">
        <f aca="false">M17-M$2</f>
        <v>8</v>
      </c>
      <c r="O38" s="0" t="n">
        <f aca="false">AVERAGE(E38:G38)</f>
        <v>20</v>
      </c>
      <c r="P38" s="0" t="n">
        <f aca="false">AVERAGE(H38:J38)</f>
        <v>21</v>
      </c>
      <c r="R38" s="0" t="n">
        <f aca="false">L38*(100/D38)</f>
        <v>24.7892910262766</v>
      </c>
      <c r="S38" s="0" t="n">
        <f aca="false">O38*(100/D38)-R38</f>
        <v>24.7892910262766</v>
      </c>
      <c r="T38" s="0" t="n">
        <f aca="false">100-S38-R38</f>
        <v>50.4214179474467</v>
      </c>
      <c r="U38" s="0" t="n">
        <v>24.7892910262766</v>
      </c>
      <c r="V38" s="0" t="n">
        <v>24.7892910262766</v>
      </c>
      <c r="W38" s="0" t="n">
        <v>50.4214179474467</v>
      </c>
      <c r="Y38" s="0" t="n">
        <v>50.4214179474467</v>
      </c>
      <c r="Z38" s="0" t="n">
        <f aca="false">(AB38/AA38)*100</f>
        <v>48.2399603371344</v>
      </c>
      <c r="AA38" s="0" t="n">
        <v>40.34</v>
      </c>
      <c r="AB38" s="7" t="n">
        <v>19.46</v>
      </c>
    </row>
    <row r="39" customFormat="false" ht="15" hidden="false" customHeight="false" outlineLevel="0" collapsed="false">
      <c r="A39" s="4" t="s">
        <v>20</v>
      </c>
      <c r="B39" s="0" t="n">
        <v>31</v>
      </c>
      <c r="C39" s="3" t="s">
        <v>15</v>
      </c>
      <c r="D39" s="0" t="n">
        <v>40.13</v>
      </c>
      <c r="E39" s="0" t="n">
        <f aca="false">E18-E$2</f>
        <v>22</v>
      </c>
      <c r="F39" s="0" t="n">
        <f aca="false">F18-F$2</f>
        <v>23</v>
      </c>
      <c r="G39" s="0" t="n">
        <f aca="false">G18-G$2</f>
        <v>22</v>
      </c>
      <c r="H39" s="0" t="n">
        <f aca="false">H18-H$2</f>
        <v>23</v>
      </c>
      <c r="I39" s="0" t="n">
        <f aca="false">I18-I$2</f>
        <v>23</v>
      </c>
      <c r="J39" s="0" t="n">
        <f aca="false">J18-J$2</f>
        <v>23</v>
      </c>
      <c r="K39" s="0" t="n">
        <f aca="false">K18-K$2</f>
        <v>12</v>
      </c>
      <c r="L39" s="0" t="n">
        <f aca="false">L18-L$2</f>
        <v>8</v>
      </c>
      <c r="M39" s="0" t="n">
        <f aca="false">M18-M$2</f>
        <v>5</v>
      </c>
      <c r="O39" s="0" t="n">
        <f aca="false">AVERAGE(E39:G39)</f>
        <v>22.3333333333333</v>
      </c>
      <c r="P39" s="0" t="n">
        <f aca="false">AVERAGE(H39:J39)</f>
        <v>23</v>
      </c>
      <c r="R39" s="0" t="n">
        <f aca="false">L39*(100/D39)</f>
        <v>19.9352105656616</v>
      </c>
      <c r="S39" s="0" t="n">
        <f aca="false">O39*(100/D39)-R39</f>
        <v>35.717252263477</v>
      </c>
      <c r="T39" s="0" t="n">
        <f aca="false">100-S39-R39</f>
        <v>44.3475371708614</v>
      </c>
      <c r="Y39" s="0" t="n">
        <v>44.3475371708614</v>
      </c>
      <c r="Z39" s="0" t="n">
        <f aca="false">(AB39/AA39)*100</f>
        <v>45.0535758783952</v>
      </c>
      <c r="AA39" s="0" t="n">
        <v>40.13</v>
      </c>
      <c r="AB39" s="7" t="n">
        <v>18.08</v>
      </c>
    </row>
    <row r="40" customFormat="false" ht="15" hidden="false" customHeight="false" outlineLevel="0" collapsed="false">
      <c r="A40" s="4" t="s">
        <v>20</v>
      </c>
      <c r="B40" s="0" t="n">
        <v>39</v>
      </c>
      <c r="C40" s="3" t="s">
        <v>15</v>
      </c>
      <c r="D40" s="0" t="n">
        <v>40.09</v>
      </c>
      <c r="E40" s="0" t="n">
        <f aca="false">E19-E$2</f>
        <v>22</v>
      </c>
      <c r="F40" s="0" t="n">
        <f aca="false">F19-F$2</f>
        <v>23</v>
      </c>
      <c r="G40" s="0" t="n">
        <f aca="false">G19-G$2</f>
        <v>23</v>
      </c>
      <c r="H40" s="0" t="n">
        <f aca="false">H19-H$2</f>
        <v>24</v>
      </c>
      <c r="I40" s="0" t="n">
        <f aca="false">I19-I$2</f>
        <v>24</v>
      </c>
      <c r="J40" s="0" t="n">
        <f aca="false">J19-J$2</f>
        <v>24</v>
      </c>
      <c r="K40" s="0" t="n">
        <f aca="false">K19-K$2</f>
        <v>11</v>
      </c>
      <c r="L40" s="0" t="n">
        <f aca="false">L19-L$2</f>
        <v>7</v>
      </c>
      <c r="M40" s="0" t="n">
        <f aca="false">M19-M$2</f>
        <v>6</v>
      </c>
      <c r="O40" s="0" t="n">
        <f aca="false">AVERAGE(E40:G40)</f>
        <v>22.6666666666667</v>
      </c>
      <c r="P40" s="0" t="n">
        <f aca="false">AVERAGE(H40:J40)</f>
        <v>24</v>
      </c>
      <c r="R40" s="0" t="n">
        <f aca="false">L40*(100/D40)</f>
        <v>17.4607133948616</v>
      </c>
      <c r="S40" s="0" t="n">
        <f aca="false">O40*(100/D40)-R40</f>
        <v>39.0787395027854</v>
      </c>
      <c r="T40" s="0" t="n">
        <f aca="false">100-S40-R40</f>
        <v>43.4605471023531</v>
      </c>
      <c r="U40" s="0" t="n">
        <f aca="false">AVERAGE(R39:R40)</f>
        <v>18.6979619802616</v>
      </c>
      <c r="V40" s="0" t="n">
        <f aca="false">AVERAGE(S39:S40)</f>
        <v>37.3979958831312</v>
      </c>
      <c r="W40" s="0" t="n">
        <f aca="false">AVERAGE(T39:T40)</f>
        <v>43.9040421366072</v>
      </c>
      <c r="Y40" s="0" t="n">
        <v>43.4605471023531</v>
      </c>
      <c r="Z40" s="0" t="n">
        <f aca="false">(AB40/AA40)*100</f>
        <v>44.8740334247942</v>
      </c>
      <c r="AA40" s="0" t="n">
        <v>40.09</v>
      </c>
      <c r="AB40" s="7" t="n">
        <v>17.99</v>
      </c>
    </row>
    <row r="41" customFormat="false" ht="15" hidden="false" customHeight="false" outlineLevel="0" collapsed="false">
      <c r="A41" s="4" t="s">
        <v>20</v>
      </c>
      <c r="B41" s="0" t="n">
        <v>51</v>
      </c>
      <c r="C41" s="3" t="s">
        <v>16</v>
      </c>
      <c r="D41" s="0" t="n">
        <v>40.11</v>
      </c>
      <c r="E41" s="0" t="n">
        <f aca="false">E20-E$2</f>
        <v>22</v>
      </c>
      <c r="F41" s="0" t="n">
        <f aca="false">F20-F$2</f>
        <v>22</v>
      </c>
      <c r="G41" s="0" t="n">
        <f aca="false">G20-G$2</f>
        <v>22</v>
      </c>
      <c r="H41" s="0" t="n">
        <f aca="false">H20-H$2</f>
        <v>23</v>
      </c>
      <c r="I41" s="0" t="n">
        <f aca="false">I20-I$2</f>
        <v>23</v>
      </c>
      <c r="J41" s="0" t="n">
        <f aca="false">J20-J$2</f>
        <v>23</v>
      </c>
      <c r="K41" s="0" t="n">
        <f aca="false">K20-K$2</f>
        <v>15</v>
      </c>
      <c r="L41" s="0" t="n">
        <f aca="false">L20-L$2</f>
        <v>11</v>
      </c>
      <c r="M41" s="0" t="n">
        <f aca="false">M20-M$2</f>
        <v>9</v>
      </c>
      <c r="O41" s="0" t="n">
        <f aca="false">AVERAGE(E41:G41)</f>
        <v>22</v>
      </c>
      <c r="P41" s="0" t="n">
        <f aca="false">AVERAGE(H41:J41)</f>
        <v>23</v>
      </c>
      <c r="R41" s="0" t="n">
        <f aca="false">L41*(100/D41)</f>
        <v>27.4245823984044</v>
      </c>
      <c r="S41" s="0" t="n">
        <f aca="false">O41*(100/D41)-R41</f>
        <v>27.4245823984044</v>
      </c>
      <c r="T41" s="0" t="n">
        <f aca="false">100-S41-R41</f>
        <v>45.1508352031912</v>
      </c>
      <c r="Y41" s="0" t="n">
        <v>45.1508352031912</v>
      </c>
      <c r="Z41" s="0" t="n">
        <f aca="false">(AB41/AA41)*100</f>
        <v>43.480428820743</v>
      </c>
      <c r="AA41" s="0" t="n">
        <v>40.11</v>
      </c>
      <c r="AB41" s="7" t="n">
        <v>17.44</v>
      </c>
    </row>
    <row r="42" customFormat="false" ht="15" hidden="false" customHeight="false" outlineLevel="0" collapsed="false">
      <c r="A42" s="4" t="s">
        <v>20</v>
      </c>
      <c r="B42" s="0" t="n">
        <v>56</v>
      </c>
      <c r="C42" s="3" t="s">
        <v>16</v>
      </c>
      <c r="D42" s="0" t="n">
        <v>40.33</v>
      </c>
      <c r="E42" s="0" t="n">
        <f aca="false">E21-E$2</f>
        <v>21</v>
      </c>
      <c r="F42" s="0" t="n">
        <f aca="false">F21-F$2</f>
        <v>21</v>
      </c>
      <c r="G42" s="0" t="n">
        <f aca="false">G21-G$2</f>
        <v>21</v>
      </c>
      <c r="H42" s="0" t="n">
        <f aca="false">H21-H$2</f>
        <v>23</v>
      </c>
      <c r="I42" s="0" t="n">
        <f aca="false">I21-I$2</f>
        <v>23</v>
      </c>
      <c r="J42" s="0" t="n">
        <f aca="false">J21-J$2</f>
        <v>22</v>
      </c>
      <c r="K42" s="0" t="n">
        <f aca="false">K21-K$2</f>
        <v>12</v>
      </c>
      <c r="L42" s="0" t="n">
        <f aca="false">L21-L$2</f>
        <v>9</v>
      </c>
      <c r="M42" s="0" t="n">
        <f aca="false">M21-M$2</f>
        <v>7</v>
      </c>
      <c r="O42" s="0" t="n">
        <f aca="false">AVERAGE(E42:G42)</f>
        <v>21</v>
      </c>
      <c r="P42" s="0" t="n">
        <f aca="false">AVERAGE(H42:J42)</f>
        <v>22.6666666666667</v>
      </c>
      <c r="R42" s="0" t="n">
        <f aca="false">L42*(100/D42)</f>
        <v>22.3158938755269</v>
      </c>
      <c r="S42" s="0" t="n">
        <f aca="false">O42*(100/D42)-R42</f>
        <v>29.7545251673692</v>
      </c>
      <c r="T42" s="0" t="n">
        <f aca="false">100-S42-R42</f>
        <v>47.9295809571039</v>
      </c>
      <c r="U42" s="0" t="n">
        <f aca="false">AVERAGE(R41:R42)</f>
        <v>24.8702381369656</v>
      </c>
      <c r="V42" s="0" t="n">
        <f aca="false">AVERAGE(S41:S42)</f>
        <v>28.5895537828868</v>
      </c>
      <c r="W42" s="0" t="n">
        <f aca="false">AVERAGE(T41:T42)</f>
        <v>46.5402080801476</v>
      </c>
      <c r="Y42" s="0" t="n">
        <v>47.9295809571039</v>
      </c>
      <c r="Z42" s="0" t="n">
        <f aca="false">(AB42/AA42)*100</f>
        <v>48.0535581453013</v>
      </c>
      <c r="AA42" s="0" t="n">
        <v>40.33</v>
      </c>
      <c r="AB42" s="7" t="n">
        <v>19.38</v>
      </c>
    </row>
    <row r="43" customFormat="false" ht="15" hidden="false" customHeight="false" outlineLevel="0" collapsed="false">
      <c r="A43" s="4" t="s">
        <v>20</v>
      </c>
      <c r="B43" s="0" t="n">
        <v>45</v>
      </c>
      <c r="C43" s="3" t="s">
        <v>17</v>
      </c>
      <c r="D43" s="0" t="n">
        <v>40.23</v>
      </c>
      <c r="E43" s="0" t="n">
        <f aca="false">E22-E$2</f>
        <v>23</v>
      </c>
      <c r="F43" s="0" t="n">
        <f aca="false">F22-F$2</f>
        <v>23</v>
      </c>
      <c r="G43" s="0" t="n">
        <f aca="false">G22-G$2</f>
        <v>23</v>
      </c>
      <c r="H43" s="0" t="n">
        <f aca="false">H22-H$2</f>
        <v>25</v>
      </c>
      <c r="I43" s="0" t="n">
        <f aca="false">I22-I$2</f>
        <v>25</v>
      </c>
      <c r="J43" s="0" t="n">
        <f aca="false">J22-J$2</f>
        <v>25</v>
      </c>
      <c r="K43" s="0" t="n">
        <f aca="false">K22-K$2</f>
        <v>16</v>
      </c>
      <c r="L43" s="0" t="n">
        <f aca="false">L22-L$2</f>
        <v>13</v>
      </c>
      <c r="M43" s="0" t="n">
        <f aca="false">M22-M$2</f>
        <v>9</v>
      </c>
      <c r="O43" s="0" t="n">
        <f aca="false">AVERAGE(E43:G43)</f>
        <v>23</v>
      </c>
      <c r="P43" s="0" t="n">
        <f aca="false">AVERAGE(H43:J43)</f>
        <v>25</v>
      </c>
      <c r="R43" s="0" t="n">
        <f aca="false">L43*(100/D43)</f>
        <v>32.3141933880189</v>
      </c>
      <c r="S43" s="0" t="n">
        <f aca="false">O43*(100/D43)-R43</f>
        <v>24.8570718369376</v>
      </c>
      <c r="T43" s="0" t="n">
        <f aca="false">100-S43-R43</f>
        <v>42.8287347750435</v>
      </c>
      <c r="U43" s="0" t="n">
        <v>32.3141933880189</v>
      </c>
      <c r="V43" s="0" t="n">
        <v>24.8570718369376</v>
      </c>
      <c r="W43" s="0" t="n">
        <v>42.8287347750435</v>
      </c>
      <c r="Y43" s="4" t="n">
        <v>42.8287347750435</v>
      </c>
      <c r="Z43" s="0" t="n">
        <f aca="false">(AB43/AA43)*100</f>
        <v>42.2818791946309</v>
      </c>
      <c r="AA43" s="0" t="n">
        <v>40.23</v>
      </c>
      <c r="AB43" s="7" t="n">
        <v>17.01</v>
      </c>
    </row>
    <row r="44" customFormat="false" ht="15" hidden="false" customHeight="false" outlineLevel="0" collapsed="false">
      <c r="O44" s="0" t="n">
        <f aca="false">AVERAGE(O24:O43)</f>
        <v>20.3</v>
      </c>
      <c r="P44" s="0" t="n">
        <f aca="false">AVERAGE(P24:P43)</f>
        <v>21.6166666666667</v>
      </c>
    </row>
    <row r="46" customFormat="false" ht="15" hidden="false" customHeight="false" outlineLevel="0" collapsed="false">
      <c r="A46" s="4" t="s">
        <v>14</v>
      </c>
      <c r="B46" s="0" t="n">
        <v>24</v>
      </c>
      <c r="C46" s="3" t="s">
        <v>15</v>
      </c>
      <c r="E46" s="0" t="s">
        <v>21</v>
      </c>
      <c r="F46" s="0" t="s">
        <v>22</v>
      </c>
      <c r="G46" s="0" t="s">
        <v>23</v>
      </c>
      <c r="H46" s="0" t="s">
        <v>21</v>
      </c>
      <c r="I46" s="0" t="s">
        <v>22</v>
      </c>
      <c r="J46" s="0" t="s">
        <v>23</v>
      </c>
      <c r="K46" s="0" t="s">
        <v>21</v>
      </c>
      <c r="L46" s="0" t="s">
        <v>22</v>
      </c>
      <c r="M46" s="0" t="s">
        <v>23</v>
      </c>
      <c r="P46" s="0" t="s">
        <v>21</v>
      </c>
      <c r="Q46" s="0" t="s">
        <v>22</v>
      </c>
      <c r="R46" s="0" t="s">
        <v>23</v>
      </c>
      <c r="S46" s="0" t="s">
        <v>21</v>
      </c>
      <c r="T46" s="0" t="s">
        <v>22</v>
      </c>
      <c r="U46" s="0" t="s">
        <v>23</v>
      </c>
    </row>
    <row r="47" customFormat="false" ht="15" hidden="false" customHeight="false" outlineLevel="0" collapsed="false">
      <c r="A47" s="4" t="s">
        <v>14</v>
      </c>
      <c r="B47" s="0" t="n">
        <v>71</v>
      </c>
      <c r="C47" s="3" t="s">
        <v>15</v>
      </c>
      <c r="D47" s="0" t="n">
        <v>20</v>
      </c>
      <c r="E47" s="0" t="n">
        <v>11.2120209556</v>
      </c>
      <c r="F47" s="0" t="n">
        <v>37.7954477638385</v>
      </c>
      <c r="G47" s="0" t="n">
        <v>50.9925312805615</v>
      </c>
      <c r="P47" s="0" t="n">
        <v>14.9531823379993</v>
      </c>
      <c r="Q47" s="0" t="n">
        <v>36.1376115813543</v>
      </c>
      <c r="R47" s="0" t="n">
        <v>48.9092060806464</v>
      </c>
      <c r="S47" s="0" t="n">
        <v>2.1610057901381</v>
      </c>
      <c r="T47" s="0" t="n">
        <v>1.46361425877183</v>
      </c>
      <c r="U47" s="0" t="n">
        <v>2.51426104591311</v>
      </c>
      <c r="V47" s="0" t="n">
        <v>20</v>
      </c>
    </row>
    <row r="48" customFormat="false" ht="15" hidden="false" customHeight="false" outlineLevel="0" collapsed="false">
      <c r="A48" s="4" t="s">
        <v>14</v>
      </c>
      <c r="B48" s="0" t="n">
        <v>4</v>
      </c>
      <c r="C48" s="3" t="s">
        <v>16</v>
      </c>
      <c r="D48" s="0" t="n">
        <v>20</v>
      </c>
      <c r="E48" s="0" t="n">
        <v>14.9495640781363</v>
      </c>
      <c r="F48" s="0" t="n">
        <v>33.2193910970931</v>
      </c>
      <c r="G48" s="0" t="n">
        <v>51.8310448247706</v>
      </c>
      <c r="P48" s="0" t="n">
        <v>19.4984878454867</v>
      </c>
      <c r="Q48" s="0" t="n">
        <v>29.7379760557218</v>
      </c>
      <c r="R48" s="0" t="n">
        <v>50.7635360987915</v>
      </c>
      <c r="S48" s="0" t="n">
        <v>2.70851614105894</v>
      </c>
      <c r="T48" s="0" t="n">
        <v>2.01728595924299</v>
      </c>
      <c r="U48" s="0" t="n">
        <v>2.63994686237249</v>
      </c>
      <c r="V48" s="0" t="n">
        <v>40</v>
      </c>
    </row>
    <row r="49" customFormat="false" ht="15" hidden="false" customHeight="false" outlineLevel="0" collapsed="false">
      <c r="A49" s="4" t="s">
        <v>14</v>
      </c>
      <c r="B49" s="0" t="n">
        <v>49</v>
      </c>
      <c r="C49" s="3" t="s">
        <v>16</v>
      </c>
      <c r="D49" s="0" t="n">
        <v>20</v>
      </c>
      <c r="E49" s="0" t="n">
        <v>18.6979619802616</v>
      </c>
      <c r="F49" s="0" t="n">
        <v>37.3979958831312</v>
      </c>
      <c r="G49" s="0" t="n">
        <v>43.9040421366072</v>
      </c>
      <c r="H49" s="0" t="n">
        <f aca="false">AVERAGE(E47:E49)</f>
        <v>14.9531823379993</v>
      </c>
      <c r="I49" s="0" t="n">
        <f aca="false">AVERAGE(F47:F49)</f>
        <v>36.1376115813543</v>
      </c>
      <c r="J49" s="0" t="n">
        <f aca="false">AVERAGE(G47:G49)</f>
        <v>48.9092060806464</v>
      </c>
      <c r="K49" s="0" t="n">
        <f aca="false">STDEV(E47:E49)/SQRT(3)</f>
        <v>2.1610057901381</v>
      </c>
      <c r="L49" s="0" t="n">
        <f aca="false">STDEV(F47:F49)/SQRT(3)</f>
        <v>1.46361425877183</v>
      </c>
      <c r="M49" s="0" t="n">
        <f aca="false">STDEV(G47:G49)/SQRT(3)</f>
        <v>2.51426104591311</v>
      </c>
      <c r="N49" s="0" t="n">
        <v>20</v>
      </c>
      <c r="P49" s="0" t="n">
        <v>26.5365581482512</v>
      </c>
      <c r="Q49" s="0" t="n">
        <v>26.3939111112975</v>
      </c>
      <c r="R49" s="0" t="n">
        <v>47.0695307404513</v>
      </c>
      <c r="S49" s="0" t="n">
        <v>2.98735271180766</v>
      </c>
      <c r="T49" s="0" t="n">
        <v>1.48285496674273</v>
      </c>
      <c r="U49" s="0" t="n">
        <v>2.18023798274174</v>
      </c>
      <c r="V49" s="0" t="n">
        <v>60</v>
      </c>
    </row>
    <row r="50" customFormat="false" ht="15" hidden="false" customHeight="false" outlineLevel="0" collapsed="false">
      <c r="A50" s="4" t="s">
        <v>14</v>
      </c>
      <c r="B50" s="0" t="n">
        <v>59</v>
      </c>
      <c r="C50" s="3" t="s">
        <v>17</v>
      </c>
      <c r="D50" s="0" t="n">
        <v>40</v>
      </c>
      <c r="E50" s="0" t="n">
        <v>16.2073002485061</v>
      </c>
      <c r="F50" s="0" t="n">
        <v>33.6616905339079</v>
      </c>
      <c r="G50" s="0" t="n">
        <v>50.131009217586</v>
      </c>
      <c r="P50" s="0" t="n">
        <v>24.2241997108757</v>
      </c>
      <c r="Q50" s="0" t="n">
        <v>25.2611998767957</v>
      </c>
      <c r="R50" s="0" t="n">
        <v>50.5146004123285</v>
      </c>
      <c r="S50" s="0" t="n">
        <v>0.461395126936808</v>
      </c>
      <c r="T50" s="0" t="n">
        <v>0.385311962958378</v>
      </c>
      <c r="U50" s="0" t="n">
        <v>0.0760831639784303</v>
      </c>
      <c r="V50" s="0" t="n">
        <v>80</v>
      </c>
    </row>
    <row r="51" customFormat="false" ht="15" hidden="false" customHeight="false" outlineLevel="0" collapsed="false">
      <c r="A51" s="4" t="s">
        <v>14</v>
      </c>
      <c r="B51" s="0" t="n">
        <v>61</v>
      </c>
      <c r="C51" s="3" t="s">
        <v>17</v>
      </c>
      <c r="D51" s="0" t="n">
        <v>40</v>
      </c>
      <c r="E51" s="0" t="n">
        <v>17.4179251509884</v>
      </c>
      <c r="F51" s="0" t="n">
        <v>26.9626838503707</v>
      </c>
      <c r="G51" s="0" t="n">
        <v>55.6193909986409</v>
      </c>
    </row>
    <row r="52" customFormat="false" ht="15" hidden="false" customHeight="false" outlineLevel="0" collapsed="false">
      <c r="A52" s="4" t="s">
        <v>14</v>
      </c>
      <c r="B52" s="0" t="n">
        <v>15</v>
      </c>
      <c r="C52" s="3" t="s">
        <v>18</v>
      </c>
      <c r="D52" s="0" t="n">
        <v>40</v>
      </c>
      <c r="E52" s="0" t="n">
        <v>24.8702381369656</v>
      </c>
      <c r="F52" s="0" t="n">
        <v>28.5895537828868</v>
      </c>
      <c r="G52" s="0" t="n">
        <v>46.5402080801476</v>
      </c>
      <c r="H52" s="0" t="n">
        <f aca="false">AVERAGE(E50:E52)</f>
        <v>19.4984878454867</v>
      </c>
      <c r="I52" s="0" t="n">
        <f aca="false">AVERAGE(F50:F52)</f>
        <v>29.7379760557218</v>
      </c>
      <c r="J52" s="0" t="n">
        <f aca="false">AVERAGE(G50:G52)</f>
        <v>50.7635360987915</v>
      </c>
      <c r="K52" s="0" t="n">
        <f aca="false">STDEV(E50:E52)/SQRT(3)</f>
        <v>2.70851614105894</v>
      </c>
      <c r="L52" s="0" t="n">
        <f aca="false">STDEV(F50:F52)/SQRT(3)</f>
        <v>2.01728595924299</v>
      </c>
      <c r="M52" s="0" t="n">
        <f aca="false">STDEV(G50:G52)/SQRT(3)</f>
        <v>2.63994686237249</v>
      </c>
      <c r="N52" s="0" t="n">
        <v>40</v>
      </c>
    </row>
    <row r="53" customFormat="false" ht="15" hidden="false" customHeight="false" outlineLevel="0" collapsed="false">
      <c r="A53" s="4" t="s">
        <v>14</v>
      </c>
      <c r="B53" s="0" t="n">
        <v>72</v>
      </c>
      <c r="C53" s="3" t="s">
        <v>18</v>
      </c>
      <c r="D53" s="0" t="n">
        <v>60</v>
      </c>
      <c r="E53" s="0" t="n">
        <v>22.3297773455054</v>
      </c>
      <c r="F53" s="0" t="n">
        <v>29.3589577857256</v>
      </c>
      <c r="G53" s="0" t="n">
        <v>48.3112648687691</v>
      </c>
    </row>
    <row r="54" customFormat="false" ht="15" hidden="false" customHeight="false" outlineLevel="0" collapsed="false">
      <c r="A54" s="4" t="s">
        <v>19</v>
      </c>
      <c r="B54" s="0" t="n">
        <v>12</v>
      </c>
      <c r="C54" s="3" t="s">
        <v>15</v>
      </c>
      <c r="D54" s="0" t="n">
        <v>60</v>
      </c>
      <c r="E54" s="0" t="n">
        <v>24.9657037112293</v>
      </c>
      <c r="F54" s="0" t="n">
        <v>24.9657037112293</v>
      </c>
      <c r="G54" s="0" t="n">
        <v>50.0685925775414</v>
      </c>
    </row>
    <row r="55" customFormat="false" ht="15" hidden="false" customHeight="false" outlineLevel="0" collapsed="false">
      <c r="A55" s="4" t="s">
        <v>19</v>
      </c>
      <c r="B55" s="0" t="n">
        <v>16</v>
      </c>
      <c r="C55" s="3" t="s">
        <v>15</v>
      </c>
      <c r="D55" s="0" t="n">
        <v>60</v>
      </c>
      <c r="E55" s="0" t="n">
        <v>32.3141933880189</v>
      </c>
      <c r="F55" s="0" t="n">
        <v>24.8570718369376</v>
      </c>
      <c r="G55" s="0" t="n">
        <v>42.8287347750435</v>
      </c>
      <c r="H55" s="0" t="n">
        <f aca="false">AVERAGE(E53:E55)</f>
        <v>26.5365581482512</v>
      </c>
      <c r="I55" s="0" t="n">
        <f aca="false">AVERAGE(F53:F55)</f>
        <v>26.3939111112975</v>
      </c>
      <c r="J55" s="0" t="n">
        <f aca="false">AVERAGE(G53:G55)</f>
        <v>47.0695307404513</v>
      </c>
      <c r="K55" s="0" t="n">
        <f aca="false">STDEV(E53:E55)/SQRT(3)</f>
        <v>2.98735271180766</v>
      </c>
      <c r="L55" s="0" t="n">
        <f aca="false">STDEV(F53:F55)/SQRT(3)</f>
        <v>1.48285496674273</v>
      </c>
      <c r="M55" s="0" t="n">
        <f aca="false">STDEV(G53:G55)/SQRT(3)</f>
        <v>2.18023798274174</v>
      </c>
      <c r="N55" s="0" t="n">
        <v>60</v>
      </c>
    </row>
    <row r="56" customFormat="false" ht="15" hidden="false" customHeight="false" outlineLevel="0" collapsed="false">
      <c r="A56" s="4" t="s">
        <v>19</v>
      </c>
      <c r="B56" s="0" t="n">
        <v>63</v>
      </c>
      <c r="C56" s="3" t="s">
        <v>16</v>
      </c>
      <c r="D56" s="0" t="n">
        <v>80</v>
      </c>
      <c r="E56" s="0" t="n">
        <v>23.6591083954748</v>
      </c>
      <c r="F56" s="0" t="n">
        <v>25.7331087273148</v>
      </c>
      <c r="G56" s="0" t="n">
        <v>50.6077828772104</v>
      </c>
    </row>
    <row r="57" customFormat="false" ht="15" hidden="false" customHeight="false" outlineLevel="0" collapsed="false">
      <c r="A57" s="4" t="s">
        <v>19</v>
      </c>
      <c r="B57" s="0" t="n">
        <v>66</v>
      </c>
      <c r="C57" s="3" t="s">
        <v>16</v>
      </c>
      <c r="D57" s="0" t="n">
        <v>80</v>
      </c>
      <c r="E57" s="0" t="n">
        <v>24.7892910262766</v>
      </c>
      <c r="F57" s="0" t="n">
        <v>24.7892910262766</v>
      </c>
      <c r="G57" s="0" t="n">
        <v>50.4214179474467</v>
      </c>
    </row>
    <row r="58" customFormat="false" ht="15" hidden="false" customHeight="false" outlineLevel="0" collapsed="false">
      <c r="A58" s="4" t="s">
        <v>19</v>
      </c>
      <c r="B58" s="0" t="n">
        <v>34</v>
      </c>
      <c r="C58" s="3" t="s">
        <v>17</v>
      </c>
      <c r="D58" s="0" t="n">
        <v>80</v>
      </c>
      <c r="H58" s="0" t="n">
        <f aca="false">AVERAGE(E56:E58)</f>
        <v>24.2241997108757</v>
      </c>
      <c r="I58" s="0" t="n">
        <f aca="false">AVERAGE(F56:F58)</f>
        <v>25.2611998767957</v>
      </c>
      <c r="J58" s="0" t="n">
        <f aca="false">AVERAGE(G56:G58)</f>
        <v>50.5146004123285</v>
      </c>
      <c r="K58" s="0" t="n">
        <f aca="false">STDEV(E56:E58)/SQRT(3)</f>
        <v>0.461395126936808</v>
      </c>
      <c r="L58" s="0" t="n">
        <f aca="false">STDEV(F56:F58)/SQRT(3)</f>
        <v>0.385311962958378</v>
      </c>
      <c r="M58" s="0" t="n">
        <f aca="false">STDEV(G56:G58)/SQRT(3)</f>
        <v>0.0760831639784303</v>
      </c>
      <c r="N58" s="0" t="n">
        <v>80</v>
      </c>
    </row>
    <row r="59" customFormat="false" ht="15" hidden="false" customHeight="false" outlineLevel="0" collapsed="false">
      <c r="A59" s="4" t="s">
        <v>19</v>
      </c>
      <c r="B59" s="0" t="n">
        <v>37</v>
      </c>
      <c r="C59" s="3" t="s">
        <v>17</v>
      </c>
    </row>
    <row r="60" customFormat="false" ht="15" hidden="false" customHeight="false" outlineLevel="0" collapsed="false">
      <c r="A60" s="4" t="s">
        <v>19</v>
      </c>
      <c r="B60" s="0" t="n">
        <v>65</v>
      </c>
      <c r="C60" s="3" t="s">
        <v>18</v>
      </c>
    </row>
    <row r="61" customFormat="false" ht="15" hidden="false" customHeight="false" outlineLevel="0" collapsed="false">
      <c r="A61" s="4" t="s">
        <v>20</v>
      </c>
      <c r="B61" s="0" t="n">
        <v>31</v>
      </c>
      <c r="C61" s="3" t="s">
        <v>15</v>
      </c>
    </row>
    <row r="62" customFormat="false" ht="15" hidden="false" customHeight="false" outlineLevel="0" collapsed="false">
      <c r="A62" s="4" t="s">
        <v>20</v>
      </c>
      <c r="B62" s="0" t="n">
        <v>39</v>
      </c>
      <c r="C62" s="3" t="s">
        <v>15</v>
      </c>
    </row>
    <row r="63" customFormat="false" ht="15" hidden="false" customHeight="false" outlineLevel="0" collapsed="false">
      <c r="A63" s="4" t="s">
        <v>20</v>
      </c>
      <c r="B63" s="0" t="n">
        <v>51</v>
      </c>
      <c r="C63" s="3" t="s">
        <v>16</v>
      </c>
    </row>
    <row r="64" customFormat="false" ht="15" hidden="false" customHeight="false" outlineLevel="0" collapsed="false">
      <c r="A64" s="4" t="s">
        <v>20</v>
      </c>
      <c r="B64" s="0" t="n">
        <v>56</v>
      </c>
      <c r="C64" s="3" t="s">
        <v>16</v>
      </c>
    </row>
    <row r="65" customFormat="false" ht="15" hidden="false" customHeight="false" outlineLevel="0" collapsed="false">
      <c r="A65" s="4" t="s">
        <v>20</v>
      </c>
      <c r="B65" s="0" t="n">
        <v>45</v>
      </c>
      <c r="C65" s="3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3:AE43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43:AE43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2013-04-24T15:58:27Z</dcterms:created>
  <dc:creator>Karen Beard</dc:creator>
  <dc:language>en-US</dc:language>
  <cp:lastModifiedBy>Andrew Kulmatiski</cp:lastModifiedBy>
  <dcterms:modified xsi:type="dcterms:W3CDTF">2014-02-25T21:13:20Z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