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950D04ED-CB7E-4141-838B-F1EA2A6C3F40}" xr6:coauthVersionLast="47" xr6:coauthVersionMax="47" xr10:uidLastSave="{00000000-0000-0000-0000-000000000000}"/>
  <bookViews>
    <workbookView xWindow="14690" yWindow="0" windowWidth="23800" windowHeight="20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N8" i="1" s="1"/>
  <c r="J9" i="1"/>
  <c r="N9" i="1" s="1"/>
  <c r="J10" i="1"/>
  <c r="N10" i="1" s="1"/>
  <c r="J11" i="1"/>
  <c r="N11" i="1" s="1"/>
  <c r="J12" i="1"/>
  <c r="N12" i="1" s="1"/>
  <c r="J7" i="1"/>
  <c r="N7" i="1"/>
  <c r="M8" i="1"/>
  <c r="M9" i="1"/>
  <c r="M10" i="1"/>
  <c r="M11" i="1"/>
  <c r="M12" i="1"/>
  <c r="M7" i="1"/>
  <c r="L8" i="1"/>
  <c r="L9" i="1"/>
  <c r="L10" i="1"/>
  <c r="L11" i="1"/>
  <c r="L12" i="1"/>
  <c r="L7" i="1"/>
  <c r="D16" i="1"/>
  <c r="D15" i="1"/>
  <c r="D12" i="1"/>
  <c r="D11" i="1"/>
  <c r="E12" i="1" s="1"/>
  <c r="D5" i="1"/>
  <c r="E5" i="1" s="1"/>
  <c r="C5" i="1"/>
  <c r="C8" i="1"/>
  <c r="O8" i="1" l="1"/>
  <c r="O11" i="1"/>
  <c r="O7" i="1"/>
  <c r="O12" i="1"/>
  <c r="O10" i="1"/>
  <c r="O9" i="1"/>
  <c r="O13" i="1" l="1"/>
</calcChain>
</file>

<file path=xl/sharedStrings.xml><?xml version="1.0" encoding="utf-8"?>
<sst xmlns="http://schemas.openxmlformats.org/spreadsheetml/2006/main" count="23" uniqueCount="19">
  <si>
    <t>p</t>
    <phoneticPr fontId="1"/>
  </si>
  <si>
    <t>1)</t>
    <phoneticPr fontId="1"/>
  </si>
  <si>
    <t>n</t>
    <phoneticPr fontId="1"/>
  </si>
  <si>
    <t>期待値</t>
    <rPh sb="0" eb="3">
      <t>キタイチ</t>
    </rPh>
    <phoneticPr fontId="1"/>
  </si>
  <si>
    <t>世帯数</t>
    <rPh sb="0" eb="3">
      <t>セタイスウ</t>
    </rPh>
    <phoneticPr fontId="1"/>
  </si>
  <si>
    <t>分散</t>
    <rPh sb="0" eb="2">
      <t>ブンサン</t>
    </rPh>
    <phoneticPr fontId="1"/>
  </si>
  <si>
    <t>2)</t>
    <phoneticPr fontId="1"/>
  </si>
  <si>
    <t>標準偏差</t>
    <rPh sb="0" eb="2">
      <t>ヒョウジュン</t>
    </rPh>
    <rPh sb="2" eb="4">
      <t>ヘンサ</t>
    </rPh>
    <phoneticPr fontId="1"/>
  </si>
  <si>
    <t>3)</t>
    <phoneticPr fontId="1"/>
  </si>
  <si>
    <t>成功数</t>
    <rPh sb="0" eb="2">
      <t>セイコウ</t>
    </rPh>
    <rPh sb="2" eb="3">
      <t>スウ</t>
    </rPh>
    <phoneticPr fontId="1"/>
  </si>
  <si>
    <t>二項分布による確率</t>
    <rPh sb="0" eb="2">
      <t>ニコウ</t>
    </rPh>
    <rPh sb="2" eb="4">
      <t>ブンプ</t>
    </rPh>
    <rPh sb="7" eb="9">
      <t>カクリツ</t>
    </rPh>
    <phoneticPr fontId="1"/>
  </si>
  <si>
    <t>試行数</t>
    <rPh sb="0" eb="2">
      <t>シコウ</t>
    </rPh>
    <rPh sb="2" eb="3">
      <t>スウ</t>
    </rPh>
    <phoneticPr fontId="1"/>
  </si>
  <si>
    <t>4)</t>
    <phoneticPr fontId="1"/>
  </si>
  <si>
    <t>x</t>
    <phoneticPr fontId="1"/>
  </si>
  <si>
    <t>n-k</t>
    <phoneticPr fontId="1"/>
  </si>
  <si>
    <t>nCk</t>
    <phoneticPr fontId="1"/>
  </si>
  <si>
    <t>p^x</t>
    <phoneticPr fontId="1"/>
  </si>
  <si>
    <t>(1-p)^(n-k)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</si>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</sst>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"/>
    <numFmt numFmtId="203" formatCode="0.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3" fontId="0" fillId="0" borderId="0" xfId="0" applyNumberFormat="1"/>
    <xf numFmtId="2" fontId="0" fillId="0" borderId="0" xfId="0" applyNumberFormat="1"/>
    <xf numFmtId="203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G23" sqref="G23"/>
    </sheetView>
  </sheetViews>
  <sheetFormatPr defaultRowHeight="18"/>
  <cols>
    <col min="3" max="3" width="12.9140625" bestFit="1" customWidth="1"/>
    <col min="5" max="5" width="9.1640625" customWidth="1"/>
    <col min="11" max="11" width="2.9140625" customWidth="1"/>
    <col min="13" max="14" width="12.9140625" bestFit="1" customWidth="1"/>
  </cols>
  <sheetData>
    <row r="1" spans="1:15">
      <c r="B1" t="s">
        <v>0</v>
      </c>
    </row>
    <row r="2" spans="1:15">
      <c r="B2">
        <v>0.67</v>
      </c>
    </row>
    <row r="4" spans="1:15">
      <c r="A4" t="s">
        <v>1</v>
      </c>
      <c r="B4" t="s">
        <v>4</v>
      </c>
      <c r="C4" t="s">
        <v>3</v>
      </c>
      <c r="D4" t="s">
        <v>5</v>
      </c>
      <c r="E4" t="s">
        <v>7</v>
      </c>
    </row>
    <row r="5" spans="1:15">
      <c r="B5">
        <v>14</v>
      </c>
      <c r="C5">
        <f>B5*$B$2</f>
        <v>9.3800000000000008</v>
      </c>
      <c r="D5" s="2">
        <f>B5*$B$2*(1-$B$2)</f>
        <v>3.0953999999999997</v>
      </c>
      <c r="E5" s="2">
        <f>SQRT(D5)</f>
        <v>1.7593748889875631</v>
      </c>
    </row>
    <row r="6" spans="1:15">
      <c r="D6" s="2"/>
      <c r="G6" s="4" t="s">
        <v>0</v>
      </c>
      <c r="H6" s="4" t="s">
        <v>2</v>
      </c>
      <c r="I6" s="4" t="s">
        <v>13</v>
      </c>
      <c r="J6" s="4" t="s">
        <v>14</v>
      </c>
      <c r="K6" s="4"/>
      <c r="L6" s="4" t="s">
        <v>15</v>
      </c>
      <c r="M6" s="4" t="s">
        <v>16</v>
      </c>
      <c r="N6" s="4" t="s">
        <v>17</v>
      </c>
    </row>
    <row r="7" spans="1:15">
      <c r="A7" t="s">
        <v>6</v>
      </c>
      <c r="B7" t="s">
        <v>9</v>
      </c>
      <c r="C7" t="s">
        <v>10</v>
      </c>
      <c r="G7">
        <v>0.67</v>
      </c>
      <c r="H7">
        <v>14</v>
      </c>
      <c r="I7">
        <v>0</v>
      </c>
      <c r="J7">
        <f>H$7-I7</f>
        <v>14</v>
      </c>
      <c r="L7">
        <f>COMBIN(H$7,I7)</f>
        <v>1</v>
      </c>
      <c r="M7">
        <f>G$7^I7</f>
        <v>1</v>
      </c>
      <c r="N7">
        <f>(1-G$7)^J7</f>
        <v>1.8163316817837968E-7</v>
      </c>
      <c r="O7">
        <f>PRODUCT(L7:N7)</f>
        <v>1.8163316817837968E-7</v>
      </c>
    </row>
    <row r="8" spans="1:15">
      <c r="B8">
        <v>5</v>
      </c>
      <c r="C8" s="1">
        <f>_xlfn.BINOM.DIST(B8,B$5,B$2,1)</f>
        <v>1.6260985037001536E-2</v>
      </c>
      <c r="I8">
        <v>1</v>
      </c>
      <c r="J8">
        <f t="shared" ref="J8:J12" si="0">H$7-I8</f>
        <v>13</v>
      </c>
      <c r="L8">
        <f t="shared" ref="L8:L12" si="1">COMBIN(H$7,I8)</f>
        <v>14</v>
      </c>
      <c r="M8">
        <f t="shared" ref="M8:M12" si="2">G$7^I8</f>
        <v>0.67</v>
      </c>
      <c r="N8">
        <f t="shared" ref="N8:N12" si="3">(1-G$7)^J8</f>
        <v>5.504035399344841E-7</v>
      </c>
      <c r="O8">
        <f t="shared" ref="O8:O12" si="4">PRODUCT(L8:N8)</f>
        <v>5.1627852045854616E-6</v>
      </c>
    </row>
    <row r="9" spans="1:15">
      <c r="I9">
        <v>2</v>
      </c>
      <c r="J9">
        <f t="shared" si="0"/>
        <v>12</v>
      </c>
      <c r="L9">
        <f t="shared" si="1"/>
        <v>91</v>
      </c>
      <c r="M9">
        <f t="shared" si="2"/>
        <v>0.44890000000000008</v>
      </c>
      <c r="N9">
        <f t="shared" si="3"/>
        <v>1.667889514952982E-6</v>
      </c>
      <c r="O9">
        <f t="shared" si="4"/>
        <v>6.8133119896877833E-5</v>
      </c>
    </row>
    <row r="10" spans="1:15">
      <c r="A10" t="s">
        <v>8</v>
      </c>
      <c r="B10" t="s">
        <v>11</v>
      </c>
      <c r="C10" t="s">
        <v>9</v>
      </c>
      <c r="I10">
        <v>3</v>
      </c>
      <c r="J10">
        <f t="shared" si="0"/>
        <v>11</v>
      </c>
      <c r="L10">
        <f t="shared" si="1"/>
        <v>364</v>
      </c>
      <c r="M10">
        <f t="shared" si="2"/>
        <v>0.30076300000000006</v>
      </c>
      <c r="N10">
        <f t="shared" si="3"/>
        <v>5.0542106513726729E-6</v>
      </c>
      <c r="O10">
        <f t="shared" si="4"/>
        <v>5.5332351916252296E-4</v>
      </c>
    </row>
    <row r="11" spans="1:15">
      <c r="B11">
        <v>100</v>
      </c>
      <c r="C11">
        <v>59</v>
      </c>
      <c r="D11" s="1">
        <f>_xlfn.BINOM.DIST(C11,B11,$B$2,1)</f>
        <v>5.7122494511310129E-2</v>
      </c>
      <c r="I11">
        <v>4</v>
      </c>
      <c r="J11">
        <f t="shared" si="0"/>
        <v>10</v>
      </c>
      <c r="L11">
        <f t="shared" si="1"/>
        <v>1001</v>
      </c>
      <c r="M11">
        <f t="shared" si="2"/>
        <v>0.20151121000000008</v>
      </c>
      <c r="N11">
        <f t="shared" si="3"/>
        <v>1.5315789852644466E-5</v>
      </c>
      <c r="O11">
        <f t="shared" si="4"/>
        <v>3.0893896486574213E-3</v>
      </c>
    </row>
    <row r="12" spans="1:15">
      <c r="C12">
        <v>70</v>
      </c>
      <c r="D12" s="1">
        <f>_xlfn.BINOM.DIST(C12,B11,$B$2,1)</f>
        <v>0.76994359014284597</v>
      </c>
      <c r="E12" s="3">
        <f>D12-D11</f>
        <v>0.71282109563153584</v>
      </c>
      <c r="I12">
        <v>5</v>
      </c>
      <c r="J12">
        <f t="shared" si="0"/>
        <v>9</v>
      </c>
      <c r="L12">
        <f t="shared" si="1"/>
        <v>2002</v>
      </c>
      <c r="M12">
        <f t="shared" si="2"/>
        <v>0.13501251070000006</v>
      </c>
      <c r="N12">
        <f t="shared" si="3"/>
        <v>4.6411484401952937E-5</v>
      </c>
      <c r="O12">
        <f t="shared" si="4"/>
        <v>1.2544794330911956E-2</v>
      </c>
    </row>
    <row r="13" spans="1:15">
      <c r="O13" s="1">
        <f>SUM(O7:O12)</f>
        <v>1.6260985037001543E-2</v>
      </c>
    </row>
    <row r="14" spans="1:15">
      <c r="A14" t="s">
        <v>12</v>
      </c>
      <c r="B14" t="s">
        <v>11</v>
      </c>
      <c r="C14" t="s">
        <v>9</v>
      </c>
    </row>
    <row r="15" spans="1:15">
      <c r="B15">
        <v>100</v>
      </c>
      <c r="C15">
        <v>65</v>
      </c>
      <c r="D15" s="1">
        <f>_xlfn.BINOM.DIST(C15,B15,$B$2,1)</f>
        <v>0.3708456965357394</v>
      </c>
      <c r="E15" t="s">
        <v>18</v>
      </c>
    </row>
    <row r="16" spans="1:15">
      <c r="C16">
        <v>70</v>
      </c>
      <c r="D16" s="1">
        <f>1-_xlfn.BINOM.DIST(C16,B15,$B$2,1)</f>
        <v>0.23005640985715403</v>
      </c>
      <c r="E16" s="3"/>
    </row>
    <row r="17" spans="10:10">
      <c r="J17" s="2"/>
    </row>
    <row r="20" spans="10:10">
      <c r="J20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矢口 誠</dc:creator>
  <cp:lastModifiedBy>Yaguchi, Makoto (Yachiyo)</cp:lastModifiedBy>
  <dcterms:created xsi:type="dcterms:W3CDTF">2015-06-05T18:19:34Z</dcterms:created>
  <dcterms:modified xsi:type="dcterms:W3CDTF">2024-05-22T00:16:18Z</dcterms:modified>
</cp:coreProperties>
</file>