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heckCompatibility="1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演習問題_データアナリティクス基礎\"/>
    </mc:Choice>
  </mc:AlternateContent>
  <xr:revisionPtr revIDLastSave="0" documentId="13_ncr:1_{3F1084C2-8A78-46B9-9C74-BE3CAA47DF2F}" xr6:coauthVersionLast="47" xr6:coauthVersionMax="47" xr10:uidLastSave="{00000000-0000-0000-0000-000000000000}"/>
  <bookViews>
    <workbookView xWindow="10110" yWindow="0" windowWidth="28380" windowHeight="20340" activeTab="1" xr2:uid="{00000000-000D-0000-FFFF-FFFF00000000}"/>
  </bookViews>
  <sheets>
    <sheet name="Sheet1" sheetId="7" r:id="rId1"/>
    <sheet name="データ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6" l="1"/>
  <c r="X8" i="6"/>
  <c r="Y8" i="6"/>
  <c r="Z8" i="6"/>
  <c r="AA8" i="6"/>
  <c r="X9" i="6"/>
  <c r="Y9" i="6"/>
  <c r="Z9" i="6"/>
  <c r="AA9" i="6"/>
  <c r="X10" i="6"/>
  <c r="Y10" i="6"/>
  <c r="Z10" i="6"/>
  <c r="AA10" i="6"/>
  <c r="X11" i="6"/>
  <c r="Y11" i="6"/>
  <c r="Z11" i="6"/>
  <c r="AA11" i="6"/>
  <c r="X12" i="6"/>
  <c r="Y12" i="6"/>
  <c r="Z12" i="6"/>
  <c r="AA12" i="6"/>
  <c r="X13" i="6"/>
  <c r="Y13" i="6"/>
  <c r="Z13" i="6"/>
  <c r="AA13" i="6"/>
  <c r="X14" i="6"/>
  <c r="Y14" i="6"/>
  <c r="Z14" i="6"/>
  <c r="AA14" i="6"/>
  <c r="X15" i="6"/>
  <c r="Y15" i="6"/>
  <c r="Z15" i="6"/>
  <c r="AA15" i="6"/>
  <c r="X16" i="6"/>
  <c r="Y16" i="6"/>
  <c r="Z16" i="6"/>
  <c r="AA16" i="6"/>
  <c r="X17" i="6"/>
  <c r="Y17" i="6"/>
  <c r="Z17" i="6"/>
  <c r="AA17" i="6"/>
  <c r="X18" i="6"/>
  <c r="Y18" i="6"/>
  <c r="Z18" i="6"/>
  <c r="AA18" i="6"/>
  <c r="X19" i="6"/>
  <c r="Y19" i="6"/>
  <c r="Z19" i="6"/>
  <c r="AA19" i="6"/>
  <c r="X20" i="6"/>
  <c r="Y20" i="6"/>
  <c r="Z20" i="6"/>
  <c r="AA20" i="6"/>
  <c r="W15" i="6"/>
  <c r="W16" i="6"/>
  <c r="W17" i="6"/>
  <c r="W18" i="6"/>
  <c r="W19" i="6"/>
  <c r="W20" i="6"/>
  <c r="W8" i="6"/>
  <c r="W9" i="6"/>
  <c r="W10" i="6"/>
  <c r="W11" i="6"/>
  <c r="W12" i="6"/>
  <c r="W13" i="6"/>
  <c r="W14" i="6"/>
  <c r="S22" i="6" l="1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1" i="6"/>
  <c r="T21" i="6"/>
  <c r="U21" i="6"/>
  <c r="R22" i="6"/>
  <c r="R23" i="6"/>
  <c r="R24" i="6"/>
  <c r="R25" i="6"/>
  <c r="R26" i="6"/>
  <c r="R21" i="6"/>
  <c r="M14" i="6" l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N25" i="6"/>
  <c r="O25" i="6"/>
  <c r="P25" i="6"/>
  <c r="M26" i="6"/>
  <c r="N26" i="6"/>
  <c r="O26" i="6"/>
  <c r="P26" i="6"/>
  <c r="L15" i="6"/>
  <c r="L16" i="6"/>
  <c r="L17" i="6"/>
  <c r="L18" i="6"/>
  <c r="L19" i="6"/>
  <c r="L21" i="6"/>
  <c r="L22" i="6"/>
  <c r="L23" i="6"/>
  <c r="L24" i="6"/>
  <c r="L25" i="6"/>
  <c r="L26" i="6"/>
  <c r="L14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I2" i="6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" i="6"/>
  <c r="G3" i="6"/>
  <c r="B37" i="6"/>
  <c r="B38" i="6"/>
  <c r="B39" i="6"/>
  <c r="B40" i="6"/>
  <c r="B36" i="6"/>
  <c r="B35" i="6"/>
  <c r="B30" i="6"/>
  <c r="B31" i="6"/>
  <c r="B32" i="6"/>
  <c r="B33" i="6"/>
  <c r="B34" i="6"/>
  <c r="B29" i="6"/>
</calcChain>
</file>

<file path=xl/sharedStrings.xml><?xml version="1.0" encoding="utf-8"?>
<sst xmlns="http://schemas.openxmlformats.org/spreadsheetml/2006/main" count="73" uniqueCount="48">
  <si>
    <t>計</t>
  </si>
  <si>
    <t>紳士服</t>
  </si>
  <si>
    <t>婦人服</t>
  </si>
  <si>
    <t>子供服</t>
  </si>
  <si>
    <t>その他
衣料品</t>
    <rPh sb="4" eb="7">
      <t>イリョウヒン</t>
    </rPh>
    <phoneticPr fontId="1"/>
  </si>
  <si>
    <t>8月</t>
  </si>
  <si>
    <t>8月</t>
    <rPh sb="1" eb="2">
      <t>ガツ</t>
    </rPh>
    <phoneticPr fontId="1"/>
  </si>
  <si>
    <t>9月</t>
  </si>
  <si>
    <t>9月</t>
    <rPh sb="1" eb="2">
      <t>ガツ</t>
    </rPh>
    <phoneticPr fontId="1"/>
  </si>
  <si>
    <t>10月</t>
  </si>
  <si>
    <t>11月</t>
  </si>
  <si>
    <t>12月</t>
  </si>
  <si>
    <t>2月</t>
    <rPh sb="1" eb="2">
      <t>ガツ</t>
    </rPh>
    <phoneticPr fontId="1"/>
  </si>
  <si>
    <t>3月</t>
    <rPh sb="1" eb="2">
      <t>ガツ</t>
    </rPh>
    <phoneticPr fontId="1"/>
  </si>
  <si>
    <t>4月</t>
  </si>
  <si>
    <t>5月</t>
  </si>
  <si>
    <t>6月</t>
  </si>
  <si>
    <t>7月</t>
  </si>
  <si>
    <t>月別売上平均</t>
    <rPh sb="0" eb="2">
      <t>ツキベツ</t>
    </rPh>
    <rPh sb="2" eb="4">
      <t>ウリアゲ</t>
    </rPh>
    <rPh sb="4" eb="6">
      <t>ヘイキン</t>
    </rPh>
    <phoneticPr fontId="1"/>
  </si>
  <si>
    <t>2010/7指数 計</t>
    <rPh sb="6" eb="8">
      <t>シスウ</t>
    </rPh>
    <rPh sb="9" eb="10">
      <t>ケイ</t>
    </rPh>
    <phoneticPr fontId="1"/>
  </si>
  <si>
    <t>寄与度 
紳士服</t>
    <rPh sb="0" eb="3">
      <t>キヨド</t>
    </rPh>
    <phoneticPr fontId="1"/>
  </si>
  <si>
    <t>同月比増加率 計</t>
    <rPh sb="0" eb="3">
      <t>ドウゲツヒ</t>
    </rPh>
    <rPh sb="3" eb="5">
      <t>ゾウカ</t>
    </rPh>
    <rPh sb="5" eb="6">
      <t>リツ</t>
    </rPh>
    <rPh sb="7" eb="8">
      <t>ケイ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</si>
  <si>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</si>
  <si>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</si>
  <si>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</si>
  <si>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</si>
  <si>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</si>
  <si>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</si>
  <si>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</si>
  <si>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</si>
  <si>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</si>
  <si>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</si>
  <si>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</si>
  <si>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</si>
  <si>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</si>
  <si>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</si>
  <si>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</si>
  <si>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</si>
  <si>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</si>
  <si>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</si>
  <si>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</si>
  <si>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</si>
  <si>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</si>
  <si>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</si>
  <si>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</si>
  <si>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</si>
  <si>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紳士服</t>
    <rPh sb="0" eb="3">
      <t>シンシフク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</si>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</sst>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#,##0.0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7.5"/>
      <name val="游ゴシック"/>
      <family val="3"/>
      <charset val="128"/>
    </font>
    <font>
      <sz val="11"/>
      <name val="游ゴシック"/>
      <family val="3"/>
      <charset val="128"/>
    </font>
    <font>
      <sz val="12"/>
      <name val="游ゴシック"/>
      <family val="3"/>
      <charset val="128"/>
    </font>
    <font>
      <sz val="7.5"/>
      <name val="游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55" fontId="5" fillId="2" borderId="1" xfId="0" applyNumberFormat="1" applyFont="1" applyFill="1" applyBorder="1" applyAlignment="1">
      <alignment horizontal="right" vertical="center" wrapText="1"/>
    </xf>
    <xf numFmtId="3" fontId="5" fillId="3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3" fontId="6" fillId="0" borderId="0" xfId="0" applyNumberFormat="1" applyFont="1">
      <alignment vertical="center"/>
    </xf>
    <xf numFmtId="179" fontId="5" fillId="3" borderId="1" xfId="0" applyNumberFormat="1" applyFont="1" applyFill="1" applyBorder="1" applyAlignment="1">
      <alignment horizontal="right" vertical="center" wrapText="1"/>
    </xf>
    <xf numFmtId="4" fontId="5" fillId="3" borderId="1" xfId="0" applyNumberFormat="1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2" fillId="0" borderId="3" xfId="0" applyFont="1" applyFill="1" applyBorder="1" applyAlignment="1">
      <alignment horizontal="center" vertical="center" wrapText="1"/>
    </xf>
    <xf numFmtId="10" fontId="5" fillId="3" borderId="1" xfId="1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Continuous" vertical="center"/>
    </xf>
  </cellXfs>
  <cellStyles count="2">
    <cellStyle name="パーセント" xfId="1" builtinId="5"/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データ!$C$1</c:f>
              <c:strCache>
                <c:ptCount val="1"/>
                <c:pt idx="0">
                  <c:v>紳士服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データ!$C$2:$C$26</c:f>
              <c:numCache>
                <c:formatCode>#,##0</c:formatCode>
                <c:ptCount val="25"/>
                <c:pt idx="0">
                  <c:v>6435</c:v>
                </c:pt>
                <c:pt idx="1">
                  <c:v>3300</c:v>
                </c:pt>
                <c:pt idx="2">
                  <c:v>4081</c:v>
                </c:pt>
                <c:pt idx="3">
                  <c:v>6608</c:v>
                </c:pt>
                <c:pt idx="4">
                  <c:v>6981</c:v>
                </c:pt>
                <c:pt idx="5">
                  <c:v>9109</c:v>
                </c:pt>
                <c:pt idx="6">
                  <c:v>6926</c:v>
                </c:pt>
                <c:pt idx="7">
                  <c:v>4269</c:v>
                </c:pt>
                <c:pt idx="8">
                  <c:v>5440</c:v>
                </c:pt>
                <c:pt idx="9">
                  <c:v>5649</c:v>
                </c:pt>
                <c:pt idx="10">
                  <c:v>5776</c:v>
                </c:pt>
                <c:pt idx="11">
                  <c:v>6188</c:v>
                </c:pt>
                <c:pt idx="12">
                  <c:v>5903</c:v>
                </c:pt>
                <c:pt idx="13">
                  <c:v>3055</c:v>
                </c:pt>
                <c:pt idx="14">
                  <c:v>4135</c:v>
                </c:pt>
                <c:pt idx="15">
                  <c:v>6038</c:v>
                </c:pt>
                <c:pt idx="16">
                  <c:v>6746</c:v>
                </c:pt>
                <c:pt idx="17">
                  <c:v>8170</c:v>
                </c:pt>
                <c:pt idx="18">
                  <c:v>6418</c:v>
                </c:pt>
                <c:pt idx="19">
                  <c:v>3769</c:v>
                </c:pt>
                <c:pt idx="20">
                  <c:v>5383</c:v>
                </c:pt>
                <c:pt idx="21">
                  <c:v>5289</c:v>
                </c:pt>
                <c:pt idx="22">
                  <c:v>5281</c:v>
                </c:pt>
                <c:pt idx="23">
                  <c:v>5972</c:v>
                </c:pt>
                <c:pt idx="24">
                  <c:v>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4-408E-9CB9-94E590FDA191}"/>
            </c:ext>
          </c:extLst>
        </c:ser>
        <c:ser>
          <c:idx val="2"/>
          <c:order val="2"/>
          <c:tx>
            <c:strRef>
              <c:f>データ!$E$1</c:f>
              <c:strCache>
                <c:ptCount val="1"/>
                <c:pt idx="0">
                  <c:v>子供服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データ!$E$2:$E$26</c:f>
              <c:numCache>
                <c:formatCode>#,##0</c:formatCode>
                <c:ptCount val="25"/>
                <c:pt idx="0">
                  <c:v>2325</c:v>
                </c:pt>
                <c:pt idx="1">
                  <c:v>1369</c:v>
                </c:pt>
                <c:pt idx="2">
                  <c:v>1746</c:v>
                </c:pt>
                <c:pt idx="3">
                  <c:v>2291</c:v>
                </c:pt>
                <c:pt idx="4">
                  <c:v>1987</c:v>
                </c:pt>
                <c:pt idx="5">
                  <c:v>2362</c:v>
                </c:pt>
                <c:pt idx="6">
                  <c:v>2549</c:v>
                </c:pt>
                <c:pt idx="7">
                  <c:v>1715</c:v>
                </c:pt>
                <c:pt idx="8">
                  <c:v>3458</c:v>
                </c:pt>
                <c:pt idx="9">
                  <c:v>2498</c:v>
                </c:pt>
                <c:pt idx="10">
                  <c:v>2092</c:v>
                </c:pt>
                <c:pt idx="11">
                  <c:v>1529</c:v>
                </c:pt>
                <c:pt idx="12">
                  <c:v>2187</c:v>
                </c:pt>
                <c:pt idx="13">
                  <c:v>1354</c:v>
                </c:pt>
                <c:pt idx="14">
                  <c:v>2034</c:v>
                </c:pt>
                <c:pt idx="15">
                  <c:v>2144</c:v>
                </c:pt>
                <c:pt idx="16">
                  <c:v>2021</c:v>
                </c:pt>
                <c:pt idx="17">
                  <c:v>2327</c:v>
                </c:pt>
                <c:pt idx="18">
                  <c:v>2526</c:v>
                </c:pt>
                <c:pt idx="19">
                  <c:v>1660</c:v>
                </c:pt>
                <c:pt idx="20">
                  <c:v>3482</c:v>
                </c:pt>
                <c:pt idx="21">
                  <c:v>2400</c:v>
                </c:pt>
                <c:pt idx="22">
                  <c:v>2035</c:v>
                </c:pt>
                <c:pt idx="23">
                  <c:v>1573</c:v>
                </c:pt>
                <c:pt idx="24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4-408E-9CB9-94E590FDA191}"/>
            </c:ext>
          </c:extLst>
        </c:ser>
        <c:ser>
          <c:idx val="3"/>
          <c:order val="3"/>
          <c:tx>
            <c:strRef>
              <c:f>データ!$F$1</c:f>
              <c:strCache>
                <c:ptCount val="1"/>
                <c:pt idx="0">
                  <c:v>その他
衣料品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データ!$F$2:$F$26</c:f>
              <c:numCache>
                <c:formatCode>#,##0</c:formatCode>
                <c:ptCount val="25"/>
                <c:pt idx="0">
                  <c:v>2939</c:v>
                </c:pt>
                <c:pt idx="1">
                  <c:v>2209</c:v>
                </c:pt>
                <c:pt idx="2">
                  <c:v>2381</c:v>
                </c:pt>
                <c:pt idx="3">
                  <c:v>2869</c:v>
                </c:pt>
                <c:pt idx="4">
                  <c:v>2815</c:v>
                </c:pt>
                <c:pt idx="5">
                  <c:v>3414</c:v>
                </c:pt>
                <c:pt idx="6">
                  <c:v>2514</c:v>
                </c:pt>
                <c:pt idx="7">
                  <c:v>2225</c:v>
                </c:pt>
                <c:pt idx="8">
                  <c:v>2652</c:v>
                </c:pt>
                <c:pt idx="9">
                  <c:v>2392</c:v>
                </c:pt>
                <c:pt idx="10">
                  <c:v>2386</c:v>
                </c:pt>
                <c:pt idx="11">
                  <c:v>2400</c:v>
                </c:pt>
                <c:pt idx="12">
                  <c:v>2791</c:v>
                </c:pt>
                <c:pt idx="13">
                  <c:v>2055</c:v>
                </c:pt>
                <c:pt idx="14">
                  <c:v>2353</c:v>
                </c:pt>
                <c:pt idx="15">
                  <c:v>2691</c:v>
                </c:pt>
                <c:pt idx="16">
                  <c:v>2665</c:v>
                </c:pt>
                <c:pt idx="17">
                  <c:v>3101</c:v>
                </c:pt>
                <c:pt idx="18">
                  <c:v>2411</c:v>
                </c:pt>
                <c:pt idx="19">
                  <c:v>2047</c:v>
                </c:pt>
                <c:pt idx="20">
                  <c:v>2472</c:v>
                </c:pt>
                <c:pt idx="21">
                  <c:v>2211</c:v>
                </c:pt>
                <c:pt idx="22">
                  <c:v>2245</c:v>
                </c:pt>
                <c:pt idx="23">
                  <c:v>2259</c:v>
                </c:pt>
                <c:pt idx="24">
                  <c:v>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4-408E-9CB9-94E590FD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087528"/>
        <c:axId val="765088248"/>
      </c:lineChart>
      <c:lineChart>
        <c:grouping val="standard"/>
        <c:varyColors val="0"/>
        <c:ser>
          <c:idx val="1"/>
          <c:order val="1"/>
          <c:tx>
            <c:strRef>
              <c:f>データ!$D$1</c:f>
              <c:strCache>
                <c:ptCount val="1"/>
                <c:pt idx="0">
                  <c:v>婦人服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データ!$D$2:$D$26</c:f>
              <c:numCache>
                <c:formatCode>#,##0</c:formatCode>
                <c:ptCount val="25"/>
                <c:pt idx="0">
                  <c:v>20565</c:v>
                </c:pt>
                <c:pt idx="1">
                  <c:v>12930</c:v>
                </c:pt>
                <c:pt idx="2">
                  <c:v>17153</c:v>
                </c:pt>
                <c:pt idx="3">
                  <c:v>21258</c:v>
                </c:pt>
                <c:pt idx="4">
                  <c:v>19685</c:v>
                </c:pt>
                <c:pt idx="5">
                  <c:v>20620</c:v>
                </c:pt>
                <c:pt idx="6">
                  <c:v>21702</c:v>
                </c:pt>
                <c:pt idx="7">
                  <c:v>14027</c:v>
                </c:pt>
                <c:pt idx="8">
                  <c:v>20442</c:v>
                </c:pt>
                <c:pt idx="9">
                  <c:v>18456</c:v>
                </c:pt>
                <c:pt idx="10">
                  <c:v>17735</c:v>
                </c:pt>
                <c:pt idx="11">
                  <c:v>15796</c:v>
                </c:pt>
                <c:pt idx="12">
                  <c:v>19660</c:v>
                </c:pt>
                <c:pt idx="13">
                  <c:v>12378</c:v>
                </c:pt>
                <c:pt idx="14">
                  <c:v>17408</c:v>
                </c:pt>
                <c:pt idx="15">
                  <c:v>20464</c:v>
                </c:pt>
                <c:pt idx="16">
                  <c:v>19867</c:v>
                </c:pt>
                <c:pt idx="17">
                  <c:v>19392</c:v>
                </c:pt>
                <c:pt idx="18">
                  <c:v>21753</c:v>
                </c:pt>
                <c:pt idx="19">
                  <c:v>13134</c:v>
                </c:pt>
                <c:pt idx="20">
                  <c:v>21100</c:v>
                </c:pt>
                <c:pt idx="21">
                  <c:v>18083</c:v>
                </c:pt>
                <c:pt idx="22">
                  <c:v>17182</c:v>
                </c:pt>
                <c:pt idx="23">
                  <c:v>15578</c:v>
                </c:pt>
                <c:pt idx="24">
                  <c:v>18924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4-408E-9CB9-94E590FD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74808"/>
        <c:axId val="765376968"/>
      </c:lineChart>
      <c:catAx>
        <c:axId val="765087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088248"/>
        <c:crosses val="autoZero"/>
        <c:auto val="1"/>
        <c:lblAlgn val="ctr"/>
        <c:lblOffset val="100"/>
        <c:noMultiLvlLbl val="0"/>
      </c:catAx>
      <c:valAx>
        <c:axId val="7650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087528"/>
        <c:crosses val="autoZero"/>
        <c:crossBetween val="between"/>
      </c:valAx>
      <c:valAx>
        <c:axId val="7653769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74808"/>
        <c:crosses val="max"/>
        <c:crossBetween val="between"/>
      </c:valAx>
      <c:catAx>
        <c:axId val="76537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765376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中心化移動平均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データ!$X$1</c:f>
              <c:strCache>
                <c:ptCount val="1"/>
                <c:pt idx="0">
                  <c:v>紳士服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データ!$X$8:$X$20</c:f>
              <c:numCache>
                <c:formatCode>#,##0.0</c:formatCode>
                <c:ptCount val="13"/>
                <c:pt idx="0">
                  <c:v>5874.6666666666661</c:v>
                </c:pt>
                <c:pt idx="1">
                  <c:v>5842.2916666666661</c:v>
                </c:pt>
                <c:pt idx="2">
                  <c:v>5834.333333333333</c:v>
                </c:pt>
                <c:pt idx="3">
                  <c:v>5812.833333333333</c:v>
                </c:pt>
                <c:pt idx="4">
                  <c:v>5779.2916666666661</c:v>
                </c:pt>
                <c:pt idx="5">
                  <c:v>5730.375</c:v>
                </c:pt>
                <c:pt idx="6">
                  <c:v>5670.0833333333339</c:v>
                </c:pt>
                <c:pt idx="7">
                  <c:v>5628.0833333333339</c:v>
                </c:pt>
                <c:pt idx="8">
                  <c:v>5604.875</c:v>
                </c:pt>
                <c:pt idx="9">
                  <c:v>5587.5</c:v>
                </c:pt>
                <c:pt idx="10">
                  <c:v>5551.875</c:v>
                </c:pt>
                <c:pt idx="11">
                  <c:v>5522.25</c:v>
                </c:pt>
                <c:pt idx="12">
                  <c:v>5490.9583333333339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F-4507-8CA0-AECE216BED4E}"/>
            </c:ext>
          </c:extLst>
        </c:ser>
        <c:ser>
          <c:idx val="3"/>
          <c:order val="3"/>
          <c:tx>
            <c:strRef>
              <c:f>データ!$Z$1</c:f>
              <c:strCache>
                <c:ptCount val="1"/>
                <c:pt idx="0">
                  <c:v>子供服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データ!$Z$8:$Z$20</c:f>
              <c:numCache>
                <c:formatCode>#,##0.0</c:formatCode>
                <c:ptCount val="13"/>
                <c:pt idx="0">
                  <c:v>2154.3333333333335</c:v>
                </c:pt>
                <c:pt idx="1">
                  <c:v>2147.9583333333335</c:v>
                </c:pt>
                <c:pt idx="2">
                  <c:v>2159.3333333333335</c:v>
                </c:pt>
                <c:pt idx="3">
                  <c:v>2165.2083333333335</c:v>
                </c:pt>
                <c:pt idx="4">
                  <c:v>2160.5</c:v>
                </c:pt>
                <c:pt idx="5">
                  <c:v>2160.458333333333</c:v>
                </c:pt>
                <c:pt idx="6">
                  <c:v>2158.041666666667</c:v>
                </c:pt>
                <c:pt idx="7">
                  <c:v>2154.791666666667</c:v>
                </c:pt>
                <c:pt idx="8">
                  <c:v>2153.5</c:v>
                </c:pt>
                <c:pt idx="9">
                  <c:v>2150.416666666667</c:v>
                </c:pt>
                <c:pt idx="10">
                  <c:v>2143.9583333333335</c:v>
                </c:pt>
                <c:pt idx="11">
                  <c:v>2143.416666666667</c:v>
                </c:pt>
                <c:pt idx="12">
                  <c:v>2142.041666666667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F-4507-8CA0-AECE216BED4E}"/>
            </c:ext>
          </c:extLst>
        </c:ser>
        <c:ser>
          <c:idx val="4"/>
          <c:order val="4"/>
          <c:tx>
            <c:strRef>
              <c:f>データ!$AA$1</c:f>
              <c:strCache>
                <c:ptCount val="1"/>
                <c:pt idx="0">
                  <c:v>その他
衣料品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データ!$AA$8:$AA$20</c:f>
              <c:numCache>
                <c:formatCode>#,##0.0</c:formatCode>
                <c:ptCount val="13"/>
                <c:pt idx="0">
                  <c:v>2593.5</c:v>
                </c:pt>
                <c:pt idx="1">
                  <c:v>2580.916666666667</c:v>
                </c:pt>
                <c:pt idx="2">
                  <c:v>2573.333333333333</c:v>
                </c:pt>
                <c:pt idx="3">
                  <c:v>2564.75</c:v>
                </c:pt>
                <c:pt idx="4">
                  <c:v>2551.0833333333335</c:v>
                </c:pt>
                <c:pt idx="5">
                  <c:v>2531.791666666667</c:v>
                </c:pt>
                <c:pt idx="6">
                  <c:v>2514.458333333333</c:v>
                </c:pt>
                <c:pt idx="7">
                  <c:v>2502.75</c:v>
                </c:pt>
                <c:pt idx="8">
                  <c:v>2487.8333333333335</c:v>
                </c:pt>
                <c:pt idx="9">
                  <c:v>2472.791666666667</c:v>
                </c:pt>
                <c:pt idx="10">
                  <c:v>2459.375</c:v>
                </c:pt>
                <c:pt idx="11">
                  <c:v>2447.625</c:v>
                </c:pt>
                <c:pt idx="12">
                  <c:v>2434.375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DF-4507-8CA0-AECE216BE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52408"/>
        <c:axId val="656052768"/>
      </c:lineChart>
      <c:lineChart>
        <c:grouping val="standard"/>
        <c:varyColors val="0"/>
        <c:ser>
          <c:idx val="0"/>
          <c:order val="0"/>
          <c:tx>
            <c:strRef>
              <c:f>データ!$W$1</c:f>
              <c:strCache>
                <c:ptCount val="1"/>
                <c:pt idx="0">
                  <c:v>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データ!$W$8:$W$20</c:f>
              <c:numCache>
                <c:formatCode>#,##0.0</c:formatCode>
                <c:ptCount val="13"/>
                <c:pt idx="0">
                  <c:v>28949.041666666664</c:v>
                </c:pt>
                <c:pt idx="1">
                  <c:v>28837</c:v>
                </c:pt>
                <c:pt idx="2">
                  <c:v>28820.416666666664</c:v>
                </c:pt>
                <c:pt idx="3">
                  <c:v>28773.75</c:v>
                </c:pt>
                <c:pt idx="4">
                  <c:v>28696.416666666668</c:v>
                </c:pt>
                <c:pt idx="5">
                  <c:v>28584.625</c:v>
                </c:pt>
                <c:pt idx="6">
                  <c:v>28455.5</c:v>
                </c:pt>
                <c:pt idx="7">
                  <c:v>28363.416666666668</c:v>
                </c:pt>
                <c:pt idx="8">
                  <c:v>28314.208333333336</c:v>
                </c:pt>
                <c:pt idx="9">
                  <c:v>28290.541666666664</c:v>
                </c:pt>
                <c:pt idx="10">
                  <c:v>28196.416666666664</c:v>
                </c:pt>
                <c:pt idx="11">
                  <c:v>28122.375</c:v>
                </c:pt>
                <c:pt idx="12">
                  <c:v>28036.708333333336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F-4507-8CA0-AECE216BED4E}"/>
            </c:ext>
          </c:extLst>
        </c:ser>
        <c:ser>
          <c:idx val="2"/>
          <c:order val="2"/>
          <c:tx>
            <c:strRef>
              <c:f>データ!$Y$1</c:f>
              <c:strCache>
                <c:ptCount val="1"/>
                <c:pt idx="0">
                  <c:v>婦人服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データ!$Y$8:$Y$20</c:f>
              <c:numCache>
                <c:formatCode>#,##0.0</c:formatCode>
                <c:ptCount val="13"/>
                <c:pt idx="0">
                  <c:v>18326.375</c:v>
                </c:pt>
                <c:pt idx="1">
                  <c:v>18265.666666666668</c:v>
                </c:pt>
                <c:pt idx="2">
                  <c:v>18253.291666666668</c:v>
                </c:pt>
                <c:pt idx="3">
                  <c:v>18230.833333333336</c:v>
                </c:pt>
                <c:pt idx="4">
                  <c:v>18205.333333333336</c:v>
                </c:pt>
                <c:pt idx="5">
                  <c:v>18161.75</c:v>
                </c:pt>
                <c:pt idx="6">
                  <c:v>18112.708333333332</c:v>
                </c:pt>
                <c:pt idx="7">
                  <c:v>18077.625</c:v>
                </c:pt>
                <c:pt idx="8">
                  <c:v>18067.833333333336</c:v>
                </c:pt>
                <c:pt idx="9">
                  <c:v>18079.708333333336</c:v>
                </c:pt>
                <c:pt idx="10">
                  <c:v>18041.125</c:v>
                </c:pt>
                <c:pt idx="11">
                  <c:v>18009</c:v>
                </c:pt>
                <c:pt idx="12">
                  <c:v>17969.25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F-4507-8CA0-AECE216BE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230800"/>
        <c:axId val="765229000"/>
      </c:lineChart>
      <c:catAx>
        <c:axId val="65605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052768"/>
        <c:crosses val="autoZero"/>
        <c:auto val="1"/>
        <c:lblAlgn val="ctr"/>
        <c:lblOffset val="100"/>
        <c:noMultiLvlLbl val="0"/>
      </c:catAx>
      <c:valAx>
        <c:axId val="6560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052408"/>
        <c:crosses val="autoZero"/>
        <c:crossBetween val="between"/>
      </c:valAx>
      <c:valAx>
        <c:axId val="765229000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230800"/>
        <c:crosses val="max"/>
        <c:crossBetween val="between"/>
      </c:valAx>
      <c:catAx>
        <c:axId val="76523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765229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332831</xdr:colOff>
      <xdr:row>26</xdr:row>
      <xdr:rowOff>110796</xdr:rowOff>
    </xdr:from>
    <xdr:to>
      <xdr:col>20</xdr:col>
      <xdr:colOff>87924</xdr:colOff>
      <xdr:row>45</xdr:row>
      <xdr:rowOff>28163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93A91D-3150-7035-50C1-F5A23E6D1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297962</xdr:colOff>
      <xdr:row>27</xdr:row>
      <xdr:rowOff>22958</xdr:rowOff>
    </xdr:from>
    <xdr:to>
      <xdr:col>27</xdr:col>
      <xdr:colOff>595923</xdr:colOff>
      <xdr:row>43</xdr:row>
      <xdr:rowOff>108928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5AE6F5-8360-0FCD-BAA4-187B64C90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25C3-7CDA-4C1C-9B0B-03FF81E68047}">
  <dimension ref="A1:I18"/>
  <sheetViews>
    <sheetView workbookViewId="0">
      <selection activeCell="J33" sqref="J33"/>
    </sheetView>
  </sheetViews>
  <sheetFormatPr defaultRowHeight="13"/>
  <sheetData>
    <row r="1" spans="1:9">
      <c r="A1" t="s">
        <v>22</v>
      </c>
    </row>
    <row r="2" spans="1:9" ht="13.5" thickBot="1"/>
    <row r="3" spans="1:9">
      <c r="A3" s="18" t="s">
        <v>23</v>
      </c>
      <c r="B3" s="18"/>
    </row>
    <row r="4" spans="1:9">
      <c r="A4" s="15" t="s">
        <v>24</v>
      </c>
      <c r="B4" s="15">
        <v>0.85822818430721104</v>
      </c>
    </row>
    <row r="5" spans="1:9">
      <c r="A5" s="15" t="s">
        <v>25</v>
      </c>
      <c r="B5" s="15">
        <v>0.73655561633925215</v>
      </c>
    </row>
    <row r="6" spans="1:9">
      <c r="A6" s="15" t="s">
        <v>26</v>
      </c>
      <c r="B6" s="15">
        <v>0.72510151270182832</v>
      </c>
    </row>
    <row r="7" spans="1:9">
      <c r="A7" s="15" t="s">
        <v>27</v>
      </c>
      <c r="B7" s="15">
        <v>2430.5133374089796</v>
      </c>
    </row>
    <row r="8" spans="1:9" ht="13.5" thickBot="1">
      <c r="A8" s="16" t="s">
        <v>28</v>
      </c>
      <c r="B8" s="16">
        <v>25</v>
      </c>
    </row>
    <row r="10" spans="1:9" ht="13.5" thickBot="1">
      <c r="A10" t="s">
        <v>29</v>
      </c>
    </row>
    <row r="11" spans="1:9">
      <c r="A11" s="17"/>
      <c r="B11" s="17" t="s">
        <v>34</v>
      </c>
      <c r="C11" s="17" t="s">
        <v>35</v>
      </c>
      <c r="D11" s="17" t="s">
        <v>36</v>
      </c>
      <c r="E11" s="17" t="s">
        <v>37</v>
      </c>
      <c r="F11" s="17" t="s">
        <v>38</v>
      </c>
    </row>
    <row r="12" spans="1:9">
      <c r="A12" s="15" t="s">
        <v>30</v>
      </c>
      <c r="B12" s="15">
        <v>1</v>
      </c>
      <c r="C12" s="15">
        <v>379874773.64357239</v>
      </c>
      <c r="D12" s="15">
        <v>379874773.64357239</v>
      </c>
      <c r="E12" s="15">
        <v>64.30495477033358</v>
      </c>
      <c r="F12" s="15">
        <v>4.1177028844385024E-8</v>
      </c>
    </row>
    <row r="13" spans="1:9">
      <c r="A13" s="15" t="s">
        <v>31</v>
      </c>
      <c r="B13" s="15">
        <v>23</v>
      </c>
      <c r="C13" s="15">
        <v>135870086.91642755</v>
      </c>
      <c r="D13" s="15">
        <v>5907395.0833229367</v>
      </c>
      <c r="E13" s="15"/>
      <c r="F13" s="15"/>
    </row>
    <row r="14" spans="1:9" ht="13.5" thickBot="1">
      <c r="A14" s="16" t="s">
        <v>32</v>
      </c>
      <c r="B14" s="16">
        <v>24</v>
      </c>
      <c r="C14" s="16">
        <v>515744860.55999994</v>
      </c>
      <c r="D14" s="16"/>
      <c r="E14" s="16"/>
      <c r="F14" s="16"/>
    </row>
    <row r="15" spans="1:9" ht="13.5" thickBot="1"/>
    <row r="16" spans="1:9">
      <c r="A16" s="17"/>
      <c r="B16" s="17" t="s">
        <v>39</v>
      </c>
      <c r="C16" s="17" t="s">
        <v>27</v>
      </c>
      <c r="D16" s="17" t="s">
        <v>40</v>
      </c>
      <c r="E16" s="17" t="s">
        <v>41</v>
      </c>
      <c r="F16" s="17" t="s">
        <v>42</v>
      </c>
      <c r="G16" s="17" t="s">
        <v>43</v>
      </c>
      <c r="H16" s="17" t="s">
        <v>44</v>
      </c>
      <c r="I16" s="17" t="s">
        <v>45</v>
      </c>
    </row>
    <row r="17" spans="1:9">
      <c r="A17" s="15" t="s">
        <v>33</v>
      </c>
      <c r="B17" s="15">
        <v>12656.686041325898</v>
      </c>
      <c r="C17" s="15">
        <v>2044.1728655233446</v>
      </c>
      <c r="D17" s="15">
        <v>6.1915928221097687</v>
      </c>
      <c r="E17" s="15">
        <v>2.5684171081668952E-6</v>
      </c>
      <c r="F17" s="15">
        <v>8427.9922860489169</v>
      </c>
      <c r="G17" s="15">
        <v>16885.37979660288</v>
      </c>
      <c r="H17" s="15">
        <v>8427.9922860489169</v>
      </c>
      <c r="I17" s="15">
        <v>16885.37979660288</v>
      </c>
    </row>
    <row r="18" spans="1:9" ht="13.5" thickBot="1">
      <c r="A18" s="16" t="s">
        <v>1</v>
      </c>
      <c r="B18" s="16">
        <v>2.7974885547502089</v>
      </c>
      <c r="C18" s="16">
        <v>0.34885592208329991</v>
      </c>
      <c r="D18" s="16">
        <v>8.0190370226314336</v>
      </c>
      <c r="E18" s="16">
        <v>4.1177028844384799E-8</v>
      </c>
      <c r="F18" s="16">
        <v>2.0758250965928355</v>
      </c>
      <c r="G18" s="16">
        <v>3.5191520129075822</v>
      </c>
      <c r="H18" s="16">
        <v>2.0758250965928355</v>
      </c>
      <c r="I18" s="16">
        <v>3.5191520129075822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31B1-5B27-4B19-B312-B8B07E555016}">
  <dimension ref="A1:AA40"/>
  <sheetViews>
    <sheetView tabSelected="1" zoomScale="130" zoomScaleNormal="130" workbookViewId="0">
      <pane xSplit="6" topLeftCell="G1" activePane="topRight" state="frozen"/>
      <selection pane="topRight" activeCell="E34" sqref="E34"/>
    </sheetView>
  </sheetViews>
  <sheetFormatPr defaultRowHeight="13"/>
  <sheetData>
    <row r="1" spans="1:27" ht="30.65" customHeight="1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19</v>
      </c>
      <c r="H1" s="7" t="s">
        <v>1</v>
      </c>
      <c r="I1" s="7" t="s">
        <v>2</v>
      </c>
      <c r="J1" s="7" t="s">
        <v>3</v>
      </c>
      <c r="K1" s="7" t="s">
        <v>4</v>
      </c>
      <c r="L1" s="7" t="s">
        <v>21</v>
      </c>
      <c r="M1" s="7" t="s">
        <v>1</v>
      </c>
      <c r="N1" s="7" t="s">
        <v>2</v>
      </c>
      <c r="O1" s="7" t="s">
        <v>3</v>
      </c>
      <c r="P1" s="7" t="s">
        <v>4</v>
      </c>
      <c r="R1" s="7" t="s">
        <v>20</v>
      </c>
      <c r="S1" s="7" t="s">
        <v>2</v>
      </c>
      <c r="T1" s="7" t="s">
        <v>3</v>
      </c>
      <c r="U1" s="7" t="s">
        <v>4</v>
      </c>
      <c r="W1" s="13" t="s">
        <v>47</v>
      </c>
      <c r="X1" s="7" t="s">
        <v>46</v>
      </c>
      <c r="Y1" s="7" t="s">
        <v>2</v>
      </c>
      <c r="Z1" s="7" t="s">
        <v>3</v>
      </c>
      <c r="AA1" s="7" t="s">
        <v>4</v>
      </c>
    </row>
    <row r="2" spans="1:27" ht="11" customHeight="1">
      <c r="A2" s="4">
        <v>40360</v>
      </c>
      <c r="B2" s="5">
        <v>32264</v>
      </c>
      <c r="C2" s="5">
        <v>6435</v>
      </c>
      <c r="D2" s="5">
        <v>20565</v>
      </c>
      <c r="E2" s="5">
        <v>2325</v>
      </c>
      <c r="F2" s="5">
        <v>2939</v>
      </c>
      <c r="G2" s="11">
        <f>B2/B$2</f>
        <v>1</v>
      </c>
      <c r="H2" s="11">
        <f>C2/C$2</f>
        <v>1</v>
      </c>
      <c r="I2" s="11">
        <f t="shared" ref="I2:K17" si="0">D2/D$2</f>
        <v>1</v>
      </c>
      <c r="J2" s="11">
        <f t="shared" si="0"/>
        <v>1</v>
      </c>
      <c r="K2" s="11">
        <f>F2/F$2</f>
        <v>1</v>
      </c>
      <c r="L2" s="11"/>
      <c r="M2" s="11"/>
      <c r="N2" s="11"/>
      <c r="O2" s="11"/>
      <c r="P2" s="11"/>
    </row>
    <row r="3" spans="1:27" ht="11" customHeight="1">
      <c r="A3" s="6" t="s">
        <v>6</v>
      </c>
      <c r="B3" s="5">
        <v>19808</v>
      </c>
      <c r="C3" s="5">
        <v>3300</v>
      </c>
      <c r="D3" s="5">
        <v>12930</v>
      </c>
      <c r="E3" s="5">
        <v>1369</v>
      </c>
      <c r="F3" s="5">
        <v>2209</v>
      </c>
      <c r="G3" s="11">
        <f>B3/B$2</f>
        <v>0.61393503595338461</v>
      </c>
      <c r="H3" s="11">
        <f t="shared" ref="H3:H26" si="1">C3/C$2</f>
        <v>0.51282051282051277</v>
      </c>
      <c r="I3" s="11">
        <f t="shared" si="0"/>
        <v>0.62873814733770972</v>
      </c>
      <c r="J3" s="11">
        <f t="shared" si="0"/>
        <v>0.58881720430107531</v>
      </c>
      <c r="K3" s="11">
        <f t="shared" si="0"/>
        <v>0.75161619598502893</v>
      </c>
      <c r="L3" s="11"/>
      <c r="M3" s="11"/>
      <c r="N3" s="11"/>
      <c r="O3" s="11"/>
      <c r="P3" s="11"/>
    </row>
    <row r="4" spans="1:27" ht="11" customHeight="1">
      <c r="A4" s="6" t="s">
        <v>8</v>
      </c>
      <c r="B4" s="5">
        <v>25362</v>
      </c>
      <c r="C4" s="5">
        <v>4081</v>
      </c>
      <c r="D4" s="5">
        <v>17153</v>
      </c>
      <c r="E4" s="5">
        <v>1746</v>
      </c>
      <c r="F4" s="5">
        <v>2381</v>
      </c>
      <c r="G4" s="11">
        <f t="shared" ref="G4:G26" si="2">B4/B$2</f>
        <v>0.78607736176543519</v>
      </c>
      <c r="H4" s="11">
        <f t="shared" si="1"/>
        <v>0.63418803418803416</v>
      </c>
      <c r="I4" s="11">
        <f t="shared" si="0"/>
        <v>0.83408704108922926</v>
      </c>
      <c r="J4" s="11">
        <f t="shared" si="0"/>
        <v>0.75096774193548388</v>
      </c>
      <c r="K4" s="11">
        <f t="shared" si="0"/>
        <v>0.81013950323239192</v>
      </c>
      <c r="L4" s="11"/>
      <c r="M4" s="11"/>
      <c r="N4" s="11"/>
      <c r="O4" s="11"/>
      <c r="P4" s="11"/>
    </row>
    <row r="5" spans="1:27" ht="11" customHeight="1">
      <c r="A5" s="6" t="s">
        <v>9</v>
      </c>
      <c r="B5" s="5">
        <v>33026</v>
      </c>
      <c r="C5" s="5">
        <v>6608</v>
      </c>
      <c r="D5" s="5">
        <v>21258</v>
      </c>
      <c r="E5" s="5">
        <v>2291</v>
      </c>
      <c r="F5" s="5">
        <v>2869</v>
      </c>
      <c r="G5" s="11">
        <f t="shared" si="2"/>
        <v>1.0236176543515993</v>
      </c>
      <c r="H5" s="11">
        <f t="shared" si="1"/>
        <v>1.0268842268842269</v>
      </c>
      <c r="I5" s="11">
        <f t="shared" si="0"/>
        <v>1.0336980306345733</v>
      </c>
      <c r="J5" s="11">
        <f t="shared" si="0"/>
        <v>0.98537634408602148</v>
      </c>
      <c r="K5" s="11">
        <f t="shared" si="0"/>
        <v>0.97618237495746851</v>
      </c>
      <c r="L5" s="11"/>
      <c r="M5" s="11"/>
      <c r="N5" s="11"/>
      <c r="O5" s="11"/>
      <c r="P5" s="11"/>
    </row>
    <row r="6" spans="1:27" ht="11" customHeight="1">
      <c r="A6" s="6" t="s">
        <v>10</v>
      </c>
      <c r="B6" s="5">
        <v>31468</v>
      </c>
      <c r="C6" s="5">
        <v>6981</v>
      </c>
      <c r="D6" s="5">
        <v>19685</v>
      </c>
      <c r="E6" s="5">
        <v>1987</v>
      </c>
      <c r="F6" s="5">
        <v>2815</v>
      </c>
      <c r="G6" s="11">
        <f t="shared" si="2"/>
        <v>0.97532853954872301</v>
      </c>
      <c r="H6" s="11">
        <f t="shared" si="1"/>
        <v>1.084848484848485</v>
      </c>
      <c r="I6" s="11">
        <f t="shared" si="0"/>
        <v>0.95720884998784339</v>
      </c>
      <c r="J6" s="11">
        <f t="shared" si="0"/>
        <v>0.85462365591397849</v>
      </c>
      <c r="K6" s="11">
        <f t="shared" si="0"/>
        <v>0.95780877849608714</v>
      </c>
      <c r="L6" s="11"/>
      <c r="M6" s="11"/>
      <c r="N6" s="11"/>
      <c r="O6" s="11"/>
      <c r="P6" s="11"/>
    </row>
    <row r="7" spans="1:27" ht="11" customHeight="1">
      <c r="A7" s="6" t="s">
        <v>11</v>
      </c>
      <c r="B7" s="5">
        <v>35505</v>
      </c>
      <c r="C7" s="5">
        <v>9109</v>
      </c>
      <c r="D7" s="5">
        <v>20620</v>
      </c>
      <c r="E7" s="5">
        <v>2362</v>
      </c>
      <c r="F7" s="5">
        <v>3414</v>
      </c>
      <c r="G7" s="11">
        <f t="shared" si="2"/>
        <v>1.1004525167369203</v>
      </c>
      <c r="H7" s="11">
        <f t="shared" si="1"/>
        <v>1.4155400155400155</v>
      </c>
      <c r="I7" s="11">
        <f t="shared" si="0"/>
        <v>1.0026744468757598</v>
      </c>
      <c r="J7" s="11">
        <f t="shared" si="0"/>
        <v>1.0159139784946236</v>
      </c>
      <c r="K7" s="11">
        <f t="shared" si="0"/>
        <v>1.1616195985028921</v>
      </c>
      <c r="L7" s="11"/>
      <c r="M7" s="11"/>
      <c r="N7" s="11"/>
      <c r="O7" s="11"/>
      <c r="P7" s="11"/>
    </row>
    <row r="8" spans="1:27" ht="11" customHeight="1">
      <c r="A8" s="4">
        <v>40544</v>
      </c>
      <c r="B8" s="5">
        <v>33691</v>
      </c>
      <c r="C8" s="5">
        <v>6926</v>
      </c>
      <c r="D8" s="5">
        <v>21702</v>
      </c>
      <c r="E8" s="5">
        <v>2549</v>
      </c>
      <c r="F8" s="5">
        <v>2514</v>
      </c>
      <c r="G8" s="11">
        <f t="shared" si="2"/>
        <v>1.0442288618894124</v>
      </c>
      <c r="H8" s="11">
        <f t="shared" si="1"/>
        <v>1.0763014763014762</v>
      </c>
      <c r="I8" s="11">
        <f t="shared" si="0"/>
        <v>1.0552881108679795</v>
      </c>
      <c r="J8" s="11">
        <f t="shared" si="0"/>
        <v>1.0963440860215055</v>
      </c>
      <c r="K8" s="11">
        <f t="shared" si="0"/>
        <v>0.85539299081320175</v>
      </c>
      <c r="L8" s="11"/>
      <c r="M8" s="11"/>
      <c r="N8" s="11"/>
      <c r="O8" s="11"/>
      <c r="P8" s="11"/>
      <c r="W8" s="10">
        <f t="shared" ref="W7:W13" si="3">(AVERAGE(B2:B13)+AVERAGE(B3:B14))/2</f>
        <v>28949.041666666664</v>
      </c>
      <c r="X8" s="10">
        <f t="shared" ref="X8:X20" si="4">(AVERAGE(C2:C13)+AVERAGE(C3:C14))/2</f>
        <v>5874.6666666666661</v>
      </c>
      <c r="Y8" s="10">
        <f t="shared" ref="Y8:Y20" si="5">(AVERAGE(D2:D13)+AVERAGE(D3:D14))/2</f>
        <v>18326.375</v>
      </c>
      <c r="Z8" s="10">
        <f t="shared" ref="Z8:Z20" si="6">(AVERAGE(E2:E13)+AVERAGE(E3:E14))/2</f>
        <v>2154.3333333333335</v>
      </c>
      <c r="AA8" s="10">
        <f t="shared" ref="AA8:AA20" si="7">(AVERAGE(F2:F13)+AVERAGE(F3:F14))/2</f>
        <v>2593.5</v>
      </c>
    </row>
    <row r="9" spans="1:27" ht="11" customHeight="1">
      <c r="A9" s="6" t="s">
        <v>12</v>
      </c>
      <c r="B9" s="5">
        <v>22237</v>
      </c>
      <c r="C9" s="5">
        <v>4269</v>
      </c>
      <c r="D9" s="5">
        <v>14027</v>
      </c>
      <c r="E9" s="5">
        <v>1715</v>
      </c>
      <c r="F9" s="5">
        <v>2225</v>
      </c>
      <c r="G9" s="11">
        <f t="shared" si="2"/>
        <v>0.68922018348623848</v>
      </c>
      <c r="H9" s="11">
        <f t="shared" si="1"/>
        <v>0.66340326340326339</v>
      </c>
      <c r="I9" s="11">
        <f t="shared" si="0"/>
        <v>0.6820812059324094</v>
      </c>
      <c r="J9" s="11">
        <f t="shared" si="0"/>
        <v>0.73763440860215057</v>
      </c>
      <c r="K9" s="11">
        <f t="shared" si="0"/>
        <v>0.75706022456617894</v>
      </c>
      <c r="L9" s="11"/>
      <c r="M9" s="11"/>
      <c r="N9" s="11"/>
      <c r="O9" s="11"/>
      <c r="P9" s="11"/>
      <c r="W9" s="10">
        <f t="shared" si="3"/>
        <v>28837</v>
      </c>
      <c r="X9" s="10">
        <f t="shared" si="4"/>
        <v>5842.2916666666661</v>
      </c>
      <c r="Y9" s="10">
        <f t="shared" si="5"/>
        <v>18265.666666666668</v>
      </c>
      <c r="Z9" s="10">
        <f t="shared" si="6"/>
        <v>2147.9583333333335</v>
      </c>
      <c r="AA9" s="10">
        <f t="shared" si="7"/>
        <v>2580.916666666667</v>
      </c>
    </row>
    <row r="10" spans="1:27" ht="11" customHeight="1">
      <c r="A10" s="6" t="s">
        <v>13</v>
      </c>
      <c r="B10" s="5">
        <v>31992</v>
      </c>
      <c r="C10" s="5">
        <v>5440</v>
      </c>
      <c r="D10" s="5">
        <v>20442</v>
      </c>
      <c r="E10" s="5">
        <v>3458</v>
      </c>
      <c r="F10" s="5">
        <v>2652</v>
      </c>
      <c r="G10" s="11">
        <f t="shared" si="2"/>
        <v>0.99156955120257873</v>
      </c>
      <c r="H10" s="11">
        <f t="shared" si="1"/>
        <v>0.84537684537684543</v>
      </c>
      <c r="I10" s="11">
        <f t="shared" si="0"/>
        <v>0.99401896425966452</v>
      </c>
      <c r="J10" s="11">
        <f t="shared" si="0"/>
        <v>1.4873118279569892</v>
      </c>
      <c r="K10" s="11">
        <f t="shared" si="0"/>
        <v>0.90234773732562101</v>
      </c>
      <c r="L10" s="11"/>
      <c r="M10" s="11"/>
      <c r="N10" s="11"/>
      <c r="O10" s="11"/>
      <c r="P10" s="11"/>
      <c r="W10" s="10">
        <f t="shared" si="3"/>
        <v>28820.416666666664</v>
      </c>
      <c r="X10" s="10">
        <f t="shared" si="4"/>
        <v>5834.333333333333</v>
      </c>
      <c r="Y10" s="10">
        <f t="shared" si="5"/>
        <v>18253.291666666668</v>
      </c>
      <c r="Z10" s="10">
        <f t="shared" si="6"/>
        <v>2159.3333333333335</v>
      </c>
      <c r="AA10" s="10">
        <f t="shared" si="7"/>
        <v>2573.333333333333</v>
      </c>
    </row>
    <row r="11" spans="1:27" ht="11" customHeight="1">
      <c r="A11" s="6" t="s">
        <v>14</v>
      </c>
      <c r="B11" s="5">
        <v>28995</v>
      </c>
      <c r="C11" s="5">
        <v>5649</v>
      </c>
      <c r="D11" s="5">
        <v>18456</v>
      </c>
      <c r="E11" s="5">
        <v>2498</v>
      </c>
      <c r="F11" s="5">
        <v>2392</v>
      </c>
      <c r="G11" s="11">
        <f t="shared" si="2"/>
        <v>0.89867964294569802</v>
      </c>
      <c r="H11" s="11">
        <f t="shared" si="1"/>
        <v>0.87785547785547791</v>
      </c>
      <c r="I11" s="11">
        <f t="shared" si="0"/>
        <v>0.89744711889132023</v>
      </c>
      <c r="J11" s="11">
        <f t="shared" si="0"/>
        <v>1.0744086021505377</v>
      </c>
      <c r="K11" s="11">
        <f t="shared" si="0"/>
        <v>0.8138822728819326</v>
      </c>
      <c r="L11" s="11"/>
      <c r="M11" s="11"/>
      <c r="N11" s="11"/>
      <c r="O11" s="11"/>
      <c r="P11" s="11"/>
      <c r="W11" s="10">
        <f t="shared" si="3"/>
        <v>28773.75</v>
      </c>
      <c r="X11" s="10">
        <f t="shared" si="4"/>
        <v>5812.833333333333</v>
      </c>
      <c r="Y11" s="10">
        <f t="shared" si="5"/>
        <v>18230.833333333336</v>
      </c>
      <c r="Z11" s="10">
        <f t="shared" si="6"/>
        <v>2165.2083333333335</v>
      </c>
      <c r="AA11" s="10">
        <f t="shared" si="7"/>
        <v>2564.75</v>
      </c>
    </row>
    <row r="12" spans="1:27" ht="11" customHeight="1">
      <c r="A12" s="6" t="s">
        <v>15</v>
      </c>
      <c r="B12" s="5">
        <v>27989</v>
      </c>
      <c r="C12" s="5">
        <v>5776</v>
      </c>
      <c r="D12" s="5">
        <v>17735</v>
      </c>
      <c r="E12" s="5">
        <v>2092</v>
      </c>
      <c r="F12" s="5">
        <v>2386</v>
      </c>
      <c r="G12" s="11">
        <f t="shared" si="2"/>
        <v>0.86749938011405903</v>
      </c>
      <c r="H12" s="11">
        <f t="shared" si="1"/>
        <v>0.89759129759129763</v>
      </c>
      <c r="I12" s="11">
        <f t="shared" si="0"/>
        <v>0.862387551665451</v>
      </c>
      <c r="J12" s="11">
        <f t="shared" si="0"/>
        <v>0.89978494623655914</v>
      </c>
      <c r="K12" s="11">
        <f t="shared" si="0"/>
        <v>0.81184076216400136</v>
      </c>
      <c r="L12" s="11"/>
      <c r="M12" s="11"/>
      <c r="N12" s="11"/>
      <c r="O12" s="11"/>
      <c r="P12" s="11"/>
      <c r="W12" s="10">
        <f t="shared" si="3"/>
        <v>28696.416666666668</v>
      </c>
      <c r="X12" s="10">
        <f t="shared" si="4"/>
        <v>5779.2916666666661</v>
      </c>
      <c r="Y12" s="10">
        <f t="shared" si="5"/>
        <v>18205.333333333336</v>
      </c>
      <c r="Z12" s="10">
        <f t="shared" si="6"/>
        <v>2160.5</v>
      </c>
      <c r="AA12" s="10">
        <f t="shared" si="7"/>
        <v>2551.0833333333335</v>
      </c>
    </row>
    <row r="13" spans="1:27" ht="11" customHeight="1">
      <c r="A13" s="6" t="s">
        <v>16</v>
      </c>
      <c r="B13" s="5">
        <v>25913</v>
      </c>
      <c r="C13" s="5">
        <v>6188</v>
      </c>
      <c r="D13" s="5">
        <v>15796</v>
      </c>
      <c r="E13" s="5">
        <v>1529</v>
      </c>
      <c r="F13" s="5">
        <v>2400</v>
      </c>
      <c r="G13" s="11">
        <f t="shared" si="2"/>
        <v>0.80315521943962309</v>
      </c>
      <c r="H13" s="11">
        <f t="shared" si="1"/>
        <v>0.96161616161616159</v>
      </c>
      <c r="I13" s="11">
        <f t="shared" si="0"/>
        <v>0.76810114271821051</v>
      </c>
      <c r="J13" s="11">
        <f t="shared" si="0"/>
        <v>0.6576344086021505</v>
      </c>
      <c r="K13" s="11">
        <f t="shared" si="0"/>
        <v>0.81660428717250766</v>
      </c>
      <c r="L13" s="11"/>
      <c r="M13" s="11"/>
      <c r="N13" s="11"/>
      <c r="O13" s="11"/>
      <c r="P13" s="11"/>
      <c r="W13" s="10">
        <f t="shared" si="3"/>
        <v>28584.625</v>
      </c>
      <c r="X13" s="10">
        <f t="shared" si="4"/>
        <v>5730.375</v>
      </c>
      <c r="Y13" s="10">
        <f t="shared" si="5"/>
        <v>18161.75</v>
      </c>
      <c r="Z13" s="10">
        <f t="shared" si="6"/>
        <v>2160.458333333333</v>
      </c>
      <c r="AA13" s="10">
        <f t="shared" si="7"/>
        <v>2531.791666666667</v>
      </c>
    </row>
    <row r="14" spans="1:27" ht="11" customHeight="1">
      <c r="A14" s="6" t="s">
        <v>17</v>
      </c>
      <c r="B14" s="5">
        <v>30541</v>
      </c>
      <c r="C14" s="5">
        <v>5903</v>
      </c>
      <c r="D14" s="5">
        <v>19660</v>
      </c>
      <c r="E14" s="5">
        <v>2187</v>
      </c>
      <c r="F14" s="5">
        <v>2791</v>
      </c>
      <c r="G14" s="11">
        <f t="shared" si="2"/>
        <v>0.94659682618398211</v>
      </c>
      <c r="H14" s="11">
        <f t="shared" si="1"/>
        <v>0.91732711732711736</v>
      </c>
      <c r="I14" s="12">
        <f t="shared" si="0"/>
        <v>0.95599319231704349</v>
      </c>
      <c r="J14" s="11">
        <f t="shared" si="0"/>
        <v>0.94064516129032261</v>
      </c>
      <c r="K14" s="11">
        <f t="shared" si="0"/>
        <v>0.94964273562436208</v>
      </c>
      <c r="L14" s="10">
        <f>(B14-B2)/B2*100</f>
        <v>-5.3403173816017855</v>
      </c>
      <c r="M14" s="10">
        <f t="shared" ref="M14:P26" si="8">(C14-C2)/C2*100</f>
        <v>-8.2672882672882668</v>
      </c>
      <c r="N14" s="10">
        <f t="shared" si="8"/>
        <v>-4.4006807682956479</v>
      </c>
      <c r="O14" s="10">
        <f t="shared" si="8"/>
        <v>-5.935483870967742</v>
      </c>
      <c r="P14" s="10">
        <f t="shared" si="8"/>
        <v>-5.0357264375637971</v>
      </c>
      <c r="W14" s="10">
        <f>(AVERAGE(B8:B19)+AVERAGE(B9:B20))/2</f>
        <v>28455.5</v>
      </c>
      <c r="X14" s="10">
        <f t="shared" si="4"/>
        <v>5670.0833333333339</v>
      </c>
      <c r="Y14" s="10">
        <f t="shared" si="5"/>
        <v>18112.708333333332</v>
      </c>
      <c r="Z14" s="10">
        <f t="shared" si="6"/>
        <v>2158.041666666667</v>
      </c>
      <c r="AA14" s="10">
        <f t="shared" si="7"/>
        <v>2514.458333333333</v>
      </c>
    </row>
    <row r="15" spans="1:27" ht="11" customHeight="1">
      <c r="A15" s="6" t="s">
        <v>5</v>
      </c>
      <c r="B15" s="5">
        <v>18842</v>
      </c>
      <c r="C15" s="5">
        <v>3055</v>
      </c>
      <c r="D15" s="5">
        <v>12378</v>
      </c>
      <c r="E15" s="5">
        <v>1354</v>
      </c>
      <c r="F15" s="5">
        <v>2055</v>
      </c>
      <c r="G15" s="11">
        <f t="shared" si="2"/>
        <v>0.58399454500371928</v>
      </c>
      <c r="H15" s="11">
        <f t="shared" si="1"/>
        <v>0.47474747474747475</v>
      </c>
      <c r="I15" s="11">
        <f t="shared" si="0"/>
        <v>0.60189642596644788</v>
      </c>
      <c r="J15" s="11">
        <f t="shared" si="0"/>
        <v>0.58236559139784949</v>
      </c>
      <c r="K15" s="11">
        <f t="shared" si="0"/>
        <v>0.69921742089145966</v>
      </c>
      <c r="L15" s="10">
        <f t="shared" ref="L15:L26" si="9">(B15-B3)/B3*100</f>
        <v>-4.8768174474959611</v>
      </c>
      <c r="M15" s="10">
        <f t="shared" si="8"/>
        <v>-7.4242424242424248</v>
      </c>
      <c r="N15" s="10">
        <f t="shared" si="8"/>
        <v>-4.2691415313225063</v>
      </c>
      <c r="O15" s="10">
        <f t="shared" si="8"/>
        <v>-1.0956902848794741</v>
      </c>
      <c r="P15" s="10">
        <f t="shared" si="8"/>
        <v>-6.9714803078315981</v>
      </c>
      <c r="W15" s="10">
        <f t="shared" ref="W15:W26" si="10">(AVERAGE(B9:B20)+AVERAGE(B10:B21))/2</f>
        <v>28363.416666666668</v>
      </c>
      <c r="X15" s="10">
        <f t="shared" si="4"/>
        <v>5628.0833333333339</v>
      </c>
      <c r="Y15" s="10">
        <f t="shared" si="5"/>
        <v>18077.625</v>
      </c>
      <c r="Z15" s="10">
        <f t="shared" si="6"/>
        <v>2154.791666666667</v>
      </c>
      <c r="AA15" s="10">
        <f t="shared" si="7"/>
        <v>2502.75</v>
      </c>
    </row>
    <row r="16" spans="1:27" ht="11" customHeight="1">
      <c r="A16" s="6" t="s">
        <v>7</v>
      </c>
      <c r="B16" s="5">
        <v>25930</v>
      </c>
      <c r="C16" s="5">
        <v>4135</v>
      </c>
      <c r="D16" s="5">
        <v>17408</v>
      </c>
      <c r="E16" s="5">
        <v>2034</v>
      </c>
      <c r="F16" s="5">
        <v>2353</v>
      </c>
      <c r="G16" s="11">
        <f t="shared" si="2"/>
        <v>0.80368212248946191</v>
      </c>
      <c r="H16" s="11">
        <f t="shared" si="1"/>
        <v>0.64257964257964262</v>
      </c>
      <c r="I16" s="11">
        <f t="shared" si="0"/>
        <v>0.84648674933138823</v>
      </c>
      <c r="J16" s="11">
        <f t="shared" si="0"/>
        <v>0.87483870967741939</v>
      </c>
      <c r="K16" s="11">
        <f t="shared" si="0"/>
        <v>0.80061245321537933</v>
      </c>
      <c r="L16" s="10">
        <f t="shared" si="9"/>
        <v>2.2395710117498622</v>
      </c>
      <c r="M16" s="10">
        <f t="shared" si="8"/>
        <v>1.3232050967900024</v>
      </c>
      <c r="N16" s="10">
        <f t="shared" si="8"/>
        <v>1.4866204162537164</v>
      </c>
      <c r="O16" s="10">
        <f t="shared" si="8"/>
        <v>16.494845360824741</v>
      </c>
      <c r="P16" s="10">
        <f t="shared" si="8"/>
        <v>-1.1759764804703907</v>
      </c>
      <c r="W16" s="10">
        <f t="shared" si="10"/>
        <v>28314.208333333336</v>
      </c>
      <c r="X16" s="10">
        <f t="shared" si="4"/>
        <v>5604.875</v>
      </c>
      <c r="Y16" s="10">
        <f t="shared" si="5"/>
        <v>18067.833333333336</v>
      </c>
      <c r="Z16" s="10">
        <f t="shared" si="6"/>
        <v>2153.5</v>
      </c>
      <c r="AA16" s="10">
        <f t="shared" si="7"/>
        <v>2487.8333333333335</v>
      </c>
    </row>
    <row r="17" spans="1:27" ht="11" customHeight="1">
      <c r="A17" s="6" t="s">
        <v>9</v>
      </c>
      <c r="B17" s="5">
        <v>31338</v>
      </c>
      <c r="C17" s="5">
        <v>6038</v>
      </c>
      <c r="D17" s="5">
        <v>20464</v>
      </c>
      <c r="E17" s="5">
        <v>2144</v>
      </c>
      <c r="F17" s="5">
        <v>2691</v>
      </c>
      <c r="G17" s="11">
        <f t="shared" si="2"/>
        <v>0.97129928093230844</v>
      </c>
      <c r="H17" s="11">
        <f t="shared" si="1"/>
        <v>0.93830613830613829</v>
      </c>
      <c r="I17" s="11">
        <f t="shared" si="0"/>
        <v>0.99508874300996841</v>
      </c>
      <c r="J17" s="11">
        <f t="shared" si="0"/>
        <v>0.92215053763440857</v>
      </c>
      <c r="K17" s="11">
        <f t="shared" si="0"/>
        <v>0.91561755699217418</v>
      </c>
      <c r="L17" s="10">
        <f t="shared" si="9"/>
        <v>-5.1111245685217712</v>
      </c>
      <c r="M17" s="10">
        <f t="shared" si="8"/>
        <v>-8.6259079903147704</v>
      </c>
      <c r="N17" s="10">
        <f t="shared" si="8"/>
        <v>-3.7350644463260889</v>
      </c>
      <c r="O17" s="10">
        <f t="shared" si="8"/>
        <v>-6.4164120471409865</v>
      </c>
      <c r="P17" s="10">
        <f t="shared" si="8"/>
        <v>-6.2042523527361446</v>
      </c>
      <c r="W17" s="10">
        <f t="shared" si="10"/>
        <v>28290.541666666664</v>
      </c>
      <c r="X17" s="10">
        <f t="shared" si="4"/>
        <v>5587.5</v>
      </c>
      <c r="Y17" s="10">
        <f t="shared" si="5"/>
        <v>18079.708333333336</v>
      </c>
      <c r="Z17" s="10">
        <f t="shared" si="6"/>
        <v>2150.416666666667</v>
      </c>
      <c r="AA17" s="10">
        <f t="shared" si="7"/>
        <v>2472.791666666667</v>
      </c>
    </row>
    <row r="18" spans="1:27" ht="11" customHeight="1">
      <c r="A18" s="6" t="s">
        <v>10</v>
      </c>
      <c r="B18" s="5">
        <v>31300</v>
      </c>
      <c r="C18" s="5">
        <v>6746</v>
      </c>
      <c r="D18" s="5">
        <v>19867</v>
      </c>
      <c r="E18" s="5">
        <v>2021</v>
      </c>
      <c r="F18" s="5">
        <v>2665</v>
      </c>
      <c r="G18" s="11">
        <f t="shared" si="2"/>
        <v>0.97012149764443345</v>
      </c>
      <c r="H18" s="11">
        <f t="shared" si="1"/>
        <v>1.0483294483294483</v>
      </c>
      <c r="I18" s="11">
        <f t="shared" ref="I18:I26" si="11">D18/D$2</f>
        <v>0.96605883783126667</v>
      </c>
      <c r="J18" s="11">
        <f t="shared" ref="J18:K26" si="12">E18/E$2</f>
        <v>0.869247311827957</v>
      </c>
      <c r="K18" s="11">
        <f t="shared" si="12"/>
        <v>0.9067710105478054</v>
      </c>
      <c r="L18" s="10">
        <f t="shared" si="9"/>
        <v>-0.53387568323376133</v>
      </c>
      <c r="M18" s="10">
        <f t="shared" si="8"/>
        <v>-3.3662799025927517</v>
      </c>
      <c r="N18" s="10">
        <f t="shared" si="8"/>
        <v>0.92456184912369821</v>
      </c>
      <c r="O18" s="10">
        <f t="shared" si="8"/>
        <v>1.7111222949169602</v>
      </c>
      <c r="P18" s="10">
        <f t="shared" si="8"/>
        <v>-5.3285968028419184</v>
      </c>
      <c r="W18" s="10">
        <f t="shared" si="10"/>
        <v>28196.416666666664</v>
      </c>
      <c r="X18" s="10">
        <f t="shared" si="4"/>
        <v>5551.875</v>
      </c>
      <c r="Y18" s="10">
        <f t="shared" si="5"/>
        <v>18041.125</v>
      </c>
      <c r="Z18" s="10">
        <f t="shared" si="6"/>
        <v>2143.9583333333335</v>
      </c>
      <c r="AA18" s="10">
        <f t="shared" si="7"/>
        <v>2459.375</v>
      </c>
    </row>
    <row r="19" spans="1:27" ht="11" customHeight="1">
      <c r="A19" s="6" t="s">
        <v>11</v>
      </c>
      <c r="B19" s="5">
        <v>32990</v>
      </c>
      <c r="C19" s="5">
        <v>8170</v>
      </c>
      <c r="D19" s="5">
        <v>19392</v>
      </c>
      <c r="E19" s="5">
        <v>2327</v>
      </c>
      <c r="F19" s="5">
        <v>3101</v>
      </c>
      <c r="G19" s="11">
        <f t="shared" si="2"/>
        <v>1.022501859657823</v>
      </c>
      <c r="H19" s="11">
        <f t="shared" si="1"/>
        <v>1.2696192696192696</v>
      </c>
      <c r="I19" s="11">
        <f t="shared" si="11"/>
        <v>0.94296134208606852</v>
      </c>
      <c r="J19" s="11">
        <f t="shared" si="12"/>
        <v>1.0008602150537635</v>
      </c>
      <c r="K19" s="11">
        <f t="shared" si="12"/>
        <v>1.0551207893841443</v>
      </c>
      <c r="L19" s="10">
        <f t="shared" si="9"/>
        <v>-7.0835093648781866</v>
      </c>
      <c r="M19" s="10">
        <f t="shared" si="8"/>
        <v>-10.308486112635855</v>
      </c>
      <c r="N19" s="10">
        <f t="shared" si="8"/>
        <v>-5.9553831231813774</v>
      </c>
      <c r="O19" s="10">
        <f t="shared" si="8"/>
        <v>-1.4817950889077054</v>
      </c>
      <c r="P19" s="10">
        <f t="shared" si="8"/>
        <v>-9.1681312243702404</v>
      </c>
      <c r="W19" s="10">
        <f t="shared" si="10"/>
        <v>28122.375</v>
      </c>
      <c r="X19" s="10">
        <f t="shared" si="4"/>
        <v>5522.25</v>
      </c>
      <c r="Y19" s="10">
        <f t="shared" si="5"/>
        <v>18009</v>
      </c>
      <c r="Z19" s="10">
        <f t="shared" si="6"/>
        <v>2143.416666666667</v>
      </c>
      <c r="AA19" s="10">
        <f t="shared" si="7"/>
        <v>2447.625</v>
      </c>
    </row>
    <row r="20" spans="1:27" ht="11" customHeight="1">
      <c r="A20" s="4">
        <v>40909</v>
      </c>
      <c r="B20" s="5">
        <v>33107</v>
      </c>
      <c r="C20" s="5">
        <v>6418</v>
      </c>
      <c r="D20" s="5">
        <v>21753</v>
      </c>
      <c r="E20" s="5">
        <v>2526</v>
      </c>
      <c r="F20" s="5">
        <v>2411</v>
      </c>
      <c r="G20" s="11">
        <f t="shared" si="2"/>
        <v>1.026128192412596</v>
      </c>
      <c r="H20" s="11">
        <f t="shared" si="1"/>
        <v>0.99735819735819731</v>
      </c>
      <c r="I20" s="11">
        <f t="shared" si="11"/>
        <v>1.0577680525164115</v>
      </c>
      <c r="J20" s="11">
        <f t="shared" si="12"/>
        <v>1.0864516129032258</v>
      </c>
      <c r="K20" s="11">
        <f t="shared" si="12"/>
        <v>0.82034705682204834</v>
      </c>
      <c r="L20" s="10">
        <f>(B20-B8)/B8*100</f>
        <v>-1.7334006114392568</v>
      </c>
      <c r="M20" s="10">
        <f t="shared" si="8"/>
        <v>-7.3346809125036092</v>
      </c>
      <c r="N20" s="10">
        <f t="shared" si="8"/>
        <v>0.23500138236107271</v>
      </c>
      <c r="O20" s="10">
        <f t="shared" si="8"/>
        <v>-0.90231463318948613</v>
      </c>
      <c r="P20" s="10">
        <f t="shared" si="8"/>
        <v>-4.0970564836913281</v>
      </c>
      <c r="W20" s="10">
        <f t="shared" si="10"/>
        <v>28036.708333333336</v>
      </c>
      <c r="X20" s="10">
        <f t="shared" si="4"/>
        <v>5490.9583333333339</v>
      </c>
      <c r="Y20" s="10">
        <f t="shared" si="5"/>
        <v>17969.25</v>
      </c>
      <c r="Z20" s="10">
        <f t="shared" si="6"/>
        <v>2142.041666666667</v>
      </c>
      <c r="AA20" s="10">
        <f t="shared" si="7"/>
        <v>2434.375</v>
      </c>
    </row>
    <row r="21" spans="1:27" ht="11" customHeight="1">
      <c r="A21" s="6" t="s">
        <v>12</v>
      </c>
      <c r="B21" s="5">
        <v>20611</v>
      </c>
      <c r="C21" s="5">
        <v>3769</v>
      </c>
      <c r="D21" s="5">
        <v>13134</v>
      </c>
      <c r="E21" s="5">
        <v>1660</v>
      </c>
      <c r="F21" s="5">
        <v>2047</v>
      </c>
      <c r="G21" s="11">
        <f t="shared" si="2"/>
        <v>0.63882345648400696</v>
      </c>
      <c r="H21" s="11">
        <f t="shared" si="1"/>
        <v>0.58570318570318569</v>
      </c>
      <c r="I21" s="11">
        <f t="shared" si="11"/>
        <v>0.63865791393143689</v>
      </c>
      <c r="J21" s="11">
        <f t="shared" si="12"/>
        <v>0.71397849462365592</v>
      </c>
      <c r="K21" s="11">
        <f t="shared" si="12"/>
        <v>0.6964954066008846</v>
      </c>
      <c r="L21" s="10">
        <f t="shared" si="9"/>
        <v>-7.3121374286099741</v>
      </c>
      <c r="M21" s="10">
        <f t="shared" si="8"/>
        <v>-11.712344811431247</v>
      </c>
      <c r="N21" s="10">
        <f t="shared" si="8"/>
        <v>-6.3662935766735584</v>
      </c>
      <c r="O21" s="10">
        <f t="shared" si="8"/>
        <v>-3.2069970845481048</v>
      </c>
      <c r="P21" s="10">
        <f t="shared" si="8"/>
        <v>-8</v>
      </c>
      <c r="R21" s="14">
        <f>(C21-C9)/$B9</f>
        <v>-2.2485047443450104E-2</v>
      </c>
      <c r="S21" s="14">
        <f t="shared" ref="S21:U21" si="13">(D21-D9)/$B9</f>
        <v>-4.0158294734001891E-2</v>
      </c>
      <c r="T21" s="14">
        <f t="shared" si="13"/>
        <v>-2.4733552187795114E-3</v>
      </c>
      <c r="U21" s="14">
        <f t="shared" si="13"/>
        <v>-8.0046768898682369E-3</v>
      </c>
    </row>
    <row r="22" spans="1:27" ht="11" customHeight="1">
      <c r="A22" s="6" t="s">
        <v>13</v>
      </c>
      <c r="B22" s="5">
        <v>32437</v>
      </c>
      <c r="C22" s="5">
        <v>5383</v>
      </c>
      <c r="D22" s="5">
        <v>21100</v>
      </c>
      <c r="E22" s="5">
        <v>3482</v>
      </c>
      <c r="F22" s="5">
        <v>2472</v>
      </c>
      <c r="G22" s="11">
        <f t="shared" si="2"/>
        <v>1.0053620133895362</v>
      </c>
      <c r="H22" s="11">
        <f t="shared" si="1"/>
        <v>0.83651903651903647</v>
      </c>
      <c r="I22" s="11">
        <f t="shared" si="11"/>
        <v>1.0260150741551179</v>
      </c>
      <c r="J22" s="11">
        <f t="shared" si="12"/>
        <v>1.4976344086021505</v>
      </c>
      <c r="K22" s="11">
        <f t="shared" si="12"/>
        <v>0.84110241578768286</v>
      </c>
      <c r="L22" s="10">
        <f t="shared" si="9"/>
        <v>1.3909727431857966</v>
      </c>
      <c r="M22" s="10">
        <f t="shared" si="8"/>
        <v>-1.0477941176470587</v>
      </c>
      <c r="N22" s="10">
        <f t="shared" si="8"/>
        <v>3.2188631249388511</v>
      </c>
      <c r="O22" s="10">
        <f t="shared" si="8"/>
        <v>0.69404279930595725</v>
      </c>
      <c r="P22" s="10">
        <f t="shared" si="8"/>
        <v>-6.7873303167420813</v>
      </c>
      <c r="R22" s="14">
        <f t="shared" ref="R22:R26" si="14">(C22-C10)/$B10</f>
        <v>-1.781695423855964E-3</v>
      </c>
      <c r="S22" s="14">
        <f t="shared" ref="S22:S26" si="15">(D22-D10)/$B10</f>
        <v>2.0567641910477618E-2</v>
      </c>
      <c r="T22" s="14">
        <f t="shared" ref="T22:T26" si="16">(E22-E10)/$B10</f>
        <v>7.501875468867217E-4</v>
      </c>
      <c r="U22" s="14">
        <f t="shared" ref="U22:U26" si="17">(F22-F10)/$B10</f>
        <v>-5.6264066016504122E-3</v>
      </c>
    </row>
    <row r="23" spans="1:27" ht="11" customHeight="1">
      <c r="A23" s="6" t="s">
        <v>14</v>
      </c>
      <c r="B23" s="5">
        <v>27982</v>
      </c>
      <c r="C23" s="5">
        <v>5289</v>
      </c>
      <c r="D23" s="5">
        <v>18083</v>
      </c>
      <c r="E23" s="5">
        <v>2400</v>
      </c>
      <c r="F23" s="5">
        <v>2211</v>
      </c>
      <c r="G23" s="11">
        <f t="shared" si="2"/>
        <v>0.86728242003471356</v>
      </c>
      <c r="H23" s="11">
        <f t="shared" si="1"/>
        <v>0.82191142191142186</v>
      </c>
      <c r="I23" s="11">
        <f t="shared" si="11"/>
        <v>0.87930950644298567</v>
      </c>
      <c r="J23" s="11">
        <f t="shared" si="12"/>
        <v>1.032258064516129</v>
      </c>
      <c r="K23" s="11">
        <f t="shared" si="12"/>
        <v>0.75229669955767264</v>
      </c>
      <c r="L23" s="10">
        <f t="shared" si="9"/>
        <v>-3.4937058113467838</v>
      </c>
      <c r="M23" s="10">
        <f t="shared" si="8"/>
        <v>-6.3728093467870419</v>
      </c>
      <c r="N23" s="10">
        <f t="shared" si="8"/>
        <v>-2.0210229735587344</v>
      </c>
      <c r="O23" s="10">
        <f t="shared" si="8"/>
        <v>-3.9231385108086472</v>
      </c>
      <c r="P23" s="10">
        <f t="shared" si="8"/>
        <v>-7.5668896321070243</v>
      </c>
      <c r="R23" s="14">
        <f t="shared" si="14"/>
        <v>-1.2415933781686497E-2</v>
      </c>
      <c r="S23" s="14">
        <f t="shared" si="15"/>
        <v>-1.2864286946025177E-2</v>
      </c>
      <c r="T23" s="14">
        <f t="shared" si="16"/>
        <v>-3.3798930850146578E-3</v>
      </c>
      <c r="U23" s="14">
        <f t="shared" si="17"/>
        <v>-6.2424555957923782E-3</v>
      </c>
    </row>
    <row r="24" spans="1:27" ht="11" customHeight="1">
      <c r="A24" s="6" t="s">
        <v>15</v>
      </c>
      <c r="B24" s="5">
        <v>26743</v>
      </c>
      <c r="C24" s="5">
        <v>5281</v>
      </c>
      <c r="D24" s="5">
        <v>17182</v>
      </c>
      <c r="E24" s="5">
        <v>2035</v>
      </c>
      <c r="F24" s="5">
        <v>2245</v>
      </c>
      <c r="G24" s="11">
        <f t="shared" si="2"/>
        <v>0.82888048599057773</v>
      </c>
      <c r="H24" s="11">
        <f t="shared" si="1"/>
        <v>0.82066822066822065</v>
      </c>
      <c r="I24" s="11">
        <f t="shared" si="11"/>
        <v>0.83549720398735716</v>
      </c>
      <c r="J24" s="11">
        <f t="shared" si="12"/>
        <v>0.87526881720430105</v>
      </c>
      <c r="K24" s="11">
        <f t="shared" si="12"/>
        <v>0.76386526029261659</v>
      </c>
      <c r="L24" s="10">
        <f t="shared" si="9"/>
        <v>-4.4517489013541036</v>
      </c>
      <c r="M24" s="10">
        <f t="shared" si="8"/>
        <v>-8.5699445983379494</v>
      </c>
      <c r="N24" s="10">
        <f t="shared" si="8"/>
        <v>-3.1181279954891457</v>
      </c>
      <c r="O24" s="10">
        <f t="shared" si="8"/>
        <v>-2.7246653919694075</v>
      </c>
      <c r="P24" s="10">
        <f t="shared" si="8"/>
        <v>-5.9094719195305947</v>
      </c>
      <c r="R24" s="14">
        <f t="shared" si="14"/>
        <v>-1.7685519311157954E-2</v>
      </c>
      <c r="S24" s="14">
        <f t="shared" si="15"/>
        <v>-1.9757761977919897E-2</v>
      </c>
      <c r="T24" s="14">
        <f t="shared" si="16"/>
        <v>-2.0365143449212189E-3</v>
      </c>
      <c r="U24" s="14">
        <f t="shared" si="17"/>
        <v>-5.0376933795419632E-3</v>
      </c>
    </row>
    <row r="25" spans="1:27" ht="11" customHeight="1">
      <c r="A25" s="6" t="s">
        <v>16</v>
      </c>
      <c r="B25" s="5">
        <v>25382</v>
      </c>
      <c r="C25" s="5">
        <v>5972</v>
      </c>
      <c r="D25" s="5">
        <v>15578</v>
      </c>
      <c r="E25" s="5">
        <v>1573</v>
      </c>
      <c r="F25" s="5">
        <v>2259</v>
      </c>
      <c r="G25" s="11">
        <f t="shared" si="2"/>
        <v>0.78669724770642202</v>
      </c>
      <c r="H25" s="11">
        <f t="shared" si="1"/>
        <v>0.92804972804972807</v>
      </c>
      <c r="I25" s="11">
        <f t="shared" si="11"/>
        <v>0.75750060782883544</v>
      </c>
      <c r="J25" s="11">
        <f t="shared" si="12"/>
        <v>0.6765591397849462</v>
      </c>
      <c r="K25" s="11">
        <f t="shared" si="12"/>
        <v>0.76862878530112289</v>
      </c>
      <c r="L25" s="10">
        <f t="shared" si="9"/>
        <v>-2.0491645120209934</v>
      </c>
      <c r="M25" s="10">
        <f t="shared" si="8"/>
        <v>-3.4906270200387848</v>
      </c>
      <c r="N25" s="10">
        <f t="shared" si="8"/>
        <v>-1.3800962268928842</v>
      </c>
      <c r="O25" s="10">
        <f t="shared" si="8"/>
        <v>2.877697841726619</v>
      </c>
      <c r="P25" s="10">
        <f t="shared" si="8"/>
        <v>-5.875</v>
      </c>
      <c r="R25" s="14">
        <f t="shared" si="14"/>
        <v>-8.3355844556786164E-3</v>
      </c>
      <c r="S25" s="14">
        <f t="shared" si="15"/>
        <v>-8.4127657932311969E-3</v>
      </c>
      <c r="T25" s="14">
        <f t="shared" si="16"/>
        <v>1.6979894261567553E-3</v>
      </c>
      <c r="U25" s="14">
        <f t="shared" si="17"/>
        <v>-5.4412842974568753E-3</v>
      </c>
    </row>
    <row r="26" spans="1:27" ht="11" customHeight="1">
      <c r="A26" s="6" t="s">
        <v>17</v>
      </c>
      <c r="B26" s="5">
        <v>29016</v>
      </c>
      <c r="C26" s="5">
        <v>5368</v>
      </c>
      <c r="D26" s="5">
        <v>18924</v>
      </c>
      <c r="E26" s="5">
        <v>2110</v>
      </c>
      <c r="F26" s="5">
        <v>2614</v>
      </c>
      <c r="G26" s="11">
        <f t="shared" si="2"/>
        <v>0.89933052318373419</v>
      </c>
      <c r="H26" s="11">
        <f t="shared" si="1"/>
        <v>0.83418803418803422</v>
      </c>
      <c r="I26" s="11">
        <f t="shared" si="11"/>
        <v>0.92020423048869437</v>
      </c>
      <c r="J26" s="11">
        <f t="shared" si="12"/>
        <v>0.90752688172043006</v>
      </c>
      <c r="K26" s="11">
        <f t="shared" si="12"/>
        <v>0.88941816944538954</v>
      </c>
      <c r="L26" s="10">
        <f t="shared" si="9"/>
        <v>-4.9932877116007992</v>
      </c>
      <c r="M26" s="10">
        <f t="shared" si="8"/>
        <v>-9.0631882093850589</v>
      </c>
      <c r="N26" s="10">
        <f t="shared" si="8"/>
        <v>-3.7436419125127163</v>
      </c>
      <c r="O26" s="10">
        <f t="shared" si="8"/>
        <v>-3.5208047553726565</v>
      </c>
      <c r="P26" s="10">
        <f t="shared" si="8"/>
        <v>-6.3418129702615555</v>
      </c>
      <c r="R26" s="14">
        <f t="shared" si="14"/>
        <v>-1.7517435578402803E-2</v>
      </c>
      <c r="S26" s="14">
        <f t="shared" si="15"/>
        <v>-2.4098752496643856E-2</v>
      </c>
      <c r="T26" s="14">
        <f t="shared" si="16"/>
        <v>-2.5212010084804033E-3</v>
      </c>
      <c r="U26" s="14">
        <f t="shared" si="17"/>
        <v>-5.7954880324809274E-3</v>
      </c>
    </row>
    <row r="27" spans="1:27" ht="18">
      <c r="A27" s="2"/>
      <c r="B27" s="2"/>
      <c r="C27" s="2"/>
      <c r="D27" s="2"/>
      <c r="E27" s="2"/>
      <c r="F27" s="2"/>
      <c r="G27" s="2"/>
    </row>
    <row r="28" spans="1:27">
      <c r="A28" s="8"/>
      <c r="B28" s="8" t="s">
        <v>18</v>
      </c>
    </row>
    <row r="29" spans="1:27">
      <c r="A29" s="8">
        <v>1</v>
      </c>
      <c r="B29" s="9">
        <f>AVERAGE(E8,E20)</f>
        <v>2537.5</v>
      </c>
    </row>
    <row r="30" spans="1:27">
      <c r="A30" s="8">
        <v>2</v>
      </c>
      <c r="B30" s="9">
        <f t="shared" ref="B30:B34" si="18">AVERAGE(E9,E21)</f>
        <v>1687.5</v>
      </c>
    </row>
    <row r="31" spans="1:27">
      <c r="A31" s="8">
        <v>3</v>
      </c>
      <c r="B31" s="9">
        <f t="shared" si="18"/>
        <v>3470</v>
      </c>
    </row>
    <row r="32" spans="1:27">
      <c r="A32" s="8">
        <v>4</v>
      </c>
      <c r="B32" s="9">
        <f t="shared" si="18"/>
        <v>2449</v>
      </c>
    </row>
    <row r="33" spans="1:2">
      <c r="A33" s="8">
        <v>5</v>
      </c>
      <c r="B33" s="9">
        <f t="shared" si="18"/>
        <v>2063.5</v>
      </c>
    </row>
    <row r="34" spans="1:2">
      <c r="A34" s="8">
        <v>6</v>
      </c>
      <c r="B34" s="9">
        <f t="shared" si="18"/>
        <v>1551</v>
      </c>
    </row>
    <row r="35" spans="1:2">
      <c r="A35" s="8">
        <v>7</v>
      </c>
      <c r="B35" s="9">
        <f>AVERAGE(E2,E14,E26)</f>
        <v>2207.3333333333335</v>
      </c>
    </row>
    <row r="36" spans="1:2">
      <c r="A36" s="8">
        <v>8</v>
      </c>
      <c r="B36" s="9">
        <f>AVERAGE(E3,E15)</f>
        <v>1361.5</v>
      </c>
    </row>
    <row r="37" spans="1:2">
      <c r="A37" s="8">
        <v>9</v>
      </c>
      <c r="B37" s="9">
        <f t="shared" ref="B37:B40" si="19">AVERAGE(E4,E16)</f>
        <v>1890</v>
      </c>
    </row>
    <row r="38" spans="1:2">
      <c r="A38" s="8">
        <v>10</v>
      </c>
      <c r="B38" s="9">
        <f t="shared" si="19"/>
        <v>2217.5</v>
      </c>
    </row>
    <row r="39" spans="1:2">
      <c r="A39" s="8">
        <v>11</v>
      </c>
      <c r="B39" s="9">
        <f t="shared" si="19"/>
        <v>2004</v>
      </c>
    </row>
    <row r="40" spans="1:2">
      <c r="A40" s="8">
        <v>12</v>
      </c>
      <c r="B40" s="9">
        <f t="shared" si="19"/>
        <v>2344.5</v>
      </c>
    </row>
  </sheetData>
  <phoneticPr fontId="1"/>
  <conditionalFormatting sqref="B29:B40">
    <cfRule type="top10" dxfId="1" priority="2" rank="1"/>
  </conditionalFormatting>
  <conditionalFormatting sqref="L14:L26">
    <cfRule type="top10" dxfId="0" priority="1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渡辺美智子</dc:creator>
  <cp:lastModifiedBy>Yaguchi, Makoto (Yachiyo)</cp:lastModifiedBy>
  <dcterms:created xsi:type="dcterms:W3CDTF">2002-09-22T15:54:44Z</dcterms:created>
  <dcterms:modified xsi:type="dcterms:W3CDTF">2024-05-23T04:50:05Z</dcterms:modified>
</cp:coreProperties>
</file>