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cl.ac.uk\homen\rmjlakn\Documents\Github\"/>
    </mc:Choice>
  </mc:AlternateContent>
  <xr:revisionPtr revIDLastSave="0" documentId="13_ncr:1_{69811137-E448-4E2B-BFF2-49550E12910F}" xr6:coauthVersionLast="47" xr6:coauthVersionMax="47" xr10:uidLastSave="{00000000-0000-0000-0000-000000000000}"/>
  <bookViews>
    <workbookView xWindow="-24120" yWindow="-120" windowWidth="24240" windowHeight="13140" xr2:uid="{FD8779BB-3A7C-411D-8833-987E3D82E6C5}"/>
  </bookViews>
  <sheets>
    <sheet name="Sheet2" sheetId="2" r:id="rId1"/>
    <sheet name="IGF_Analyses" sheetId="1" r:id="rId2"/>
  </sheet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58" i="2" l="1"/>
  <c r="O58" i="2" s="1"/>
  <c r="N57" i="2"/>
  <c r="O57" i="2" s="1"/>
  <c r="N56" i="2"/>
  <c r="O56" i="2" s="1"/>
  <c r="N55" i="2"/>
  <c r="O55" i="2" s="1"/>
  <c r="N54" i="2"/>
  <c r="O54" i="2" s="1"/>
  <c r="N53" i="2"/>
  <c r="O53" i="2" s="1"/>
  <c r="N52" i="2"/>
  <c r="O52" i="2" s="1"/>
  <c r="L52" i="2"/>
  <c r="L55" i="2" s="1"/>
  <c r="K55" i="2" s="1"/>
  <c r="K52" i="2"/>
  <c r="N50" i="2"/>
  <c r="O50" i="2" s="1"/>
  <c r="O49" i="2"/>
  <c r="N49" i="2"/>
  <c r="N48" i="2"/>
  <c r="O48" i="2" s="1"/>
  <c r="N47" i="2"/>
  <c r="O47" i="2" s="1"/>
  <c r="N46" i="2"/>
  <c r="O46" i="2" s="1"/>
  <c r="O45" i="2"/>
  <c r="N45" i="2"/>
  <c r="N44" i="2"/>
  <c r="O44" i="2" s="1"/>
  <c r="L44" i="2"/>
  <c r="L48" i="2" s="1"/>
  <c r="K48" i="2" s="1"/>
  <c r="K44" i="2"/>
  <c r="N42" i="2"/>
  <c r="O42" i="2" s="1"/>
  <c r="N41" i="2"/>
  <c r="O41" i="2" s="1"/>
  <c r="N40" i="2"/>
  <c r="O40" i="2" s="1"/>
  <c r="N39" i="2"/>
  <c r="O39" i="2" s="1"/>
  <c r="N38" i="2"/>
  <c r="O38" i="2" s="1"/>
  <c r="O37" i="2"/>
  <c r="N37" i="2"/>
  <c r="N36" i="2"/>
  <c r="O36" i="2" s="1"/>
  <c r="L36" i="2"/>
  <c r="L40" i="2" s="1"/>
  <c r="K40" i="2" s="1"/>
  <c r="K36" i="2"/>
  <c r="N34" i="2"/>
  <c r="O34" i="2" s="1"/>
  <c r="N33" i="2"/>
  <c r="O33" i="2" s="1"/>
  <c r="N32" i="2"/>
  <c r="O32" i="2" s="1"/>
  <c r="N31" i="2"/>
  <c r="O31" i="2" s="1"/>
  <c r="N30" i="2"/>
  <c r="O30" i="2" s="1"/>
  <c r="N29" i="2"/>
  <c r="O29" i="2" s="1"/>
  <c r="N28" i="2"/>
  <c r="O28" i="2" s="1"/>
  <c r="L28" i="2"/>
  <c r="L34" i="2" s="1"/>
  <c r="K34" i="2" s="1"/>
  <c r="K28" i="2"/>
  <c r="N26" i="2"/>
  <c r="O26" i="2" s="1"/>
  <c r="N25" i="2"/>
  <c r="O25" i="2" s="1"/>
  <c r="N24" i="2"/>
  <c r="O24" i="2" s="1"/>
  <c r="N23" i="2"/>
  <c r="O23" i="2" s="1"/>
  <c r="O22" i="2"/>
  <c r="N22" i="2"/>
  <c r="N21" i="2"/>
  <c r="O21" i="2" s="1"/>
  <c r="O20" i="2"/>
  <c r="N20" i="2"/>
  <c r="L20" i="2"/>
  <c r="L24" i="2" s="1"/>
  <c r="K24" i="2" s="1"/>
  <c r="K20" i="2"/>
  <c r="N18" i="2"/>
  <c r="O18" i="2" s="1"/>
  <c r="O17" i="2"/>
  <c r="N17" i="2"/>
  <c r="O16" i="2"/>
  <c r="N16" i="2"/>
  <c r="O15" i="2"/>
  <c r="N15" i="2"/>
  <c r="N14" i="2"/>
  <c r="O14" i="2" s="1"/>
  <c r="O13" i="2"/>
  <c r="N13" i="2"/>
  <c r="O12" i="2"/>
  <c r="N12" i="2"/>
  <c r="L12" i="2"/>
  <c r="L16" i="2" s="1"/>
  <c r="K16" i="2" s="1"/>
  <c r="K12" i="2"/>
  <c r="L10" i="2"/>
  <c r="L9" i="2"/>
  <c r="L8" i="2"/>
  <c r="L7" i="2"/>
  <c r="L5" i="2"/>
  <c r="L4" i="2"/>
  <c r="L6" i="2" s="1"/>
  <c r="K4" i="2"/>
  <c r="C58" i="2" a="1"/>
  <c r="H54" i="2" a="1"/>
  <c r="H52" i="2" a="1"/>
  <c r="G53" i="2" a="1"/>
  <c r="H58" i="2" a="1"/>
  <c r="F57" i="2" a="1"/>
  <c r="H56" i="2" a="1"/>
  <c r="C56" i="2" a="1"/>
  <c r="F55" i="2" a="1"/>
  <c r="C54" i="2" a="1"/>
  <c r="F53" i="2" a="1"/>
  <c r="C52" i="2" a="1"/>
  <c r="B58" i="2" a="1"/>
  <c r="D55" i="2" a="1"/>
  <c r="D53" i="2" a="1"/>
  <c r="B52" i="2" a="1"/>
  <c r="B53" i="2" a="1"/>
  <c r="G58" i="2" a="1"/>
  <c r="D57" i="2" a="1"/>
  <c r="G56" i="2" a="1"/>
  <c r="B56" i="2" a="1"/>
  <c r="G54" i="2" a="1"/>
  <c r="B54" i="2" a="1"/>
  <c r="G52" i="2" a="1"/>
  <c r="H57" i="2" a="1"/>
  <c r="C55" i="2" a="1"/>
  <c r="C53" i="2" a="1"/>
  <c r="B55" i="2" a="1"/>
  <c r="F58" i="2" a="1"/>
  <c r="C57" i="2" a="1"/>
  <c r="F56" i="2" a="1"/>
  <c r="H55" i="2" a="1"/>
  <c r="F54" i="2" a="1"/>
  <c r="H53" i="2" a="1"/>
  <c r="F52" i="2" a="1"/>
  <c r="D52" i="2" a="1"/>
  <c r="D58" i="2" a="1"/>
  <c r="G57" i="2" a="1"/>
  <c r="B57" i="2" a="1"/>
  <c r="D56" i="2" a="1"/>
  <c r="G55" i="2" a="1"/>
  <c r="D54" i="2" a="1"/>
  <c r="C42" i="2" a="1"/>
  <c r="H38" i="2" a="1"/>
  <c r="H36" i="2" a="1"/>
  <c r="B37" i="2" a="1"/>
  <c r="H42" i="2" a="1"/>
  <c r="F41" i="2" a="1"/>
  <c r="H40" i="2" a="1"/>
  <c r="C40" i="2" a="1"/>
  <c r="F39" i="2" a="1"/>
  <c r="C38" i="2" a="1"/>
  <c r="F37" i="2" a="1"/>
  <c r="C36" i="2" a="1"/>
  <c r="B42" i="2" a="1"/>
  <c r="B38" i="2" a="1"/>
  <c r="G36" i="2" a="1"/>
  <c r="G42" i="2" a="1"/>
  <c r="D41" i="2" a="1"/>
  <c r="G40" i="2" a="1"/>
  <c r="B40" i="2" a="1"/>
  <c r="D39" i="2" a="1"/>
  <c r="G38" i="2" a="1"/>
  <c r="D37" i="2" a="1"/>
  <c r="B36" i="2" a="1"/>
  <c r="D36" i="2" a="1"/>
  <c r="C41" i="2" a="1"/>
  <c r="F38" i="2" a="1"/>
  <c r="C37" i="2" a="1"/>
  <c r="D38" i="2" a="1"/>
  <c r="F42" i="2" a="1"/>
  <c r="H41" i="2" a="1"/>
  <c r="F40" i="2" a="1"/>
  <c r="H39" i="2" a="1"/>
  <c r="C39" i="2" a="1"/>
  <c r="H37" i="2" a="1"/>
  <c r="F36" i="2" a="1"/>
  <c r="D42" i="2" a="1"/>
  <c r="G41" i="2" a="1"/>
  <c r="B41" i="2" a="1"/>
  <c r="D40" i="2" a="1"/>
  <c r="G39" i="2" a="1"/>
  <c r="B39" i="2" a="1"/>
  <c r="G37" i="2" a="1"/>
  <c r="C50" i="2" a="1"/>
  <c r="F49" i="2" a="1"/>
  <c r="H48" i="2" a="1"/>
  <c r="C48" i="2" a="1"/>
  <c r="F47" i="2" a="1"/>
  <c r="H46" i="2" a="1"/>
  <c r="C46" i="2" a="1"/>
  <c r="F45" i="2" a="1"/>
  <c r="H50" i="2" a="1"/>
  <c r="B50" i="2" a="1"/>
  <c r="G48" i="2" a="1"/>
  <c r="G46" i="2" a="1"/>
  <c r="D45" i="2" a="1"/>
  <c r="B44" i="2" a="1"/>
  <c r="B45" i="2" a="1"/>
  <c r="G50" i="2" a="1"/>
  <c r="D49" i="2" a="1"/>
  <c r="B48" i="2" a="1"/>
  <c r="D47" i="2" a="1"/>
  <c r="B46" i="2" a="1"/>
  <c r="G44" i="2" a="1"/>
  <c r="C44" i="2" a="1"/>
  <c r="F50" i="2" a="1"/>
  <c r="C49" i="2" a="1"/>
  <c r="H47" i="2" a="1"/>
  <c r="F46" i="2" a="1"/>
  <c r="F44" i="2" a="1"/>
  <c r="D46" i="2" a="1"/>
  <c r="H49" i="2" a="1"/>
  <c r="F48" i="2" a="1"/>
  <c r="C47" i="2" a="1"/>
  <c r="H45" i="2" a="1"/>
  <c r="C45" i="2" a="1"/>
  <c r="D44" i="2" a="1"/>
  <c r="D50" i="2" a="1"/>
  <c r="G49" i="2" a="1"/>
  <c r="B49" i="2" a="1"/>
  <c r="D48" i="2" a="1"/>
  <c r="G47" i="2" a="1"/>
  <c r="B47" i="2" a="1"/>
  <c r="G45" i="2" a="1"/>
  <c r="H44" i="2" a="1"/>
  <c r="H34" i="2" a="1"/>
  <c r="C34" i="2" a="1"/>
  <c r="F33" i="2" a="1"/>
  <c r="H32" i="2" a="1"/>
  <c r="C32" i="2" a="1"/>
  <c r="F31" i="2" a="1"/>
  <c r="H30" i="2" a="1"/>
  <c r="C30" i="2" a="1"/>
  <c r="F29" i="2" a="1"/>
  <c r="H28" i="2" a="1"/>
  <c r="C28" i="2" a="1"/>
  <c r="B32" i="2" a="1"/>
  <c r="G30" i="2" a="1"/>
  <c r="D29" i="2" a="1"/>
  <c r="B28" i="2" a="1"/>
  <c r="G34" i="2" a="1"/>
  <c r="B34" i="2" a="1"/>
  <c r="D33" i="2" a="1"/>
  <c r="G32" i="2" a="1"/>
  <c r="D31" i="2" a="1"/>
  <c r="B30" i="2" a="1"/>
  <c r="G28" i="2" a="1"/>
  <c r="F34" i="2" a="1"/>
  <c r="H33" i="2" a="1"/>
  <c r="C33" i="2" a="1"/>
  <c r="F32" i="2" a="1"/>
  <c r="H31" i="2" a="1"/>
  <c r="C31" i="2" a="1"/>
  <c r="F30" i="2" a="1"/>
  <c r="H29" i="2" a="1"/>
  <c r="C29" i="2" a="1"/>
  <c r="F28" i="2" a="1"/>
  <c r="G31" i="2" a="1"/>
  <c r="D30" i="2" a="1"/>
  <c r="B29" i="2" a="1"/>
  <c r="D34" i="2" a="1"/>
  <c r="G33" i="2" a="1"/>
  <c r="B33" i="2" a="1"/>
  <c r="D32" i="2" a="1"/>
  <c r="B31" i="2" a="1"/>
  <c r="G29" i="2" a="1"/>
  <c r="D28" i="2" a="1"/>
  <c r="H24" i="2" a="1"/>
  <c r="H22" i="2" a="1"/>
  <c r="F21" i="2" a="1"/>
  <c r="C20" i="2" a="1"/>
  <c r="G25" i="2" a="1"/>
  <c r="G21" i="2" a="1"/>
  <c r="H26" i="2" a="1"/>
  <c r="C26" i="2" a="1"/>
  <c r="F25" i="2" a="1"/>
  <c r="C24" i="2" a="1"/>
  <c r="F23" i="2" a="1"/>
  <c r="C22" i="2" a="1"/>
  <c r="H20" i="2" a="1"/>
  <c r="D24" i="2" a="1"/>
  <c r="D22" i="2" a="1"/>
  <c r="D20" i="2" a="1"/>
  <c r="D25" i="2" a="1"/>
  <c r="G22" i="2" a="1"/>
  <c r="G20" i="2" a="1"/>
  <c r="D26" i="2" a="1"/>
  <c r="B23" i="2" a="1"/>
  <c r="G26" i="2" a="1"/>
  <c r="B26" i="2" a="1"/>
  <c r="G24" i="2" a="1"/>
  <c r="B24" i="2" a="1"/>
  <c r="D23" i="2" a="1"/>
  <c r="B22" i="2" a="1"/>
  <c r="D21" i="2" a="1"/>
  <c r="B20" i="2" a="1"/>
  <c r="F26" i="2" a="1"/>
  <c r="H25" i="2" a="1"/>
  <c r="C25" i="2" a="1"/>
  <c r="F24" i="2" a="1"/>
  <c r="H23" i="2" a="1"/>
  <c r="C23" i="2" a="1"/>
  <c r="F22" i="2" a="1"/>
  <c r="H21" i="2" a="1"/>
  <c r="C21" i="2" a="1"/>
  <c r="F20" i="2" a="1"/>
  <c r="B25" i="2" a="1"/>
  <c r="G23" i="2" a="1"/>
  <c r="B21" i="2" a="1"/>
  <c r="H18" i="2" a="1"/>
  <c r="F13" i="2" a="1"/>
  <c r="C12" i="2" a="1"/>
  <c r="C15" i="2" a="1"/>
  <c r="G17" i="2" a="1"/>
  <c r="B15" i="2" a="1"/>
  <c r="C18" i="2" a="1"/>
  <c r="F17" i="2" a="1"/>
  <c r="H16" i="2" a="1"/>
  <c r="C16" i="2" a="1"/>
  <c r="F15" i="2" a="1"/>
  <c r="H14" i="2" a="1"/>
  <c r="C14" i="2" a="1"/>
  <c r="H12" i="2" a="1"/>
  <c r="F14" i="2" a="1"/>
  <c r="D16" i="2" a="1"/>
  <c r="B13" i="2" a="1"/>
  <c r="B18" i="2" a="1"/>
  <c r="D17" i="2" a="1"/>
  <c r="B16" i="2" a="1"/>
  <c r="G14" i="2" a="1"/>
  <c r="B14" i="2" a="1"/>
  <c r="G12" i="2" a="1"/>
  <c r="H17" i="2" a="1"/>
  <c r="H15" i="2" a="1"/>
  <c r="F12" i="2" a="1"/>
  <c r="D18" i="2" a="1"/>
  <c r="G13" i="2" a="1"/>
  <c r="G18" i="2" a="1"/>
  <c r="G16" i="2" a="1"/>
  <c r="D15" i="2" a="1"/>
  <c r="D13" i="2" a="1"/>
  <c r="B12" i="2" a="1"/>
  <c r="F16" i="2" a="1"/>
  <c r="H13" i="2" a="1"/>
  <c r="B17" i="2" a="1"/>
  <c r="D14" i="2" a="1"/>
  <c r="F18" i="2" a="1"/>
  <c r="C17" i="2" a="1"/>
  <c r="C13" i="2" a="1"/>
  <c r="G15" i="2" a="1"/>
  <c r="D12" i="2" a="1"/>
  <c r="H5" i="2" a="1"/>
  <c r="G5" i="2" a="1"/>
  <c r="F5" i="2" a="1"/>
  <c r="D5" i="2" a="1"/>
  <c r="C5" i="2" a="1"/>
  <c r="D54" i="2" l="1"/>
  <c r="G55" i="2"/>
  <c r="D56" i="2"/>
  <c r="B57" i="2"/>
  <c r="G57" i="2"/>
  <c r="D58" i="2"/>
  <c r="D52" i="2"/>
  <c r="F52" i="2"/>
  <c r="H53" i="2"/>
  <c r="F54" i="2"/>
  <c r="H55" i="2"/>
  <c r="F56" i="2"/>
  <c r="C57" i="2"/>
  <c r="F58" i="2"/>
  <c r="B55" i="2"/>
  <c r="C53" i="2"/>
  <c r="C55" i="2"/>
  <c r="H57" i="2"/>
  <c r="G52" i="2"/>
  <c r="B54" i="2"/>
  <c r="G54" i="2"/>
  <c r="B56" i="2"/>
  <c r="G56" i="2"/>
  <c r="D57" i="2"/>
  <c r="G58" i="2"/>
  <c r="B53" i="2"/>
  <c r="B52" i="2"/>
  <c r="D53" i="2"/>
  <c r="D55" i="2"/>
  <c r="B58" i="2"/>
  <c r="C52" i="2"/>
  <c r="F53" i="2"/>
  <c r="C54" i="2"/>
  <c r="F55" i="2"/>
  <c r="C56" i="2"/>
  <c r="H56" i="2"/>
  <c r="F57" i="2"/>
  <c r="H58" i="2"/>
  <c r="G53" i="2"/>
  <c r="H52" i="2"/>
  <c r="H54" i="2"/>
  <c r="C58" i="2"/>
  <c r="G37" i="2"/>
  <c r="B39" i="2"/>
  <c r="G39" i="2"/>
  <c r="D40" i="2"/>
  <c r="B41" i="2"/>
  <c r="G41" i="2"/>
  <c r="D42" i="2"/>
  <c r="F36" i="2"/>
  <c r="H37" i="2"/>
  <c r="C39" i="2"/>
  <c r="H39" i="2"/>
  <c r="F40" i="2"/>
  <c r="H41" i="2"/>
  <c r="F42" i="2"/>
  <c r="D38" i="2"/>
  <c r="C37" i="2"/>
  <c r="F38" i="2"/>
  <c r="C41" i="2"/>
  <c r="D36" i="2"/>
  <c r="B36" i="2"/>
  <c r="D37" i="2"/>
  <c r="G38" i="2"/>
  <c r="D39" i="2"/>
  <c r="B40" i="2"/>
  <c r="G40" i="2"/>
  <c r="D41" i="2"/>
  <c r="G42" i="2"/>
  <c r="G36" i="2"/>
  <c r="B38" i="2"/>
  <c r="B42" i="2"/>
  <c r="C36" i="2"/>
  <c r="F37" i="2"/>
  <c r="C38" i="2"/>
  <c r="F39" i="2"/>
  <c r="C40" i="2"/>
  <c r="H40" i="2"/>
  <c r="F41" i="2"/>
  <c r="H42" i="2"/>
  <c r="B37" i="2"/>
  <c r="H36" i="2"/>
  <c r="H38" i="2"/>
  <c r="C42" i="2"/>
  <c r="H44" i="2"/>
  <c r="G45" i="2"/>
  <c r="B47" i="2"/>
  <c r="G47" i="2"/>
  <c r="D48" i="2"/>
  <c r="B49" i="2"/>
  <c r="G49" i="2"/>
  <c r="D50" i="2"/>
  <c r="D44" i="2"/>
  <c r="C45" i="2"/>
  <c r="H45" i="2"/>
  <c r="C47" i="2"/>
  <c r="F48" i="2"/>
  <c r="H49" i="2"/>
  <c r="D46" i="2"/>
  <c r="F44" i="2"/>
  <c r="F46" i="2"/>
  <c r="H47" i="2"/>
  <c r="C49" i="2"/>
  <c r="F50" i="2"/>
  <c r="C44" i="2"/>
  <c r="G44" i="2"/>
  <c r="B46" i="2"/>
  <c r="D47" i="2"/>
  <c r="B48" i="2"/>
  <c r="D49" i="2"/>
  <c r="G50" i="2"/>
  <c r="B45" i="2"/>
  <c r="B44" i="2"/>
  <c r="D45" i="2"/>
  <c r="G46" i="2"/>
  <c r="G48" i="2"/>
  <c r="B50" i="2"/>
  <c r="H50" i="2"/>
  <c r="F45" i="2"/>
  <c r="C46" i="2"/>
  <c r="H46" i="2"/>
  <c r="F47" i="2"/>
  <c r="C48" i="2"/>
  <c r="H48" i="2"/>
  <c r="F49" i="2"/>
  <c r="C50" i="2"/>
  <c r="D28" i="2"/>
  <c r="G29" i="2"/>
  <c r="B31" i="2"/>
  <c r="D32" i="2"/>
  <c r="B33" i="2"/>
  <c r="G33" i="2"/>
  <c r="D34" i="2"/>
  <c r="B29" i="2"/>
  <c r="D30" i="2"/>
  <c r="G31" i="2"/>
  <c r="F28" i="2"/>
  <c r="C29" i="2"/>
  <c r="H29" i="2"/>
  <c r="F30" i="2"/>
  <c r="C31" i="2"/>
  <c r="H31" i="2"/>
  <c r="F32" i="2"/>
  <c r="C33" i="2"/>
  <c r="H33" i="2"/>
  <c r="F34" i="2"/>
  <c r="G28" i="2"/>
  <c r="B30" i="2"/>
  <c r="D31" i="2"/>
  <c r="G32" i="2"/>
  <c r="D33" i="2"/>
  <c r="B34" i="2"/>
  <c r="G34" i="2"/>
  <c r="B28" i="2"/>
  <c r="D29" i="2"/>
  <c r="G30" i="2"/>
  <c r="B32" i="2"/>
  <c r="C28" i="2"/>
  <c r="H28" i="2"/>
  <c r="F29" i="2"/>
  <c r="C30" i="2"/>
  <c r="H30" i="2"/>
  <c r="F31" i="2"/>
  <c r="C32" i="2"/>
  <c r="H32" i="2"/>
  <c r="F33" i="2"/>
  <c r="C34" i="2"/>
  <c r="H34" i="2"/>
  <c r="B21" i="2"/>
  <c r="G23" i="2"/>
  <c r="B25" i="2"/>
  <c r="F20" i="2"/>
  <c r="C21" i="2"/>
  <c r="H21" i="2"/>
  <c r="F22" i="2"/>
  <c r="C23" i="2"/>
  <c r="H23" i="2"/>
  <c r="F24" i="2"/>
  <c r="C25" i="2"/>
  <c r="H25" i="2"/>
  <c r="F26" i="2"/>
  <c r="B20" i="2"/>
  <c r="D21" i="2"/>
  <c r="B22" i="2"/>
  <c r="D23" i="2"/>
  <c r="B24" i="2"/>
  <c r="G24" i="2"/>
  <c r="B26" i="2"/>
  <c r="G26" i="2"/>
  <c r="B23" i="2"/>
  <c r="D26" i="2"/>
  <c r="G20" i="2"/>
  <c r="G22" i="2"/>
  <c r="D25" i="2"/>
  <c r="D20" i="2"/>
  <c r="D22" i="2"/>
  <c r="D24" i="2"/>
  <c r="H20" i="2"/>
  <c r="C22" i="2"/>
  <c r="F23" i="2"/>
  <c r="C24" i="2"/>
  <c r="F25" i="2"/>
  <c r="C26" i="2"/>
  <c r="H26" i="2"/>
  <c r="G21" i="2"/>
  <c r="G25" i="2"/>
  <c r="C20" i="2"/>
  <c r="F21" i="2"/>
  <c r="H22" i="2"/>
  <c r="H24" i="2"/>
  <c r="D12" i="2"/>
  <c r="G15" i="2"/>
  <c r="C13" i="2"/>
  <c r="C17" i="2"/>
  <c r="F18" i="2"/>
  <c r="D14" i="2"/>
  <c r="B17" i="2"/>
  <c r="H13" i="2"/>
  <c r="F16" i="2"/>
  <c r="B12" i="2"/>
  <c r="D13" i="2"/>
  <c r="D15" i="2"/>
  <c r="G16" i="2"/>
  <c r="G18" i="2"/>
  <c r="G13" i="2"/>
  <c r="D18" i="2"/>
  <c r="F12" i="2"/>
  <c r="H15" i="2"/>
  <c r="H17" i="2"/>
  <c r="G12" i="2"/>
  <c r="B14" i="2"/>
  <c r="G14" i="2"/>
  <c r="B16" i="2"/>
  <c r="D17" i="2"/>
  <c r="B18" i="2"/>
  <c r="B13" i="2"/>
  <c r="D16" i="2"/>
  <c r="F14" i="2"/>
  <c r="H12" i="2"/>
  <c r="C14" i="2"/>
  <c r="H14" i="2"/>
  <c r="F15" i="2"/>
  <c r="C16" i="2"/>
  <c r="H16" i="2"/>
  <c r="F17" i="2"/>
  <c r="C18" i="2"/>
  <c r="B15" i="2"/>
  <c r="G17" i="2"/>
  <c r="C15" i="2"/>
  <c r="C12" i="2"/>
  <c r="F13" i="2"/>
  <c r="H18" i="2"/>
  <c r="H5" i="2"/>
  <c r="G5" i="2"/>
  <c r="F5" i="2"/>
  <c r="D5" i="2"/>
  <c r="C5" i="2"/>
  <c r="L56" i="2"/>
  <c r="K56" i="2" s="1"/>
  <c r="L57" i="2"/>
  <c r="K57" i="2" s="1"/>
  <c r="L54" i="2"/>
  <c r="K54" i="2" s="1"/>
  <c r="L58" i="2"/>
  <c r="K58" i="2" s="1"/>
  <c r="L53" i="2"/>
  <c r="K53" i="2" s="1"/>
  <c r="L45" i="2"/>
  <c r="K45" i="2" s="1"/>
  <c r="L47" i="2"/>
  <c r="K47" i="2" s="1"/>
  <c r="L49" i="2"/>
  <c r="K49" i="2" s="1"/>
  <c r="L50" i="2"/>
  <c r="K50" i="2" s="1"/>
  <c r="L46" i="2"/>
  <c r="K46" i="2" s="1"/>
  <c r="L37" i="2"/>
  <c r="K37" i="2" s="1"/>
  <c r="L41" i="2"/>
  <c r="K41" i="2" s="1"/>
  <c r="L39" i="2"/>
  <c r="K39" i="2" s="1"/>
  <c r="L42" i="2"/>
  <c r="K42" i="2" s="1"/>
  <c r="L38" i="2"/>
  <c r="K38" i="2" s="1"/>
  <c r="L30" i="2"/>
  <c r="K30" i="2" s="1"/>
  <c r="L33" i="2"/>
  <c r="K33" i="2" s="1"/>
  <c r="L32" i="2"/>
  <c r="K32" i="2" s="1"/>
  <c r="L29" i="2"/>
  <c r="K29" i="2" s="1"/>
  <c r="L31" i="2"/>
  <c r="K31" i="2" s="1"/>
  <c r="L21" i="2"/>
  <c r="K21" i="2" s="1"/>
  <c r="L23" i="2"/>
  <c r="K23" i="2" s="1"/>
  <c r="L25" i="2"/>
  <c r="K25" i="2" s="1"/>
  <c r="L22" i="2"/>
  <c r="K22" i="2" s="1"/>
  <c r="L26" i="2"/>
  <c r="K26" i="2" s="1"/>
  <c r="L13" i="2"/>
  <c r="K13" i="2" s="1"/>
  <c r="L17" i="2"/>
  <c r="K17" i="2" s="1"/>
  <c r="L15" i="2"/>
  <c r="K15" i="2" s="1"/>
  <c r="L14" i="2"/>
  <c r="K14" i="2" s="1"/>
  <c r="L18" i="2"/>
  <c r="K18" i="2" s="1"/>
  <c r="K5" i="2"/>
  <c r="K7" i="2"/>
  <c r="K6" i="2"/>
  <c r="N5" i="2"/>
  <c r="O5" i="2" s="1"/>
  <c r="N6" i="2"/>
  <c r="O6" i="2" s="1"/>
  <c r="N7" i="2"/>
  <c r="O7" i="2" s="1"/>
  <c r="N8" i="2"/>
  <c r="O8" i="2" s="1"/>
  <c r="N9" i="2"/>
  <c r="O9" i="2" s="1"/>
  <c r="N10" i="2"/>
  <c r="O10" i="2" s="1"/>
  <c r="N4" i="2"/>
  <c r="O4" i="2" s="1"/>
  <c r="K8" i="2"/>
  <c r="K9" i="2"/>
  <c r="K10" i="2"/>
  <c r="U114" i="1"/>
  <c r="Z114" i="1" s="1"/>
  <c r="Z113" i="1"/>
  <c r="Y113" i="1"/>
  <c r="Y114" i="1" s="1"/>
  <c r="X113" i="1"/>
  <c r="W113" i="1"/>
  <c r="AA112" i="1"/>
  <c r="Z112" i="1"/>
  <c r="Y112" i="1"/>
  <c r="X112" i="1"/>
  <c r="W112" i="1"/>
  <c r="R112" i="1"/>
  <c r="Q112" i="1"/>
  <c r="O112" i="1"/>
  <c r="Z111" i="1"/>
  <c r="Z110" i="1"/>
  <c r="Y110" i="1"/>
  <c r="X110" i="1"/>
  <c r="W110" i="1"/>
  <c r="U110" i="1"/>
  <c r="Z109" i="1"/>
  <c r="Y109" i="1"/>
  <c r="X109" i="1"/>
  <c r="W109" i="1"/>
  <c r="Q109" i="1"/>
  <c r="O109" i="1"/>
  <c r="AA108" i="1"/>
  <c r="AA109" i="1" s="1"/>
  <c r="AA110" i="1" s="1"/>
  <c r="Z108" i="1"/>
  <c r="Y108" i="1"/>
  <c r="X108" i="1"/>
  <c r="W108" i="1"/>
  <c r="R108" i="1"/>
  <c r="Q108" i="1"/>
  <c r="O108" i="1"/>
  <c r="Z107" i="1"/>
  <c r="U106" i="1"/>
  <c r="Z106" i="1" s="1"/>
  <c r="Z105" i="1"/>
  <c r="Y105" i="1"/>
  <c r="Y106" i="1" s="1"/>
  <c r="X105" i="1"/>
  <c r="W105" i="1"/>
  <c r="W106" i="1" s="1"/>
  <c r="AA104" i="1"/>
  <c r="Z104" i="1"/>
  <c r="Y104" i="1"/>
  <c r="X104" i="1"/>
  <c r="W104" i="1"/>
  <c r="R104" i="1"/>
  <c r="Q104" i="1"/>
  <c r="O104" i="1"/>
  <c r="Z103" i="1"/>
  <c r="Z102" i="1"/>
  <c r="Y102" i="1"/>
  <c r="X102" i="1"/>
  <c r="W102" i="1"/>
  <c r="U102" i="1"/>
  <c r="Z101" i="1"/>
  <c r="Y101" i="1"/>
  <c r="X101" i="1"/>
  <c r="W101" i="1"/>
  <c r="Q101" i="1"/>
  <c r="O101" i="1"/>
  <c r="AA100" i="1"/>
  <c r="AA101" i="1" s="1"/>
  <c r="AA102" i="1" s="1"/>
  <c r="Z100" i="1"/>
  <c r="Y100" i="1"/>
  <c r="X100" i="1"/>
  <c r="W100" i="1"/>
  <c r="R100" i="1"/>
  <c r="Q100" i="1"/>
  <c r="O100" i="1"/>
  <c r="Z99" i="1"/>
  <c r="U98" i="1"/>
  <c r="Z98" i="1" s="1"/>
  <c r="Z97" i="1"/>
  <c r="Y97" i="1"/>
  <c r="Y98" i="1" s="1"/>
  <c r="X97" i="1"/>
  <c r="W97" i="1"/>
  <c r="W98" i="1" s="1"/>
  <c r="AA96" i="1"/>
  <c r="Z96" i="1"/>
  <c r="Y96" i="1"/>
  <c r="X96" i="1"/>
  <c r="W96" i="1"/>
  <c r="R96" i="1"/>
  <c r="Q96" i="1"/>
  <c r="O96" i="1"/>
  <c r="Z95" i="1"/>
  <c r="Z94" i="1"/>
  <c r="Y94" i="1"/>
  <c r="X94" i="1"/>
  <c r="W94" i="1"/>
  <c r="U94" i="1"/>
  <c r="Z93" i="1"/>
  <c r="Y93" i="1"/>
  <c r="X93" i="1"/>
  <c r="W93" i="1"/>
  <c r="Q93" i="1"/>
  <c r="O93" i="1"/>
  <c r="AA92" i="1"/>
  <c r="AA93" i="1" s="1"/>
  <c r="AA94" i="1" s="1"/>
  <c r="Z92" i="1"/>
  <c r="Y92" i="1"/>
  <c r="X92" i="1"/>
  <c r="W92" i="1"/>
  <c r="R92" i="1"/>
  <c r="Q92" i="1"/>
  <c r="O92" i="1"/>
  <c r="Z91" i="1"/>
  <c r="U90" i="1"/>
  <c r="Z90" i="1" s="1"/>
  <c r="Z89" i="1"/>
  <c r="Y89" i="1"/>
  <c r="Y90" i="1" s="1"/>
  <c r="X89" i="1"/>
  <c r="W89" i="1"/>
  <c r="W90" i="1" s="1"/>
  <c r="AA88" i="1"/>
  <c r="Z88" i="1"/>
  <c r="Y88" i="1"/>
  <c r="X88" i="1"/>
  <c r="W88" i="1"/>
  <c r="R88" i="1"/>
  <c r="Q88" i="1"/>
  <c r="O88" i="1"/>
  <c r="Z87" i="1"/>
  <c r="Z86" i="1"/>
  <c r="Y86" i="1"/>
  <c r="X86" i="1"/>
  <c r="U86" i="1"/>
  <c r="Z85" i="1"/>
  <c r="Y85" i="1"/>
  <c r="X85" i="1"/>
  <c r="W85" i="1"/>
  <c r="W86" i="1" s="1"/>
  <c r="Q85" i="1"/>
  <c r="O85" i="1"/>
  <c r="AA84" i="1"/>
  <c r="AA85" i="1" s="1"/>
  <c r="AA86" i="1" s="1"/>
  <c r="Z84" i="1"/>
  <c r="Y84" i="1"/>
  <c r="X84" i="1"/>
  <c r="W84" i="1"/>
  <c r="R84" i="1"/>
  <c r="Q84" i="1"/>
  <c r="O84" i="1"/>
  <c r="Z83" i="1"/>
  <c r="U82" i="1"/>
  <c r="Z82" i="1" s="1"/>
  <c r="O82" i="1"/>
  <c r="Z81" i="1"/>
  <c r="Y81" i="1"/>
  <c r="Y82" i="1" s="1"/>
  <c r="X81" i="1"/>
  <c r="W81" i="1"/>
  <c r="W82" i="1" s="1"/>
  <c r="AA80" i="1"/>
  <c r="Z80" i="1"/>
  <c r="Y80" i="1"/>
  <c r="X80" i="1"/>
  <c r="W80" i="1"/>
  <c r="R80" i="1"/>
  <c r="Q80" i="1"/>
  <c r="O80" i="1"/>
  <c r="O81" i="1" s="1"/>
  <c r="Z79" i="1"/>
  <c r="Z78" i="1"/>
  <c r="Y78" i="1"/>
  <c r="X78" i="1"/>
  <c r="W78" i="1"/>
  <c r="AA77" i="1"/>
  <c r="AA78" i="1" s="1"/>
  <c r="Z77" i="1"/>
  <c r="Y77" i="1"/>
  <c r="X77" i="1"/>
  <c r="W77" i="1"/>
  <c r="O77" i="1"/>
  <c r="O78" i="1" s="1"/>
  <c r="AA76" i="1"/>
  <c r="Z76" i="1"/>
  <c r="Y76" i="1"/>
  <c r="X76" i="1"/>
  <c r="W76" i="1"/>
  <c r="R76" i="1"/>
  <c r="Q76" i="1"/>
  <c r="Q77" i="1" s="1"/>
  <c r="O76" i="1"/>
  <c r="Z75" i="1"/>
  <c r="Z74" i="1"/>
  <c r="U74" i="1"/>
  <c r="Q74" i="1"/>
  <c r="Z73" i="1"/>
  <c r="Y73" i="1"/>
  <c r="X73" i="1"/>
  <c r="X74" i="1" s="1"/>
  <c r="W73" i="1"/>
  <c r="Q73" i="1"/>
  <c r="AA72" i="1"/>
  <c r="Z72" i="1"/>
  <c r="Y72" i="1"/>
  <c r="X72" i="1"/>
  <c r="W72" i="1"/>
  <c r="R72" i="1"/>
  <c r="Q72" i="1"/>
  <c r="O72" i="1"/>
  <c r="Z71" i="1"/>
  <c r="Y70" i="1"/>
  <c r="U70" i="1"/>
  <c r="Z70" i="1" s="1"/>
  <c r="Z69" i="1"/>
  <c r="Y69" i="1"/>
  <c r="X69" i="1"/>
  <c r="W69" i="1"/>
  <c r="O69" i="1"/>
  <c r="AA68" i="1"/>
  <c r="Z68" i="1"/>
  <c r="Y68" i="1"/>
  <c r="X68" i="1"/>
  <c r="W68" i="1"/>
  <c r="R68" i="1"/>
  <c r="Q68" i="1"/>
  <c r="O68" i="1"/>
  <c r="Z67" i="1"/>
  <c r="Z66" i="1"/>
  <c r="Y66" i="1"/>
  <c r="W66" i="1"/>
  <c r="U66" i="1"/>
  <c r="Z65" i="1"/>
  <c r="Y65" i="1"/>
  <c r="X65" i="1"/>
  <c r="W65" i="1"/>
  <c r="AA64" i="1"/>
  <c r="Z64" i="1"/>
  <c r="Y64" i="1"/>
  <c r="X64" i="1"/>
  <c r="W64" i="1"/>
  <c r="R64" i="1"/>
  <c r="Q64" i="1"/>
  <c r="O64" i="1"/>
  <c r="O65" i="1" s="1"/>
  <c r="Z63" i="1"/>
  <c r="Z62" i="1"/>
  <c r="X62" i="1"/>
  <c r="U62" i="1"/>
  <c r="Z61" i="1"/>
  <c r="Y61" i="1"/>
  <c r="X61" i="1"/>
  <c r="W61" i="1"/>
  <c r="W62" i="1" s="1"/>
  <c r="Q61" i="1"/>
  <c r="AA60" i="1"/>
  <c r="AA61" i="1" s="1"/>
  <c r="AA62" i="1" s="1"/>
  <c r="Z60" i="1"/>
  <c r="Y60" i="1"/>
  <c r="X60" i="1"/>
  <c r="W60" i="1"/>
  <c r="R60" i="1"/>
  <c r="Q60" i="1"/>
  <c r="O60" i="1"/>
  <c r="O61" i="1" s="1"/>
  <c r="O62" i="1" s="1"/>
  <c r="Z59" i="1"/>
  <c r="Z58" i="1"/>
  <c r="Y58" i="1"/>
  <c r="X58" i="1"/>
  <c r="W58" i="1"/>
  <c r="AA57" i="1"/>
  <c r="AA58" i="1" s="1"/>
  <c r="Z57" i="1"/>
  <c r="Y57" i="1"/>
  <c r="X57" i="1"/>
  <c r="W57" i="1"/>
  <c r="AA56" i="1"/>
  <c r="Z56" i="1"/>
  <c r="Y56" i="1"/>
  <c r="X56" i="1"/>
  <c r="W56" i="1"/>
  <c r="R56" i="1"/>
  <c r="Q56" i="1"/>
  <c r="Q57" i="1" s="1"/>
  <c r="O56" i="1"/>
  <c r="O57" i="1" s="1"/>
  <c r="O58" i="1" s="1"/>
  <c r="Z55" i="1"/>
  <c r="Z54" i="1"/>
  <c r="Y54" i="1"/>
  <c r="W54" i="1"/>
  <c r="U54" i="1"/>
  <c r="AA53" i="1"/>
  <c r="AA54" i="1" s="1"/>
  <c r="Z53" i="1"/>
  <c r="Y53" i="1"/>
  <c r="X53" i="1"/>
  <c r="X54" i="1" s="1"/>
  <c r="W53" i="1"/>
  <c r="Q53" i="1"/>
  <c r="O53" i="1"/>
  <c r="O54" i="1" s="1"/>
  <c r="AA52" i="1"/>
  <c r="Z52" i="1"/>
  <c r="Y52" i="1"/>
  <c r="X52" i="1"/>
  <c r="W52" i="1"/>
  <c r="R52" i="1"/>
  <c r="Q52" i="1"/>
  <c r="O52" i="1"/>
  <c r="Z51" i="1"/>
  <c r="AA50" i="1"/>
  <c r="X50" i="1"/>
  <c r="U50" i="1"/>
  <c r="Z50" i="1" s="1"/>
  <c r="AA49" i="1"/>
  <c r="Z49" i="1"/>
  <c r="Y49" i="1"/>
  <c r="X49" i="1"/>
  <c r="W49" i="1"/>
  <c r="AA48" i="1"/>
  <c r="Z48" i="1"/>
  <c r="Y48" i="1"/>
  <c r="X48" i="1"/>
  <c r="W48" i="1"/>
  <c r="R48" i="1"/>
  <c r="Q48" i="1"/>
  <c r="Q49" i="1" s="1"/>
  <c r="O48" i="1"/>
  <c r="O49" i="1" s="1"/>
  <c r="O50" i="1" s="1"/>
  <c r="Z47" i="1"/>
  <c r="Z46" i="1"/>
  <c r="Y46" i="1"/>
  <c r="W46" i="1"/>
  <c r="U46" i="1"/>
  <c r="AA45" i="1"/>
  <c r="AA46" i="1" s="1"/>
  <c r="Z45" i="1"/>
  <c r="Y45" i="1"/>
  <c r="X45" i="1"/>
  <c r="X46" i="1" s="1"/>
  <c r="W45" i="1"/>
  <c r="Q45" i="1"/>
  <c r="O45" i="1"/>
  <c r="O46" i="1" s="1"/>
  <c r="AA44" i="1"/>
  <c r="Z44" i="1"/>
  <c r="Y44" i="1"/>
  <c r="X44" i="1"/>
  <c r="W44" i="1"/>
  <c r="R44" i="1"/>
  <c r="Q44" i="1"/>
  <c r="O44" i="1"/>
  <c r="Z43" i="1"/>
  <c r="AA42" i="1"/>
  <c r="X42" i="1"/>
  <c r="U42" i="1"/>
  <c r="Z42" i="1" s="1"/>
  <c r="AA41" i="1"/>
  <c r="Z41" i="1"/>
  <c r="Y41" i="1"/>
  <c r="Y42" i="1" s="1"/>
  <c r="X41" i="1"/>
  <c r="W41" i="1"/>
  <c r="AA40" i="1"/>
  <c r="Z40" i="1"/>
  <c r="Y40" i="1"/>
  <c r="X40" i="1"/>
  <c r="W40" i="1"/>
  <c r="R40" i="1"/>
  <c r="Q40" i="1"/>
  <c r="O40" i="1"/>
  <c r="O41" i="1" s="1"/>
  <c r="O42" i="1" s="1"/>
  <c r="Z39" i="1"/>
  <c r="AA38" i="1"/>
  <c r="Z38" i="1"/>
  <c r="Y38" i="1"/>
  <c r="U38" i="1"/>
  <c r="AA37" i="1"/>
  <c r="Z37" i="1"/>
  <c r="Y37" i="1"/>
  <c r="X37" i="1"/>
  <c r="X38" i="1" s="1"/>
  <c r="W37" i="1"/>
  <c r="Q37" i="1"/>
  <c r="O37" i="1"/>
  <c r="O38" i="1" s="1"/>
  <c r="AA36" i="1"/>
  <c r="Z36" i="1"/>
  <c r="Y36" i="1"/>
  <c r="X36" i="1"/>
  <c r="W36" i="1"/>
  <c r="R36" i="1"/>
  <c r="Q36" i="1"/>
  <c r="O36" i="1"/>
  <c r="Z35" i="1"/>
  <c r="X34" i="1"/>
  <c r="U34" i="1"/>
  <c r="Z34" i="1" s="1"/>
  <c r="AA33" i="1"/>
  <c r="AA34" i="1" s="1"/>
  <c r="Z33" i="1"/>
  <c r="Y33" i="1"/>
  <c r="Y34" i="1" s="1"/>
  <c r="X33" i="1"/>
  <c r="W33" i="1"/>
  <c r="W34" i="1" s="1"/>
  <c r="AA32" i="1"/>
  <c r="Z32" i="1"/>
  <c r="Y32" i="1"/>
  <c r="X32" i="1"/>
  <c r="W32" i="1"/>
  <c r="R32" i="1"/>
  <c r="Q32" i="1"/>
  <c r="O32" i="1"/>
  <c r="O33" i="1" s="1"/>
  <c r="O34" i="1" s="1"/>
  <c r="Z31" i="1"/>
  <c r="Z30" i="1"/>
  <c r="X30" i="1"/>
  <c r="U30" i="1"/>
  <c r="Z29" i="1"/>
  <c r="Y29" i="1"/>
  <c r="Y30" i="1" s="1"/>
  <c r="X29" i="1"/>
  <c r="W29" i="1"/>
  <c r="Q29" i="1"/>
  <c r="AA28" i="1"/>
  <c r="AA29" i="1" s="1"/>
  <c r="AA30" i="1" s="1"/>
  <c r="Z28" i="1"/>
  <c r="Y28" i="1"/>
  <c r="X28" i="1"/>
  <c r="W28" i="1"/>
  <c r="R28" i="1"/>
  <c r="Q28" i="1"/>
  <c r="O28" i="1"/>
  <c r="O29" i="1" s="1"/>
  <c r="Z27" i="1"/>
  <c r="Y26" i="1"/>
  <c r="W26" i="1"/>
  <c r="U26" i="1"/>
  <c r="Z26" i="1" s="1"/>
  <c r="O26" i="1"/>
  <c r="Z25" i="1"/>
  <c r="Y25" i="1"/>
  <c r="X25" i="1"/>
  <c r="W25" i="1"/>
  <c r="O25" i="1"/>
  <c r="AA24" i="1"/>
  <c r="Z24" i="1"/>
  <c r="Y24" i="1"/>
  <c r="X24" i="1"/>
  <c r="W24" i="1"/>
  <c r="R24" i="1"/>
  <c r="Q24" i="1"/>
  <c r="O24" i="1"/>
  <c r="Z23" i="1"/>
  <c r="Z22" i="1"/>
  <c r="X22" i="1"/>
  <c r="U22" i="1"/>
  <c r="Z21" i="1"/>
  <c r="Y21" i="1"/>
  <c r="Y22" i="1" s="1"/>
  <c r="X21" i="1"/>
  <c r="W21" i="1"/>
  <c r="Q21" i="1"/>
  <c r="AA20" i="1"/>
  <c r="AA21" i="1" s="1"/>
  <c r="AA22" i="1" s="1"/>
  <c r="Z20" i="1"/>
  <c r="Y20" i="1"/>
  <c r="X20" i="1"/>
  <c r="W20" i="1"/>
  <c r="R20" i="1"/>
  <c r="Q20" i="1"/>
  <c r="O20" i="1"/>
  <c r="O21" i="1" s="1"/>
  <c r="Z19" i="1"/>
  <c r="Y18" i="1"/>
  <c r="W18" i="1"/>
  <c r="U18" i="1"/>
  <c r="Z18" i="1" s="1"/>
  <c r="O18" i="1"/>
  <c r="Z17" i="1"/>
  <c r="Y17" i="1"/>
  <c r="X17" i="1"/>
  <c r="W17" i="1"/>
  <c r="O17" i="1"/>
  <c r="AA16" i="1"/>
  <c r="Z16" i="1"/>
  <c r="Y16" i="1"/>
  <c r="X16" i="1"/>
  <c r="W16" i="1"/>
  <c r="R16" i="1"/>
  <c r="Q16" i="1"/>
  <c r="O16" i="1"/>
  <c r="Z15" i="1"/>
  <c r="Z14" i="1"/>
  <c r="X14" i="1"/>
  <c r="U14" i="1"/>
  <c r="Z13" i="1"/>
  <c r="Y13" i="1"/>
  <c r="Y14" i="1" s="1"/>
  <c r="X13" i="1"/>
  <c r="W13" i="1"/>
  <c r="Q13" i="1"/>
  <c r="AA12" i="1"/>
  <c r="AA13" i="1" s="1"/>
  <c r="AA14" i="1" s="1"/>
  <c r="Z12" i="1"/>
  <c r="Y12" i="1"/>
  <c r="X12" i="1"/>
  <c r="W12" i="1"/>
  <c r="R12" i="1"/>
  <c r="Q12" i="1"/>
  <c r="O12" i="1"/>
  <c r="O13" i="1" s="1"/>
  <c r="Z11" i="1"/>
  <c r="Y10" i="1"/>
  <c r="W10" i="1"/>
  <c r="U10" i="1"/>
  <c r="Z10" i="1" s="1"/>
  <c r="O10" i="1"/>
  <c r="Z9" i="1"/>
  <c r="Y9" i="1"/>
  <c r="X9" i="1"/>
  <c r="W9" i="1"/>
  <c r="O9" i="1"/>
  <c r="AA8" i="1"/>
  <c r="Z8" i="1"/>
  <c r="Y8" i="1"/>
  <c r="X8" i="1"/>
  <c r="W8" i="1"/>
  <c r="R8" i="1"/>
  <c r="Q8" i="1"/>
  <c r="O8" i="1"/>
  <c r="Z7" i="1"/>
  <c r="Z6" i="1"/>
  <c r="X6" i="1"/>
  <c r="U6" i="1"/>
  <c r="Z5" i="1"/>
  <c r="Y5" i="1"/>
  <c r="Y6" i="1" s="1"/>
  <c r="X5" i="1"/>
  <c r="W5" i="1"/>
  <c r="Q5" i="1"/>
  <c r="AA4" i="1"/>
  <c r="AA5" i="1" s="1"/>
  <c r="AA6" i="1" s="1"/>
  <c r="Z4" i="1"/>
  <c r="Y4" i="1"/>
  <c r="X4" i="1"/>
  <c r="W4" i="1"/>
  <c r="R4" i="1"/>
  <c r="Q4" i="1"/>
  <c r="O4" i="1"/>
  <c r="O5" i="1" s="1"/>
  <c r="B5" i="2" a="1"/>
  <c r="C7" i="2" a="1"/>
  <c r="B10" i="2" a="1"/>
  <c r="H4" i="2" a="1"/>
  <c r="H9" i="2" a="1"/>
  <c r="D4" i="2" a="1"/>
  <c r="B4" i="2" a="1"/>
  <c r="J72" i="1"/>
  <c r="H104" i="1"/>
  <c r="H88" i="1"/>
  <c r="G101" i="1"/>
  <c r="F109" i="1"/>
  <c r="H44" i="1"/>
  <c r="L93" i="1"/>
  <c r="I100" i="1"/>
  <c r="I59" i="1"/>
  <c r="F36" i="1"/>
  <c r="M91" i="1"/>
  <c r="I75" i="1"/>
  <c r="M52" i="1"/>
  <c r="E101" i="1"/>
  <c r="I71" i="1"/>
  <c r="K47" i="1"/>
  <c r="N101" i="1"/>
  <c r="G77" i="1"/>
  <c r="G68" i="1"/>
  <c r="K52" i="1"/>
  <c r="L85" i="1"/>
  <c r="K36" i="1"/>
  <c r="J4" i="1"/>
  <c r="I80" i="1"/>
  <c r="E41" i="1"/>
  <c r="C27" i="1"/>
  <c r="G15" i="1"/>
  <c r="M107" i="1"/>
  <c r="D35" i="1"/>
  <c r="C91" i="1"/>
  <c r="G45" i="1"/>
  <c r="D85" i="1"/>
  <c r="E45" i="1"/>
  <c r="I19" i="1"/>
  <c r="I51" i="1"/>
  <c r="K59" i="1"/>
  <c r="F39" i="1"/>
  <c r="L77" i="1"/>
  <c r="D56" i="1"/>
  <c r="J32" i="1"/>
  <c r="F71" i="1"/>
  <c r="E8" i="1"/>
  <c r="E24" i="1"/>
  <c r="C9" i="1"/>
  <c r="E32" i="1"/>
  <c r="K28" i="1"/>
  <c r="M3" i="1"/>
  <c r="D45" i="1"/>
  <c r="J104" i="1"/>
  <c r="G63" i="1"/>
  <c r="K20" i="1"/>
  <c r="H109" i="1"/>
  <c r="I56" i="1"/>
  <c r="G71" i="1"/>
  <c r="M101" i="1"/>
  <c r="N109" i="1"/>
  <c r="G25" i="1"/>
  <c r="M12" i="1"/>
  <c r="F6" i="2" a="1"/>
  <c r="L108" i="1"/>
  <c r="D96" i="1"/>
  <c r="N77" i="1"/>
  <c r="F104" i="1"/>
  <c r="K35" i="1"/>
  <c r="F16" i="1"/>
  <c r="L61" i="1"/>
  <c r="M4" i="1"/>
  <c r="N16" i="1"/>
  <c r="C10" i="2" a="1"/>
  <c r="F9" i="2" a="1"/>
  <c r="G8" i="2" a="1"/>
  <c r="D7" i="2" a="1"/>
  <c r="B7" i="2" a="1"/>
  <c r="N84" i="1"/>
  <c r="K103" i="1"/>
  <c r="K87" i="1"/>
  <c r="K100" i="1"/>
  <c r="M96" i="1"/>
  <c r="H36" i="1"/>
  <c r="F88" i="1"/>
  <c r="N96" i="1"/>
  <c r="C55" i="1"/>
  <c r="I109" i="1"/>
  <c r="I88" i="1"/>
  <c r="C76" i="1"/>
  <c r="E52" i="1"/>
  <c r="F93" i="1"/>
  <c r="M60" i="1"/>
  <c r="L44" i="1"/>
  <c r="M99" i="1"/>
  <c r="M75" i="1"/>
  <c r="H64" i="1"/>
  <c r="C52" i="1"/>
  <c r="K83" i="1"/>
  <c r="F35" i="1"/>
  <c r="N36" i="1"/>
  <c r="C78" i="1"/>
  <c r="I36" i="1"/>
  <c r="G26" i="1"/>
  <c r="J12" i="1"/>
  <c r="E77" i="1"/>
  <c r="E64" i="1"/>
  <c r="E78" i="1"/>
  <c r="K39" i="1"/>
  <c r="C75" i="1"/>
  <c r="F43" i="1"/>
  <c r="G17" i="1"/>
  <c r="G40" i="1"/>
  <c r="N57" i="1"/>
  <c r="F72" i="1"/>
  <c r="J73" i="1"/>
  <c r="K51" i="1"/>
  <c r="M31" i="1"/>
  <c r="N49" i="1"/>
  <c r="I4" i="1"/>
  <c r="M21" i="1"/>
  <c r="F58" i="1"/>
  <c r="K4" i="1"/>
  <c r="E23" i="1"/>
  <c r="F32" i="1"/>
  <c r="E27" i="1"/>
  <c r="G9" i="1"/>
  <c r="M20" i="1"/>
  <c r="I15" i="1"/>
  <c r="G88" i="1"/>
  <c r="G36" i="1"/>
  <c r="D78" i="1"/>
  <c r="E51" i="1"/>
  <c r="E44" i="1"/>
  <c r="G18" i="1"/>
  <c r="I52" i="1"/>
  <c r="I93" i="1"/>
  <c r="N13" i="1"/>
  <c r="I12" i="1"/>
  <c r="L92" i="1"/>
  <c r="M104" i="1"/>
  <c r="N104" i="1"/>
  <c r="H80" i="1"/>
  <c r="G7" i="1"/>
  <c r="D3" i="1"/>
  <c r="F47" i="1"/>
  <c r="I40" i="1"/>
  <c r="M11" i="1"/>
  <c r="F4" i="2" a="1"/>
  <c r="H7" i="2" a="1"/>
  <c r="F7" i="2" a="1"/>
  <c r="C6" i="2" a="1"/>
  <c r="B8" i="2" a="1"/>
  <c r="M76" i="1"/>
  <c r="H101" i="1"/>
  <c r="G112" i="1"/>
  <c r="G96" i="1"/>
  <c r="I92" i="1"/>
  <c r="J112" i="1"/>
  <c r="H85" i="1"/>
  <c r="E93" i="1"/>
  <c r="F52" i="1"/>
  <c r="K107" i="1"/>
  <c r="G87" i="1"/>
  <c r="M74" i="1"/>
  <c r="F51" i="1"/>
  <c r="E88" i="1"/>
  <c r="H56" i="1"/>
  <c r="D44" i="1"/>
  <c r="I96" i="1"/>
  <c r="N74" i="1"/>
  <c r="K63" i="1"/>
  <c r="D51" i="1"/>
  <c r="H68" i="1"/>
  <c r="I31" i="1"/>
  <c r="D28" i="1"/>
  <c r="E71" i="1"/>
  <c r="E35" i="1"/>
  <c r="F24" i="1"/>
  <c r="C11" i="1"/>
  <c r="K73" i="1"/>
  <c r="D53" i="1"/>
  <c r="H72" i="1"/>
  <c r="D36" i="1"/>
  <c r="N68" i="1"/>
  <c r="M40" i="1"/>
  <c r="C16" i="1"/>
  <c r="I32" i="1"/>
  <c r="F55" i="1"/>
  <c r="G48" i="1"/>
  <c r="G72" i="1"/>
  <c r="M51" i="1"/>
  <c r="M28" i="1"/>
  <c r="I44" i="1"/>
  <c r="M29" i="1"/>
  <c r="I20" i="1"/>
  <c r="M36" i="1"/>
  <c r="M27" i="1"/>
  <c r="H21" i="1"/>
  <c r="J20" i="1"/>
  <c r="J60" i="1"/>
  <c r="C36" i="1"/>
  <c r="D9" i="1"/>
  <c r="M48" i="1"/>
  <c r="D10" i="1"/>
  <c r="D9" i="2" a="1"/>
  <c r="K76" i="1"/>
  <c r="G43" i="1"/>
  <c r="M77" i="1"/>
  <c r="I55" i="1"/>
  <c r="I57" i="1"/>
  <c r="M45" i="1"/>
  <c r="J100" i="1"/>
  <c r="I60" i="1"/>
  <c r="C20" i="1"/>
  <c r="D10" i="2" a="1"/>
  <c r="L72" i="1"/>
  <c r="H52" i="1"/>
  <c r="C39" i="1"/>
  <c r="M72" i="1"/>
  <c r="M88" i="1"/>
  <c r="J28" i="1"/>
  <c r="K91" i="1"/>
  <c r="N32" i="1"/>
  <c r="N5" i="1"/>
  <c r="G9" i="2" a="1"/>
  <c r="G6" i="2" a="1"/>
  <c r="C9" i="2" a="1"/>
  <c r="B9" i="2" a="1"/>
  <c r="M73" i="1"/>
  <c r="L100" i="1"/>
  <c r="I111" i="1"/>
  <c r="I95" i="1"/>
  <c r="N88" i="1"/>
  <c r="M109" i="1"/>
  <c r="N76" i="1"/>
  <c r="M85" i="1"/>
  <c r="G51" i="1"/>
  <c r="E104" i="1"/>
  <c r="F85" i="1"/>
  <c r="N72" i="1"/>
  <c r="I48" i="1"/>
  <c r="I85" i="1"/>
  <c r="K55" i="1"/>
  <c r="E43" i="1"/>
  <c r="G95" i="1"/>
  <c r="N73" i="1"/>
  <c r="H61" i="1"/>
  <c r="N112" i="1"/>
  <c r="M61" i="1"/>
  <c r="G24" i="1"/>
  <c r="E19" i="1"/>
  <c r="D69" i="1"/>
  <c r="F33" i="1"/>
  <c r="G23" i="1"/>
  <c r="F8" i="1"/>
  <c r="G69" i="1"/>
  <c r="K43" i="1"/>
  <c r="N64" i="1"/>
  <c r="D75" i="1"/>
  <c r="F64" i="1"/>
  <c r="I39" i="1"/>
  <c r="I11" i="1"/>
  <c r="F112" i="1"/>
  <c r="N52" i="1"/>
  <c r="K31" i="1"/>
  <c r="I63" i="1"/>
  <c r="N44" i="1"/>
  <c r="E25" i="1"/>
  <c r="G35" i="1"/>
  <c r="I23" i="1"/>
  <c r="N8" i="1"/>
  <c r="N24" i="1"/>
  <c r="C25" i="1"/>
  <c r="C12" i="1"/>
  <c r="M64" i="1"/>
  <c r="M53" i="1"/>
  <c r="M59" i="1"/>
  <c r="C43" i="1"/>
  <c r="K44" i="1"/>
  <c r="D4" i="1"/>
  <c r="E16" i="1"/>
  <c r="K75" i="1"/>
  <c r="E83" i="1"/>
  <c r="I108" i="1"/>
  <c r="K84" i="1"/>
  <c r="G10" i="1"/>
  <c r="D25" i="1"/>
  <c r="E11" i="1"/>
  <c r="E68" i="1"/>
  <c r="C35" i="1"/>
  <c r="F7" i="1"/>
  <c r="H8" i="2" a="1"/>
  <c r="I87" i="1"/>
  <c r="N93" i="1"/>
  <c r="H48" i="1"/>
  <c r="G53" i="1"/>
  <c r="C44" i="1"/>
  <c r="E36" i="1"/>
  <c r="C24" i="1"/>
  <c r="L57" i="1"/>
  <c r="C17" i="1"/>
  <c r="I7" i="1"/>
  <c r="F10" i="2" a="1"/>
  <c r="F8" i="2" a="1"/>
  <c r="D6" i="2" a="1"/>
  <c r="B6" i="2" a="1"/>
  <c r="H112" i="1"/>
  <c r="H96" i="1"/>
  <c r="G109" i="1"/>
  <c r="G93" i="1"/>
  <c r="N85" i="1"/>
  <c r="J108" i="1"/>
  <c r="G52" i="1"/>
  <c r="G85" i="1"/>
  <c r="C47" i="1"/>
  <c r="L101" i="1"/>
  <c r="D83" i="1"/>
  <c r="M71" i="1"/>
  <c r="I45" i="1"/>
  <c r="C83" i="1"/>
  <c r="L52" i="1"/>
  <c r="E112" i="1"/>
  <c r="M93" i="1"/>
  <c r="K72" i="1"/>
  <c r="L60" i="1"/>
  <c r="E109" i="1"/>
  <c r="L53" i="1"/>
  <c r="G16" i="1"/>
  <c r="D12" i="1"/>
  <c r="D67" i="1"/>
  <c r="G10" i="2" a="1"/>
  <c r="H6" i="2" a="1"/>
  <c r="G7" i="2" a="1"/>
  <c r="D8" i="2" a="1"/>
  <c r="C8" i="2" a="1"/>
  <c r="K111" i="1"/>
  <c r="K95" i="1"/>
  <c r="K108" i="1"/>
  <c r="K92" i="1"/>
  <c r="C84" i="1"/>
  <c r="I101" i="1"/>
  <c r="G44" i="1"/>
  <c r="M83" i="1"/>
  <c r="F44" i="1"/>
  <c r="M95" i="1"/>
  <c r="G79" i="1"/>
  <c r="N60" i="1"/>
  <c r="M112" i="1"/>
  <c r="N80" i="1"/>
  <c r="D52" i="1"/>
  <c r="L109" i="1"/>
  <c r="J92" i="1"/>
  <c r="I72" i="1"/>
  <c r="G56" i="1"/>
  <c r="F101" i="1"/>
  <c r="L45" i="1"/>
  <c r="G8" i="1"/>
  <c r="K7" i="1"/>
  <c r="N61" i="1"/>
  <c r="G32" i="1"/>
  <c r="C19" i="1"/>
  <c r="L36" i="1"/>
  <c r="I47" i="1"/>
  <c r="D20" i="1"/>
  <c r="E56" i="1"/>
  <c r="D17" i="1"/>
  <c r="C51" i="1"/>
  <c r="I27" i="1"/>
  <c r="C8" i="1"/>
  <c r="D84" i="1"/>
  <c r="D43" i="1"/>
  <c r="M111" i="1"/>
  <c r="I61" i="1"/>
  <c r="H40" i="1"/>
  <c r="E17" i="1"/>
  <c r="C28" i="1"/>
  <c r="E15" i="1"/>
  <c r="N29" i="1"/>
  <c r="K12" i="1"/>
  <c r="M13" i="1"/>
  <c r="N4" i="1"/>
  <c r="H10" i="2" a="1"/>
  <c r="G4" i="2" a="1"/>
  <c r="C4" i="2" a="1"/>
  <c r="H93" i="1"/>
  <c r="G104" i="1"/>
  <c r="K99" i="1"/>
  <c r="F96" i="1"/>
  <c r="M103" i="1"/>
  <c r="E96" i="1"/>
  <c r="G31" i="1"/>
  <c r="E53" i="1"/>
  <c r="N40" i="1"/>
  <c r="M19" i="1"/>
  <c r="I28" i="1"/>
  <c r="I103" i="1"/>
  <c r="I79" i="1"/>
  <c r="I53" i="1"/>
  <c r="E69" i="1"/>
  <c r="D88" i="1"/>
  <c r="G103" i="1"/>
  <c r="N45" i="1"/>
  <c r="F80" i="1"/>
  <c r="C4" i="1"/>
  <c r="C7" i="2" l="1"/>
  <c r="B5" i="2"/>
  <c r="H10" i="2"/>
  <c r="G10" i="2"/>
  <c r="F10" i="2"/>
  <c r="D10" i="2"/>
  <c r="B10" i="2"/>
  <c r="C10" i="2"/>
  <c r="F4" i="2"/>
  <c r="F7" i="2"/>
  <c r="G8" i="2"/>
  <c r="H9" i="2"/>
  <c r="H8" i="2"/>
  <c r="G4" i="2"/>
  <c r="G7" i="2"/>
  <c r="G6" i="2"/>
  <c r="H7" i="2"/>
  <c r="F9" i="2"/>
  <c r="H4" i="2"/>
  <c r="F6" i="2"/>
  <c r="H6" i="2"/>
  <c r="F8" i="2"/>
  <c r="G9" i="2"/>
  <c r="D7" i="2"/>
  <c r="D4" i="2"/>
  <c r="D9" i="2"/>
  <c r="D8" i="2"/>
  <c r="D6" i="2"/>
  <c r="C4" i="2"/>
  <c r="C8" i="2"/>
  <c r="C9" i="2"/>
  <c r="C6" i="2"/>
  <c r="B4" i="2"/>
  <c r="B9" i="2"/>
  <c r="B8" i="2"/>
  <c r="B7" i="2"/>
  <c r="B6" i="2"/>
  <c r="O22" i="1"/>
  <c r="O6" i="1"/>
  <c r="O30" i="1"/>
  <c r="O14" i="1"/>
  <c r="AA9" i="1"/>
  <c r="AA10" i="1" s="1"/>
  <c r="AA17" i="1"/>
  <c r="AA18" i="1" s="1"/>
  <c r="AA25" i="1"/>
  <c r="AA26" i="1" s="1"/>
  <c r="X10" i="1"/>
  <c r="X18" i="1"/>
  <c r="X26" i="1"/>
  <c r="Q6" i="1"/>
  <c r="Q14" i="1"/>
  <c r="Q22" i="1"/>
  <c r="Q30" i="1"/>
  <c r="AA69" i="1"/>
  <c r="AA70" i="1" s="1"/>
  <c r="X98" i="1"/>
  <c r="Q9" i="1"/>
  <c r="Q17" i="1"/>
  <c r="Q25" i="1"/>
  <c r="Q33" i="1"/>
  <c r="AA65" i="1"/>
  <c r="AA66" i="1" s="1"/>
  <c r="Q38" i="1"/>
  <c r="W6" i="1"/>
  <c r="W14" i="1"/>
  <c r="W22" i="1"/>
  <c r="W30" i="1"/>
  <c r="Q41" i="1"/>
  <c r="W50" i="1"/>
  <c r="Q50" i="1"/>
  <c r="O66" i="1"/>
  <c r="W38" i="1"/>
  <c r="W42" i="1"/>
  <c r="Y50" i="1"/>
  <c r="Q58" i="1"/>
  <c r="X66" i="1"/>
  <c r="Y62" i="1"/>
  <c r="O70" i="1"/>
  <c r="Q78" i="1"/>
  <c r="AA113" i="1"/>
  <c r="AA114" i="1" s="1"/>
  <c r="Q69" i="1"/>
  <c r="X82" i="1"/>
  <c r="X90" i="1"/>
  <c r="W70" i="1"/>
  <c r="W74" i="1"/>
  <c r="AA81" i="1"/>
  <c r="AA82" i="1" s="1"/>
  <c r="AA105" i="1"/>
  <c r="AA106" i="1" s="1"/>
  <c r="X70" i="1"/>
  <c r="AA73" i="1"/>
  <c r="AA74" i="1" s="1"/>
  <c r="Q62" i="1"/>
  <c r="O73" i="1"/>
  <c r="O74" i="1" s="1"/>
  <c r="Y74" i="1"/>
  <c r="Q81" i="1"/>
  <c r="AA97" i="1"/>
  <c r="AA98" i="1" s="1"/>
  <c r="Q46" i="1"/>
  <c r="Q54" i="1"/>
  <c r="Q65" i="1"/>
  <c r="X106" i="1"/>
  <c r="AA89" i="1"/>
  <c r="AA90" i="1" s="1"/>
  <c r="W114" i="1"/>
  <c r="O86" i="1"/>
  <c r="O94" i="1"/>
  <c r="O102" i="1"/>
  <c r="O110" i="1"/>
  <c r="X114" i="1"/>
  <c r="Q86" i="1"/>
  <c r="O89" i="1"/>
  <c r="Q94" i="1"/>
  <c r="O97" i="1"/>
  <c r="Q102" i="1"/>
  <c r="O105" i="1"/>
  <c r="Q110" i="1"/>
  <c r="O113" i="1"/>
  <c r="Q89" i="1"/>
  <c r="Q97" i="1"/>
  <c r="Q105" i="1"/>
  <c r="Q113" i="1"/>
  <c r="H13" i="1"/>
  <c r="F17" i="1"/>
  <c r="I6" i="1"/>
  <c r="E33" i="1"/>
  <c r="G64" i="1"/>
  <c r="G81" i="1"/>
  <c r="K79" i="1"/>
  <c r="F113" i="1"/>
  <c r="K32" i="1"/>
  <c r="J110" i="1"/>
  <c r="J14" i="1"/>
  <c r="C18" i="1"/>
  <c r="I43" i="1"/>
  <c r="K56" i="1"/>
  <c r="I24" i="1"/>
  <c r="K21" i="1"/>
  <c r="K49" i="1"/>
  <c r="D27" i="1"/>
  <c r="F111" i="1"/>
  <c r="G99" i="1"/>
  <c r="D92" i="1"/>
  <c r="J101" i="1"/>
  <c r="N28" i="1"/>
  <c r="C95" i="1"/>
  <c r="H60" i="1"/>
  <c r="K13" i="1"/>
  <c r="L29" i="1"/>
  <c r="J36" i="1"/>
  <c r="E111" i="1"/>
  <c r="M62" i="1"/>
  <c r="C87" i="1"/>
  <c r="K16" i="1"/>
  <c r="N89" i="1"/>
  <c r="C34" i="1"/>
  <c r="G3" i="1"/>
  <c r="I30" i="1"/>
  <c r="M37" i="1"/>
  <c r="D108" i="1"/>
  <c r="D63" i="1"/>
  <c r="E39" i="1"/>
  <c r="C112" i="1"/>
  <c r="H37" i="1"/>
  <c r="K71" i="1"/>
  <c r="F19" i="1"/>
  <c r="G4" i="1"/>
  <c r="L24" i="1"/>
  <c r="F61" i="1"/>
  <c r="E107" i="1"/>
  <c r="D95" i="1"/>
  <c r="M68" i="1"/>
  <c r="N65" i="1"/>
  <c r="L48" i="1"/>
  <c r="N38" i="1"/>
  <c r="J21" i="1"/>
  <c r="K80" i="1"/>
  <c r="H8" i="1"/>
  <c r="C23" i="1"/>
  <c r="K19" i="1"/>
  <c r="N21" i="1"/>
  <c r="G108" i="1"/>
  <c r="J56" i="1"/>
  <c r="E55" i="1"/>
  <c r="M23" i="1"/>
  <c r="H57" i="1"/>
  <c r="J81" i="1"/>
  <c r="J6" i="1"/>
  <c r="I54" i="1"/>
  <c r="L46" i="1"/>
  <c r="D55" i="1"/>
  <c r="F86" i="1"/>
  <c r="E21" i="1"/>
  <c r="D81" i="1"/>
  <c r="D58" i="1"/>
  <c r="G80" i="1"/>
  <c r="G27" i="1"/>
  <c r="K93" i="1"/>
  <c r="L80" i="1"/>
  <c r="J74" i="1"/>
  <c r="C99" i="1"/>
  <c r="F59" i="1"/>
  <c r="J24" i="1"/>
  <c r="D13" i="1"/>
  <c r="E49" i="1"/>
  <c r="I77" i="1"/>
  <c r="G100" i="1"/>
  <c r="E92" i="1"/>
  <c r="K88" i="1"/>
  <c r="M8" i="1"/>
  <c r="F100" i="1"/>
  <c r="G34" i="1"/>
  <c r="M32" i="1"/>
  <c r="I62" i="1"/>
  <c r="F91" i="1"/>
  <c r="M35" i="1"/>
  <c r="F41" i="1"/>
  <c r="F10" i="1"/>
  <c r="J44" i="1"/>
  <c r="E108" i="1"/>
  <c r="C107" i="1"/>
  <c r="G111" i="1"/>
  <c r="D79" i="1"/>
  <c r="D5" i="1"/>
  <c r="D77" i="1"/>
  <c r="C60" i="1"/>
  <c r="D31" i="1"/>
  <c r="H33" i="1"/>
  <c r="H32" i="1"/>
  <c r="F107" i="1"/>
  <c r="M80" i="1"/>
  <c r="C80" i="1"/>
  <c r="D32" i="1"/>
  <c r="F92" i="1"/>
  <c r="G60" i="1"/>
  <c r="D23" i="1"/>
  <c r="G33" i="1"/>
  <c r="E48" i="1"/>
  <c r="I64" i="1"/>
  <c r="C72" i="1"/>
  <c r="C68" i="1"/>
  <c r="D109" i="1"/>
  <c r="M16" i="1"/>
  <c r="G113" i="1"/>
  <c r="F27" i="1"/>
  <c r="D15" i="1"/>
  <c r="E31" i="1"/>
  <c r="K38" i="1"/>
  <c r="F75" i="1"/>
  <c r="C40" i="1"/>
  <c r="F84" i="1"/>
  <c r="C63" i="1"/>
  <c r="N102" i="1"/>
  <c r="M6" i="1"/>
  <c r="K5" i="1"/>
  <c r="F94" i="1"/>
  <c r="E60" i="1"/>
  <c r="J29" i="1"/>
  <c r="E26" i="1"/>
  <c r="C3" i="1"/>
  <c r="D107" i="1"/>
  <c r="L73" i="1"/>
  <c r="E72" i="1"/>
  <c r="C21" i="1"/>
  <c r="N53" i="1"/>
  <c r="E61" i="1"/>
  <c r="N22" i="1"/>
  <c r="N86" i="1"/>
  <c r="I16" i="1"/>
  <c r="J85" i="1"/>
  <c r="E37" i="1"/>
  <c r="D76" i="1"/>
  <c r="C92" i="1"/>
  <c r="G49" i="1"/>
  <c r="L6" i="1"/>
  <c r="H12" i="1"/>
  <c r="D47" i="1"/>
  <c r="M7" i="1"/>
  <c r="C31" i="1"/>
  <c r="H20" i="1"/>
  <c r="F65" i="1"/>
  <c r="L68" i="1"/>
  <c r="D99" i="1"/>
  <c r="L56" i="1"/>
  <c r="I107" i="1"/>
  <c r="I37" i="1"/>
  <c r="J68" i="1"/>
  <c r="F13" i="1"/>
  <c r="L4" i="1"/>
  <c r="F77" i="1"/>
  <c r="N100" i="1"/>
  <c r="E46" i="1"/>
  <c r="E62" i="1"/>
  <c r="F23" i="1"/>
  <c r="E54" i="1"/>
  <c r="H53" i="1"/>
  <c r="K61" i="1"/>
  <c r="F63" i="1"/>
  <c r="I91" i="1"/>
  <c r="E5" i="1"/>
  <c r="E97" i="1"/>
  <c r="D37" i="1"/>
  <c r="M49" i="1"/>
  <c r="M55" i="1"/>
  <c r="D54" i="1"/>
  <c r="M63" i="1"/>
  <c r="K48" i="1"/>
  <c r="C93" i="1"/>
  <c r="J40" i="1"/>
  <c r="G83" i="1"/>
  <c r="D59" i="1"/>
  <c r="C32" i="1"/>
  <c r="N56" i="1"/>
  <c r="C54" i="1"/>
  <c r="E76" i="1"/>
  <c r="E95" i="1"/>
  <c r="G84" i="1"/>
  <c r="K85" i="1"/>
  <c r="N41" i="1"/>
  <c r="C109" i="1"/>
  <c r="F37" i="1"/>
  <c r="K24" i="1"/>
  <c r="C62" i="1"/>
  <c r="M57" i="1"/>
  <c r="C103" i="1"/>
  <c r="K53" i="1"/>
  <c r="M92" i="1"/>
  <c r="F49" i="1"/>
  <c r="G110" i="1"/>
  <c r="G59" i="1"/>
  <c r="G37" i="1"/>
  <c r="I112" i="1"/>
  <c r="I5" i="1"/>
  <c r="C49" i="1"/>
  <c r="N37" i="1"/>
  <c r="D40" i="1"/>
  <c r="F69" i="1"/>
  <c r="J80" i="1"/>
  <c r="E84" i="1"/>
  <c r="G41" i="1"/>
  <c r="E86" i="1"/>
  <c r="I104" i="1"/>
  <c r="K14" i="1"/>
  <c r="M41" i="1"/>
  <c r="D18" i="1"/>
  <c r="E75" i="1"/>
  <c r="L76" i="1"/>
  <c r="H69" i="1"/>
  <c r="M81" i="1"/>
  <c r="C88" i="1"/>
  <c r="C56" i="1"/>
  <c r="L14" i="1"/>
  <c r="D33" i="1"/>
  <c r="E99" i="1"/>
  <c r="H84" i="1"/>
  <c r="M56" i="1"/>
  <c r="E10" i="1"/>
  <c r="C15" i="1"/>
  <c r="C100" i="1"/>
  <c r="I58" i="1"/>
  <c r="N14" i="1"/>
  <c r="C59" i="1"/>
  <c r="K27" i="1"/>
  <c r="D11" i="1"/>
  <c r="F108" i="1"/>
  <c r="C58" i="1"/>
  <c r="I73" i="1"/>
  <c r="D101" i="1"/>
  <c r="M50" i="1"/>
  <c r="N110" i="1"/>
  <c r="K15" i="1"/>
  <c r="K29" i="1"/>
  <c r="H45" i="1"/>
  <c r="C13" i="1"/>
  <c r="F3" i="1"/>
  <c r="D8" i="1"/>
  <c r="M39" i="1"/>
  <c r="G57" i="1"/>
  <c r="F76" i="1"/>
  <c r="I69" i="1"/>
  <c r="K81" i="1"/>
  <c r="C101" i="1"/>
  <c r="G66" i="1"/>
  <c r="C96" i="1"/>
  <c r="C46" i="1"/>
  <c r="K23" i="1"/>
  <c r="K37" i="1"/>
  <c r="F57" i="1"/>
  <c r="H73" i="1"/>
  <c r="D61" i="1"/>
  <c r="K101" i="1"/>
  <c r="N62" i="1"/>
  <c r="J93" i="1"/>
  <c r="C37" i="1"/>
  <c r="J49" i="1"/>
  <c r="J37" i="1"/>
  <c r="E57" i="1"/>
  <c r="D103" i="1"/>
  <c r="D39" i="1"/>
  <c r="M108" i="1"/>
  <c r="C104" i="1"/>
  <c r="L49" i="1"/>
  <c r="F29" i="1"/>
  <c r="C7" i="1"/>
  <c r="C33" i="1"/>
  <c r="K3" i="1"/>
  <c r="D57" i="1"/>
  <c r="J64" i="1"/>
  <c r="D64" i="1"/>
  <c r="F110" i="1"/>
  <c r="K77" i="1"/>
  <c r="L112" i="1"/>
  <c r="E4" i="1"/>
  <c r="E18" i="1"/>
  <c r="L96" i="1"/>
  <c r="I13" i="1"/>
  <c r="M5" i="1"/>
  <c r="K57" i="1"/>
  <c r="K45" i="1"/>
  <c r="L13" i="1"/>
  <c r="H62" i="1"/>
  <c r="N50" i="1"/>
  <c r="D68" i="1"/>
  <c r="G62" i="1"/>
  <c r="G12" i="1"/>
  <c r="F87" i="1"/>
  <c r="E100" i="1"/>
  <c r="D111" i="1"/>
  <c r="F11" i="1"/>
  <c r="D112" i="1"/>
  <c r="C82" i="1"/>
  <c r="F66" i="1"/>
  <c r="N30" i="1"/>
  <c r="D7" i="1"/>
  <c r="L32" i="1"/>
  <c r="G54" i="1"/>
  <c r="C69" i="1"/>
  <c r="M67" i="1"/>
  <c r="F83" i="1"/>
  <c r="L28" i="1"/>
  <c r="F54" i="1"/>
  <c r="K68" i="1"/>
  <c r="D60" i="1"/>
  <c r="F62" i="1"/>
  <c r="M78" i="1"/>
  <c r="L20" i="1"/>
  <c r="G11" i="1"/>
  <c r="I14" i="1"/>
  <c r="D46" i="1"/>
  <c r="G39" i="1"/>
  <c r="C79" i="1"/>
  <c r="F78" i="1"/>
  <c r="D87" i="1"/>
  <c r="K109" i="1"/>
  <c r="F48" i="1"/>
  <c r="E80" i="1"/>
  <c r="F4" i="1"/>
  <c r="D62" i="1"/>
  <c r="E13" i="1"/>
  <c r="F40" i="1"/>
  <c r="G75" i="1"/>
  <c r="D72" i="1"/>
  <c r="L88" i="1"/>
  <c r="E40" i="1"/>
  <c r="K104" i="1"/>
  <c r="J5" i="1"/>
  <c r="M47" i="1"/>
  <c r="F26" i="1"/>
  <c r="F45" i="1"/>
  <c r="J61" i="1"/>
  <c r="C53" i="1"/>
  <c r="J88" i="1"/>
  <c r="D93" i="1"/>
  <c r="G61" i="1"/>
  <c r="H5" i="1"/>
  <c r="J13" i="1"/>
  <c r="I49" i="1"/>
  <c r="F15" i="1"/>
  <c r="G47" i="1"/>
  <c r="D100" i="1"/>
  <c r="J76" i="1"/>
  <c r="N92" i="1"/>
  <c r="C108" i="1"/>
  <c r="F5" i="1"/>
  <c r="E12" i="1"/>
  <c r="L12" i="1"/>
  <c r="E85" i="1"/>
  <c r="I21" i="1"/>
  <c r="G28" i="1"/>
  <c r="F18" i="1"/>
  <c r="I83" i="1"/>
  <c r="K67" i="1"/>
  <c r="H28" i="1"/>
  <c r="G76" i="1"/>
  <c r="I78" i="1"/>
  <c r="I22" i="1"/>
  <c r="D24" i="1"/>
  <c r="M44" i="1"/>
  <c r="C45" i="1"/>
  <c r="G65" i="1"/>
  <c r="G46" i="1"/>
  <c r="G20" i="1"/>
  <c r="C41" i="1"/>
  <c r="J57" i="1"/>
  <c r="H76" i="1"/>
  <c r="I76" i="1"/>
  <c r="H77" i="1"/>
  <c r="F25" i="1"/>
  <c r="J105" i="1"/>
  <c r="M84" i="1"/>
  <c r="I8" i="1"/>
  <c r="D21" i="1"/>
  <c r="F81" i="1"/>
  <c r="E59" i="1"/>
  <c r="C26" i="1"/>
  <c r="L21" i="1"/>
  <c r="D65" i="1"/>
  <c r="G55" i="1"/>
  <c r="F103" i="1"/>
  <c r="G82" i="1"/>
  <c r="M87" i="1"/>
  <c r="D80" i="1"/>
  <c r="H108" i="1"/>
  <c r="E79" i="1"/>
  <c r="F12" i="1"/>
  <c r="L8" i="1"/>
  <c r="M24" i="1"/>
  <c r="F56" i="1"/>
  <c r="E103" i="1"/>
  <c r="E91" i="1"/>
  <c r="F95" i="1"/>
  <c r="I84" i="1"/>
  <c r="E87" i="1"/>
  <c r="N12" i="1"/>
  <c r="I3" i="1"/>
  <c r="L40" i="1"/>
  <c r="G58" i="1"/>
  <c r="D71" i="1"/>
  <c r="E63" i="1"/>
  <c r="N108" i="1"/>
  <c r="E28" i="1"/>
  <c r="J53" i="1"/>
  <c r="F60" i="1"/>
  <c r="N20" i="1"/>
  <c r="N48" i="1"/>
  <c r="E29" i="1"/>
  <c r="K60" i="1"/>
  <c r="J48" i="1"/>
  <c r="G92" i="1"/>
  <c r="J109" i="1"/>
  <c r="C66" i="1"/>
  <c r="N9" i="1"/>
  <c r="I46" i="1"/>
  <c r="C57" i="1"/>
  <c r="C5" i="1"/>
  <c r="I29" i="1"/>
  <c r="G67" i="1"/>
  <c r="F31" i="1"/>
  <c r="J52" i="1"/>
  <c r="I74" i="1"/>
  <c r="K78" i="1"/>
  <c r="K96" i="1"/>
  <c r="M43" i="1"/>
  <c r="F102" i="1"/>
  <c r="N94" i="1"/>
  <c r="M30" i="1"/>
  <c r="G91" i="1"/>
  <c r="D49" i="1"/>
  <c r="N105" i="1"/>
  <c r="C10" i="1"/>
  <c r="F53" i="1"/>
  <c r="J96" i="1"/>
  <c r="F46" i="1"/>
  <c r="E58" i="1"/>
  <c r="F34" i="1"/>
  <c r="K46" i="1"/>
  <c r="J45" i="1"/>
  <c r="C71" i="1"/>
  <c r="E47" i="1"/>
  <c r="J16" i="1"/>
  <c r="D19" i="1"/>
  <c r="D34" i="1"/>
  <c r="H16" i="1"/>
  <c r="C29" i="1"/>
  <c r="H29" i="1"/>
  <c r="J84" i="1"/>
  <c r="N78" i="1"/>
  <c r="M79" i="1"/>
  <c r="M100" i="1"/>
  <c r="K8" i="1"/>
  <c r="G107" i="1"/>
  <c r="D104" i="1"/>
  <c r="M15" i="1"/>
  <c r="L37" i="1"/>
  <c r="C61" i="1"/>
  <c r="E9" i="1"/>
  <c r="H24" i="1"/>
  <c r="D29" i="1"/>
  <c r="I35" i="1"/>
  <c r="F67" i="1"/>
  <c r="E67" i="1"/>
  <c r="C48" i="1"/>
  <c r="E105" i="1"/>
  <c r="L104" i="1"/>
  <c r="L84" i="1"/>
  <c r="G21" i="1"/>
  <c r="G19" i="1"/>
  <c r="D16" i="1"/>
  <c r="D48" i="1"/>
  <c r="F68" i="1"/>
  <c r="C81" i="1"/>
  <c r="C67" i="1"/>
  <c r="E20" i="1"/>
  <c r="I67" i="1"/>
  <c r="I99" i="1"/>
  <c r="F20" i="1"/>
  <c r="L16" i="1"/>
  <c r="H49" i="1"/>
  <c r="F82" i="1"/>
  <c r="F99" i="1"/>
  <c r="H92" i="1"/>
  <c r="C85" i="1"/>
  <c r="D26" i="1"/>
  <c r="L64" i="1"/>
  <c r="E3" i="1"/>
  <c r="F28" i="1"/>
  <c r="H4" i="1"/>
  <c r="K40" i="1"/>
  <c r="E82" i="1"/>
  <c r="C64" i="1"/>
  <c r="D91" i="1"/>
  <c r="K112" i="1"/>
  <c r="K64" i="1"/>
  <c r="G29" i="1"/>
  <c r="J8" i="1"/>
  <c r="D82" i="1"/>
  <c r="G5" i="1"/>
  <c r="F9" i="1"/>
  <c r="L5" i="1"/>
  <c r="D41" i="1"/>
  <c r="J77" i="1"/>
  <c r="H100" i="1"/>
  <c r="C77" i="1"/>
  <c r="G78" i="1"/>
  <c r="I38" i="1"/>
  <c r="G13" i="1"/>
  <c r="I68" i="1"/>
  <c r="E7" i="1"/>
  <c r="E65" i="1"/>
  <c r="E81" i="1"/>
  <c r="C65" i="1"/>
  <c r="F21" i="1"/>
  <c r="K11" i="1"/>
  <c r="C111" i="1"/>
  <c r="E34" i="1"/>
  <c r="F79" i="1"/>
  <c r="O98" i="1" l="1"/>
  <c r="Q114" i="1"/>
  <c r="Q98" i="1"/>
  <c r="O114" i="1"/>
  <c r="O106" i="1"/>
  <c r="Q66" i="1"/>
  <c r="Q70" i="1"/>
  <c r="Q34" i="1"/>
  <c r="O90" i="1"/>
  <c r="Q26" i="1"/>
  <c r="Q18" i="1"/>
  <c r="Q90" i="1"/>
  <c r="Q82" i="1"/>
  <c r="Q10" i="1"/>
  <c r="Q106" i="1"/>
  <c r="Q42" i="1"/>
  <c r="D97" i="1"/>
  <c r="G30" i="1"/>
  <c r="C14" i="1"/>
  <c r="I50" i="1"/>
  <c r="J86" i="1"/>
  <c r="I33" i="1"/>
  <c r="E14" i="1"/>
  <c r="D110" i="1"/>
  <c r="K50" i="1"/>
  <c r="D102" i="1"/>
  <c r="M113" i="1"/>
  <c r="L65" i="1"/>
  <c r="L78" i="1"/>
  <c r="C102" i="1"/>
  <c r="E42" i="1"/>
  <c r="G105" i="1"/>
  <c r="K58" i="1"/>
  <c r="F14" i="1"/>
  <c r="M33" i="1"/>
  <c r="E66" i="1"/>
  <c r="M38" i="1"/>
  <c r="J90" i="1"/>
  <c r="D105" i="1"/>
  <c r="M94" i="1"/>
  <c r="L110" i="1"/>
  <c r="N46" i="1"/>
  <c r="C105" i="1"/>
  <c r="N58" i="1"/>
  <c r="J9" i="1"/>
  <c r="I86" i="1"/>
  <c r="J46" i="1"/>
  <c r="K97" i="1"/>
  <c r="K94" i="1"/>
  <c r="L9" i="1"/>
  <c r="H9" i="1"/>
  <c r="C22" i="1"/>
  <c r="G89" i="1"/>
  <c r="K30" i="1"/>
  <c r="J94" i="1"/>
  <c r="J30" i="1"/>
  <c r="I113" i="1"/>
  <c r="J62" i="1"/>
  <c r="K69" i="1"/>
  <c r="K17" i="1"/>
  <c r="J70" i="1"/>
  <c r="C6" i="1"/>
  <c r="G94" i="1"/>
  <c r="M54" i="1"/>
  <c r="I105" i="1"/>
  <c r="F22" i="1"/>
  <c r="L89" i="1"/>
  <c r="L94" i="1"/>
  <c r="L25" i="1"/>
  <c r="E113" i="1"/>
  <c r="J69" i="1"/>
  <c r="H86" i="1"/>
  <c r="J98" i="1"/>
  <c r="C97" i="1"/>
  <c r="F74" i="1"/>
  <c r="H105" i="1"/>
  <c r="E50" i="1"/>
  <c r="L86" i="1"/>
  <c r="J66" i="1"/>
  <c r="D6" i="1"/>
  <c r="D50" i="1"/>
  <c r="F114" i="1"/>
  <c r="H65" i="1"/>
  <c r="N6" i="1"/>
  <c r="K65" i="1"/>
  <c r="M65" i="1"/>
  <c r="K105" i="1"/>
  <c r="D42" i="1"/>
  <c r="J113" i="1"/>
  <c r="J58" i="1"/>
  <c r="H113" i="1"/>
  <c r="M69" i="1"/>
  <c r="C38" i="1"/>
  <c r="I89" i="1"/>
  <c r="G6" i="1"/>
  <c r="D66" i="1"/>
  <c r="J78" i="1"/>
  <c r="K110" i="1"/>
  <c r="F42" i="1"/>
  <c r="I26" i="1"/>
  <c r="N25" i="1"/>
  <c r="E110" i="1"/>
  <c r="L38" i="1"/>
  <c r="L81" i="1"/>
  <c r="H89" i="1"/>
  <c r="G74" i="1"/>
  <c r="I17" i="1"/>
  <c r="C50" i="1"/>
  <c r="I70" i="1"/>
  <c r="N97" i="1"/>
  <c r="I18" i="1"/>
  <c r="M17" i="1"/>
  <c r="F50" i="1"/>
  <c r="M9" i="1"/>
  <c r="H114" i="1"/>
  <c r="J22" i="1"/>
  <c r="M110" i="1"/>
  <c r="K74" i="1"/>
  <c r="D73" i="1"/>
  <c r="D38" i="1"/>
  <c r="G102" i="1"/>
  <c r="H110" i="1"/>
  <c r="D113" i="1"/>
  <c r="F30" i="1"/>
  <c r="I66" i="1"/>
  <c r="K33" i="1"/>
  <c r="M102" i="1"/>
  <c r="L58" i="1"/>
  <c r="I9" i="1"/>
  <c r="D89" i="1"/>
  <c r="K86" i="1"/>
  <c r="J26" i="1"/>
  <c r="H17" i="1"/>
  <c r="L69" i="1"/>
  <c r="H38" i="1"/>
  <c r="M105" i="1"/>
  <c r="E6" i="1"/>
  <c r="F105" i="1"/>
  <c r="H94" i="1"/>
  <c r="M25" i="1"/>
  <c r="H50" i="1"/>
  <c r="L17" i="1"/>
  <c r="I41" i="1"/>
  <c r="M86" i="1"/>
  <c r="L62" i="1"/>
  <c r="E38" i="1"/>
  <c r="N113" i="1"/>
  <c r="F6" i="1"/>
  <c r="J82" i="1"/>
  <c r="K62" i="1"/>
  <c r="C86" i="1"/>
  <c r="H42" i="1"/>
  <c r="K25" i="1"/>
  <c r="F89" i="1"/>
  <c r="K22" i="1"/>
  <c r="L102" i="1"/>
  <c r="I110" i="1"/>
  <c r="J17" i="1"/>
  <c r="L54" i="1"/>
  <c r="E94" i="1"/>
  <c r="H46" i="1"/>
  <c r="L97" i="1"/>
  <c r="I102" i="1"/>
  <c r="M58" i="1"/>
  <c r="N33" i="1"/>
  <c r="H30" i="1"/>
  <c r="C30" i="1"/>
  <c r="G42" i="1"/>
  <c r="E114" i="1"/>
  <c r="J33" i="1"/>
  <c r="G114" i="1"/>
  <c r="K41" i="1"/>
  <c r="I97" i="1"/>
  <c r="M97" i="1"/>
  <c r="L113" i="1"/>
  <c r="H41" i="1"/>
  <c r="H74" i="1"/>
  <c r="H14" i="1"/>
  <c r="D70" i="1"/>
  <c r="J106" i="1"/>
  <c r="I114" i="1"/>
  <c r="N81" i="1"/>
  <c r="C70" i="1"/>
  <c r="C42" i="1"/>
  <c r="L33" i="1"/>
  <c r="K54" i="1"/>
  <c r="J54" i="1"/>
  <c r="E89" i="1"/>
  <c r="J65" i="1"/>
  <c r="G38" i="1"/>
  <c r="H6" i="1"/>
  <c r="E74" i="1"/>
  <c r="I90" i="1"/>
  <c r="H70" i="1"/>
  <c r="M14" i="1"/>
  <c r="K6" i="1"/>
  <c r="K89" i="1"/>
  <c r="E70" i="1"/>
  <c r="E102" i="1"/>
  <c r="I106" i="1"/>
  <c r="C74" i="1"/>
  <c r="G70" i="1"/>
  <c r="H54" i="1"/>
  <c r="C113" i="1"/>
  <c r="L105" i="1"/>
  <c r="C110" i="1"/>
  <c r="N54" i="1"/>
  <c r="K113" i="1"/>
  <c r="G73" i="1"/>
  <c r="I81" i="1"/>
  <c r="M89" i="1"/>
  <c r="H58" i="1"/>
  <c r="J18" i="1"/>
  <c r="D14" i="1"/>
  <c r="H78" i="1"/>
  <c r="C94" i="1"/>
  <c r="M22" i="1"/>
  <c r="J89" i="1"/>
  <c r="L30" i="1"/>
  <c r="F38" i="1"/>
  <c r="G86" i="1"/>
  <c r="L50" i="1"/>
  <c r="E22" i="1"/>
  <c r="J25" i="1"/>
  <c r="I25" i="1"/>
  <c r="J38" i="1"/>
  <c r="H22" i="1"/>
  <c r="H25" i="1"/>
  <c r="G14" i="1"/>
  <c r="J97" i="1"/>
  <c r="G22" i="1"/>
  <c r="C89" i="1"/>
  <c r="K102" i="1"/>
  <c r="J102" i="1"/>
  <c r="J41" i="1"/>
  <c r="N69" i="1"/>
  <c r="D114" i="1"/>
  <c r="G97" i="1"/>
  <c r="E30" i="1"/>
  <c r="K9" i="1"/>
  <c r="I65" i="1"/>
  <c r="I98" i="1"/>
  <c r="D74" i="1"/>
  <c r="E73" i="1"/>
  <c r="J50" i="1"/>
  <c r="L41" i="1"/>
  <c r="D22" i="1"/>
  <c r="H81" i="1"/>
  <c r="F70" i="1"/>
  <c r="H102" i="1"/>
  <c r="C73" i="1"/>
  <c r="N17" i="1"/>
  <c r="F73" i="1"/>
  <c r="I94" i="1"/>
  <c r="D30" i="1"/>
  <c r="D86" i="1"/>
  <c r="G50" i="1"/>
  <c r="H97" i="1"/>
  <c r="L74" i="1"/>
  <c r="F97" i="1"/>
  <c r="L22" i="1"/>
  <c r="D94" i="1"/>
  <c r="M46" i="1"/>
  <c r="M98" i="1"/>
  <c r="C114" i="1"/>
  <c r="N10" i="1"/>
  <c r="I42" i="1"/>
  <c r="H82" i="1"/>
  <c r="L18" i="1"/>
  <c r="H106" i="1"/>
  <c r="K66" i="1"/>
  <c r="M42" i="1"/>
  <c r="K82" i="1"/>
  <c r="M18" i="1"/>
  <c r="L34" i="1"/>
  <c r="J10" i="1"/>
  <c r="H98" i="1"/>
  <c r="M26" i="1"/>
  <c r="K70" i="1"/>
  <c r="J34" i="1"/>
  <c r="E90" i="1"/>
  <c r="H90" i="1"/>
  <c r="F106" i="1"/>
  <c r="E98" i="1"/>
  <c r="M114" i="1"/>
  <c r="N114" i="1"/>
  <c r="N42" i="1"/>
  <c r="L106" i="1"/>
  <c r="C106" i="1"/>
  <c r="M90" i="1"/>
  <c r="L114" i="1"/>
  <c r="K34" i="1"/>
  <c r="M66" i="1"/>
  <c r="L42" i="1"/>
  <c r="N82" i="1"/>
  <c r="K18" i="1"/>
  <c r="K106" i="1"/>
  <c r="N66" i="1"/>
  <c r="L98" i="1"/>
  <c r="I82" i="1"/>
  <c r="J114" i="1"/>
  <c r="N70" i="1"/>
  <c r="L66" i="1"/>
  <c r="K42" i="1"/>
  <c r="N18" i="1"/>
  <c r="L10" i="1"/>
  <c r="L26" i="1"/>
  <c r="C98" i="1"/>
  <c r="M10" i="1"/>
  <c r="L90" i="1"/>
  <c r="G98" i="1"/>
  <c r="D90" i="1"/>
  <c r="E106" i="1"/>
  <c r="M106" i="1"/>
  <c r="M82" i="1"/>
  <c r="K10" i="1"/>
  <c r="H34" i="1"/>
  <c r="F90" i="1"/>
  <c r="F98" i="1"/>
  <c r="K114" i="1"/>
  <c r="H10" i="1"/>
  <c r="K98" i="1"/>
  <c r="K26" i="1"/>
  <c r="L70" i="1"/>
  <c r="N34" i="1"/>
  <c r="G90" i="1"/>
  <c r="N90" i="1"/>
  <c r="D106" i="1"/>
  <c r="D98" i="1"/>
  <c r="I10" i="1"/>
  <c r="L82" i="1"/>
  <c r="N106" i="1"/>
  <c r="N98" i="1"/>
  <c r="J42" i="1"/>
  <c r="M34" i="1"/>
  <c r="H26" i="1"/>
  <c r="I34" i="1"/>
  <c r="K90" i="1"/>
  <c r="N26" i="1"/>
  <c r="H66" i="1"/>
  <c r="H18" i="1"/>
  <c r="M70" i="1"/>
  <c r="G106" i="1"/>
  <c r="C9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<sst xmlns="http://schemas.openxmlformats.org/spreadsheetml/2006/main" count="328" uniqueCount="112">
  <si>
    <t>Site (ICD-10)</t>
  </si>
  <si>
    <t>Model</t>
  </si>
  <si>
    <t>IGF-1</t>
  </si>
  <si>
    <t>Sheet names</t>
  </si>
  <si>
    <t>Site</t>
  </si>
  <si>
    <t>Varname fraction</t>
  </si>
  <si>
    <t>File</t>
  </si>
  <si>
    <t>1st</t>
  </si>
  <si>
    <t>2nd</t>
  </si>
  <si>
    <t>3rd</t>
  </si>
  <si>
    <t>4th</t>
  </si>
  <si>
    <t>5th</t>
  </si>
  <si>
    <t>trend</t>
  </si>
  <si>
    <t>per SD</t>
  </si>
  <si>
    <t>p-value</t>
  </si>
  <si>
    <t>per 80th percentile</t>
  </si>
  <si>
    <t>per 5nmol/L</t>
  </si>
  <si>
    <t>Oral (C00-C14)</t>
  </si>
  <si>
    <t>Total n/cases</t>
  </si>
  <si>
    <t>HR (95%-CI), Model 0</t>
  </si>
  <si>
    <t>oral</t>
  </si>
  <si>
    <t>igf1</t>
  </si>
  <si>
    <t>HR (95%-CI), Model 1</t>
  </si>
  <si>
    <t>HR (95%-CI), Model 2</t>
  </si>
  <si>
    <t>Lip &amp; oral cavity (C00-06)</t>
  </si>
  <si>
    <t>lipo</t>
  </si>
  <si>
    <t>Oropharynx (C09-10)</t>
  </si>
  <si>
    <t>orophar</t>
  </si>
  <si>
    <t>Oesophagus (C15)</t>
  </si>
  <si>
    <t>oesoph</t>
  </si>
  <si>
    <t>Stomach (C16)</t>
  </si>
  <si>
    <t>stomach</t>
  </si>
  <si>
    <t>Colorectum (C18-20)</t>
  </si>
  <si>
    <t>colorectal</t>
  </si>
  <si>
    <t>Colon (C18)</t>
  </si>
  <si>
    <t>colon</t>
  </si>
  <si>
    <t>Rectum (C19-20)</t>
  </si>
  <si>
    <t>rectum</t>
  </si>
  <si>
    <t>Liver (C22)</t>
  </si>
  <si>
    <t>liver</t>
  </si>
  <si>
    <t>Gallbladder &amp; biliary tract (C23-24)</t>
  </si>
  <si>
    <t>gallbWHO</t>
  </si>
  <si>
    <t>Pancreas (C25)</t>
  </si>
  <si>
    <t>pancreas</t>
  </si>
  <si>
    <t>Lung (C34)</t>
  </si>
  <si>
    <t>lung</t>
  </si>
  <si>
    <t>Lung (C34) Never smokers</t>
  </si>
  <si>
    <t>nslung</t>
  </si>
  <si>
    <t>Malignant melanoma (C43)</t>
  </si>
  <si>
    <t>melanoma</t>
  </si>
  <si>
    <t>Mesothelial &amp; soft tissue (C45-49)</t>
  </si>
  <si>
    <t>mesosoft</t>
  </si>
  <si>
    <t>Breast (C50)</t>
  </si>
  <si>
    <t>breast</t>
  </si>
  <si>
    <t>Uterus/Endometrium (C54)</t>
  </si>
  <si>
    <t>uterine</t>
  </si>
  <si>
    <t>Ovary (C56)</t>
  </si>
  <si>
    <t>ovary</t>
  </si>
  <si>
    <t>Prostate (C61)</t>
  </si>
  <si>
    <t>prostate</t>
  </si>
  <si>
    <t>Kidney (C64-65)</t>
  </si>
  <si>
    <t>kidneywho</t>
  </si>
  <si>
    <t>Bladder (C67)</t>
  </si>
  <si>
    <t>bladder</t>
  </si>
  <si>
    <t>Brain (C71)</t>
  </si>
  <si>
    <t>brain</t>
  </si>
  <si>
    <t>Thyroid (C73)</t>
  </si>
  <si>
    <t>thyroid</t>
  </si>
  <si>
    <t>Lymphatic and hematopoietic tissues (C81-96)</t>
  </si>
  <si>
    <t>lhtc</t>
  </si>
  <si>
    <t>Non-Hodgkin Lymphoma (C82-85)</t>
  </si>
  <si>
    <t>nhl</t>
  </si>
  <si>
    <t>Multiple Myeloma (C90)</t>
  </si>
  <si>
    <t>multmyeloma</t>
  </si>
  <si>
    <t>Leukaemia (C91-C95)</t>
  </si>
  <si>
    <t>leuk</t>
  </si>
  <si>
    <t>Any cancer (C00-97, excluding C44)</t>
  </si>
  <si>
    <t>anycanID</t>
  </si>
  <si>
    <t>Model 0: Stratified for sex, age group, region and townsend index, and adjusted for age (underlying time variable)</t>
  </si>
  <si>
    <t xml:space="preserve">Model 1: Model 0 additionally adjusted for  total physical activity (&lt;10, 10-&lt;20, 20-&lt;40, 40-&lt;60, ≥60 MET hours per week, unknown); height (per 10 cm); alcohol consumption frequency (never, special occasions only, 1-3 times per month, 1-2 times per week, 3-4 times per week, daily/almost daily, unknown); smoking status and intensity (never, former, current- &lt;15 per day, current- ≥15 per day, current- intensity unknown, unknown); educational level (CSEs/O-levels/GCSEs or equivalent, NVQ/HND/HNC/A-levels/AS-levels or equivalent, other professional qualifications, college/university degree, none of the above, unknown); ever use of hormone replacement therapy (no, yes, unknown); parity, age at first birth (nulliparous; 1-2, &lt;25 years; 1-2, 25-30 years; 1-2, ≥30 years; 1-2, unknown; ≥3, &lt;25 years; ≥3, 25-30 years; ≥3, ≥30 years; ≥3, unknown; unknown); the interaction between menopausal status and body mass index (kg/m2)
</t>
  </si>
  <si>
    <t>Model 2: Model 0 addiitonally adjusted for testosterone, CRP, HBA1c and SHBG (Quintiles, missing)</t>
  </si>
  <si>
    <t>tcresult</t>
  </si>
  <si>
    <t>tgresult</t>
  </si>
  <si>
    <t>iron</t>
  </si>
  <si>
    <t>albumin</t>
  </si>
  <si>
    <t>vitaminc</t>
  </si>
  <si>
    <t>zinc</t>
  </si>
  <si>
    <t>copper</t>
  </si>
  <si>
    <t>per mg/dl</t>
  </si>
  <si>
    <t>Q1</t>
  </si>
  <si>
    <t>Q2</t>
  </si>
  <si>
    <t>Q3</t>
  </si>
  <si>
    <t>Q4</t>
  </si>
  <si>
    <t>Q5</t>
  </si>
  <si>
    <t>Q trend</t>
  </si>
  <si>
    <t>Model 1</t>
  </si>
  <si>
    <t>Model 2</t>
  </si>
  <si>
    <t>Model 3</t>
  </si>
  <si>
    <t xml:space="preserve">Hypertension, OR (95%-CI) </t>
  </si>
  <si>
    <t xml:space="preserve">Diabetes, OR (95%-CI) </t>
  </si>
  <si>
    <t>highbp.xlsx</t>
  </si>
  <si>
    <t>diabetes.xlsx</t>
  </si>
  <si>
    <t>Serum cholesterol</t>
  </si>
  <si>
    <t xml:space="preserve"> Serum triglycerides</t>
  </si>
  <si>
    <t>per mcg/dL</t>
  </si>
  <si>
    <t xml:space="preserve"> Serum iron</t>
  </si>
  <si>
    <t>per g/dL</t>
  </si>
  <si>
    <t>Serum albumin</t>
  </si>
  <si>
    <t>per mg/dL</t>
  </si>
  <si>
    <t>Serum vitamin C</t>
  </si>
  <si>
    <t>Serum copper</t>
  </si>
  <si>
    <t>Serum zinc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</si>
</sst>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 Light"/>
      <family val="1"/>
      <scheme val="major"/>
    </font>
    <font>
      <b/>
      <sz val="11"/>
      <name val="Calibri"/>
      <family val="2"/>
    </font>
    <font>
      <b/>
      <sz val="9"/>
      <name val="Calibri"/>
      <family val="2"/>
    </font>
    <font>
      <sz val="11"/>
      <color theme="1"/>
      <name val="Calibri Light"/>
      <family val="1"/>
      <scheme val="major"/>
    </font>
    <font>
      <b/>
      <sz val="11"/>
      <name val="Calibri Light"/>
      <family val="1"/>
      <scheme val="major"/>
    </font>
    <font>
      <sz val="9"/>
      <name val="Calibri"/>
      <family val="2"/>
    </font>
    <font>
      <sz val="9"/>
      <color theme="1"/>
      <name val="Calibri Light"/>
      <family val="1"/>
      <scheme val="major"/>
    </font>
    <font>
      <sz val="11"/>
      <name val="Calibri"/>
      <family val="2"/>
    </font>
    <font>
      <sz val="11"/>
      <color rgb="FF000000"/>
      <name val="Cambria"/>
      <family val="1"/>
    </font>
    <font>
      <sz val="8"/>
      <name val="Calibri"/>
    </font>
    <font>
      <b/>
      <sz val="11"/>
      <color theme="4" tint="-0.249977111117893"/>
      <name val="Calibri"/>
      <family val="2"/>
    </font>
    <font>
      <b/>
      <sz val="11"/>
      <color rgb="FF7030A0"/>
      <name val="Calibri"/>
      <family val="2"/>
    </font>
    <font>
      <sz val="11"/>
      <color rgb="FF7030A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5" tint="0.599963377788628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6" fillId="3" borderId="4" xfId="0" applyFont="1" applyFill="1" applyBorder="1"/>
    <xf numFmtId="0" fontId="2" fillId="3" borderId="4" xfId="0" applyFont="1" applyFill="1" applyBorder="1"/>
    <xf numFmtId="0" fontId="6" fillId="4" borderId="4" xfId="0" applyFont="1" applyFill="1" applyBorder="1"/>
    <xf numFmtId="0" fontId="2" fillId="4" borderId="4" xfId="0" applyFont="1" applyFill="1" applyBorder="1"/>
    <xf numFmtId="0" fontId="2" fillId="5" borderId="0" xfId="0" applyFont="1" applyFill="1"/>
    <xf numFmtId="0" fontId="7" fillId="0" borderId="0" xfId="0" applyFont="1"/>
    <xf numFmtId="0" fontId="5" fillId="0" borderId="5" xfId="0" applyFont="1" applyBorder="1"/>
    <xf numFmtId="0" fontId="5" fillId="2" borderId="6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3" borderId="5" xfId="0" applyFont="1" applyFill="1" applyBorder="1"/>
    <xf numFmtId="0" fontId="5" fillId="4" borderId="5" xfId="0" applyFont="1" applyFill="1" applyBorder="1"/>
    <xf numFmtId="0" fontId="5" fillId="5" borderId="5" xfId="0" applyFont="1" applyFill="1" applyBorder="1"/>
    <xf numFmtId="0" fontId="5" fillId="2" borderId="2" xfId="0" applyFont="1" applyFill="1" applyBorder="1"/>
    <xf numFmtId="0" fontId="5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8" fillId="0" borderId="0" xfId="0" applyFont="1"/>
    <xf numFmtId="0" fontId="9" fillId="0" borderId="0" xfId="0" applyFont="1"/>
    <xf numFmtId="0" fontId="1" fillId="0" borderId="0" xfId="0" applyFont="1"/>
    <xf numFmtId="0" fontId="0" fillId="0" borderId="5" xfId="0" applyBorder="1"/>
    <xf numFmtId="0" fontId="8" fillId="0" borderId="5" xfId="0" applyFont="1" applyBorder="1"/>
    <xf numFmtId="0" fontId="1" fillId="0" borderId="5" xfId="0" applyFont="1" applyBorder="1"/>
    <xf numFmtId="0" fontId="10" fillId="0" borderId="0" xfId="0" applyFont="1"/>
    <xf numFmtId="0" fontId="5" fillId="0" borderId="2" xfId="0" applyFont="1" applyBorder="1"/>
    <xf numFmtId="0" fontId="0" fillId="0" borderId="2" xfId="0" applyBorder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horizontal="left" indent="1"/>
    </xf>
    <xf numFmtId="0" fontId="10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BF613-CDB3-4E63-8151-59D735E46D39}">
  <dimension ref="A1:O58"/>
  <sheetViews>
    <sheetView tabSelected="1" zoomScaleNormal="100" workbookViewId="0">
      <selection activeCell="Q13" sqref="Q13"/>
    </sheetView>
  </sheetViews>
  <sheetFormatPr defaultRowHeight="14.5" x14ac:dyDescent="0.35"/>
  <cols>
    <col min="1" max="1" width="19.26953125" style="37" customWidth="1"/>
    <col min="2" max="2" width="18.26953125" customWidth="1"/>
    <col min="3" max="3" width="14.26953125" customWidth="1"/>
    <col min="4" max="4" width="16.1796875" customWidth="1"/>
    <col min="5" max="5" width="5" customWidth="1"/>
    <col min="6" max="6" width="13.90625" customWidth="1"/>
    <col min="7" max="7" width="14.90625" customWidth="1"/>
    <col min="8" max="8" width="17.1796875" customWidth="1"/>
  </cols>
  <sheetData>
    <row r="1" spans="1:15" x14ac:dyDescent="0.35">
      <c r="B1" s="36" t="s">
        <v>98</v>
      </c>
      <c r="C1" s="36"/>
      <c r="D1" s="36"/>
      <c r="E1" s="36"/>
      <c r="F1" s="36" t="s">
        <v>99</v>
      </c>
      <c r="G1" s="36"/>
      <c r="H1" s="36"/>
      <c r="K1" s="35" t="s">
        <v>100</v>
      </c>
      <c r="L1" s="35" t="s">
        <v>101</v>
      </c>
    </row>
    <row r="2" spans="1:15" x14ac:dyDescent="0.35">
      <c r="B2" s="37" t="s">
        <v>95</v>
      </c>
      <c r="C2" s="37" t="s">
        <v>96</v>
      </c>
      <c r="D2" s="37" t="s">
        <v>97</v>
      </c>
      <c r="E2" s="37"/>
      <c r="F2" s="37" t="s">
        <v>95</v>
      </c>
      <c r="G2" s="37" t="s">
        <v>96</v>
      </c>
      <c r="H2" s="37" t="s">
        <v>97</v>
      </c>
    </row>
    <row r="3" spans="1:15" x14ac:dyDescent="0.35">
      <c r="A3" s="37" t="s">
        <v>102</v>
      </c>
      <c r="L3" s="35" t="s">
        <v>81</v>
      </c>
    </row>
    <row r="4" spans="1:15" x14ac:dyDescent="0.35">
      <c r="A4" s="38" t="s">
        <v>88</v>
      </c>
      <c r="B4" t="str" cm="1">
        <f t="array" aca="1" ref="B4" ca="1">_xlfn.CONCAT(TEXT(INDIRECT("'["&amp;$K$1&amp;"]"&amp;$K4&amp;"'!$C$"&amp;$M4), "0.000"), " (", TEXT(INDIRECT("'["&amp;$K$1&amp;"]"&amp;$K4&amp;"'!$D$"&amp;$M4), "0.000"), ", ", TEXT(INDIRECT("'["&amp;$K$1&amp;"]"&amp;$K4&amp;"'!$E$"&amp;$M4),"0.000"), ")")</f>
        <v>1.004 (1.003, 1.005)</v>
      </c>
      <c r="C4" t="str" cm="1">
        <f t="array" aca="1" ref="C4" ca="1">_xlfn.CONCAT(TEXT(INDIRECT("'["&amp;$K$1&amp;"]"&amp;$K4&amp;"'!$C$"&amp;$N4), "0.000"), " (", TEXT(INDIRECT("'["&amp;$K$1&amp;"]"&amp;$K4&amp;"'!$D$"&amp;$N4), "0.000"), ", ", TEXT(INDIRECT("'["&amp;$K$1&amp;"]"&amp;$K4&amp;"'!$E$"&amp;$N4),"0.000"), ")")</f>
        <v>1.004 (1.003, 1.005)</v>
      </c>
      <c r="D4" t="str" cm="1">
        <f t="array" aca="1" ref="D4" ca="1">_xlfn.CONCAT(TEXT(INDIRECT("'["&amp;$K$1&amp;"]"&amp;$K4&amp;"'!$C$"&amp;$O4), "0.000"), " (", TEXT(INDIRECT("'["&amp;$K$1&amp;"]"&amp;$K4&amp;"'!$D$"&amp;$O4), "0.000"), ", ", TEXT(INDIRECT("'["&amp;$K$1&amp;"]"&amp;$K4&amp;"'!$E$"&amp;$O4),"0.000"), ")")</f>
        <v>1.003 (1.002, 1.004)</v>
      </c>
      <c r="F4" t="str" cm="1">
        <f t="array" aca="1" ref="F4" ca="1">_xlfn.CONCAT(TEXT(INDIRECT("'["&amp;$L$1&amp;"]"&amp;$K4&amp;"'!$C$"&amp;$M4), "0.000"), " (", TEXT(INDIRECT("'["&amp;$L$1&amp;"]"&amp;$K4&amp;"'!$D$"&amp;$M4), "0.000"), ", ", TEXT(INDIRECT("'["&amp;$L$1&amp;"]"&amp;$K4&amp;"'!$E$"&amp;$M4),"0.000"), ")")</f>
        <v>0.998 (0.996, 1.000)</v>
      </c>
      <c r="G4" t="str" cm="1">
        <f t="array" aca="1" ref="G4" ca="1">_xlfn.CONCAT(TEXT(INDIRECT("'["&amp;$L$1&amp;"]"&amp;$K4&amp;"'!$C$"&amp;$N4), "0.000"), " (", TEXT(INDIRECT("'["&amp;$L$1&amp;"]"&amp;$K4&amp;"'!$D$"&amp;$N4), "0.000"), ", ", TEXT(INDIRECT("'["&amp;$L$1&amp;"]"&amp;$K4&amp;"'!$E$"&amp;$N4),"0.000"), ")")</f>
        <v>0.998 (0.996, 1.000)</v>
      </c>
      <c r="H4" t="str" cm="1">
        <f t="array" aca="1" ref="H4" ca="1">_xlfn.CONCAT(TEXT(INDIRECT("'["&amp;$L$1&amp;"]"&amp;$K4&amp;"'!$C$"&amp;$O4), "0.000"), " (", TEXT(INDIRECT("'["&amp;$L$1&amp;"]"&amp;$K4&amp;"'!$D$"&amp;$O4), "0.000"), ", ", TEXT(INDIRECT("'["&amp;$L$1&amp;"]"&amp;$K4&amp;"'!$E$"&amp;$O4),"0.000"), ")")</f>
        <v>0.998 (0.996, 1.000)</v>
      </c>
      <c r="K4" t="str">
        <f>CONCATENATE("cont", L3)</f>
        <v>conttcresult</v>
      </c>
      <c r="L4" t="str">
        <f>L3</f>
        <v>tcresult</v>
      </c>
      <c r="M4" s="35">
        <v>3</v>
      </c>
      <c r="N4">
        <f>M4+25</f>
        <v>28</v>
      </c>
      <c r="O4">
        <f>N4+25</f>
        <v>53</v>
      </c>
    </row>
    <row r="5" spans="1:15" x14ac:dyDescent="0.35">
      <c r="A5" s="38" t="s">
        <v>89</v>
      </c>
      <c r="B5" t="str" cm="1">
        <f t="array" aca="1" ref="B5" ca="1">_xlfn.CONCAT(TEXT(INDIRECT("'["&amp;$K$1&amp;"]"&amp;$K5&amp;"'!$C$"&amp;$M5), "0.00"), " (Ref.)")</f>
        <v>1.00 (Ref.)</v>
      </c>
      <c r="C5" t="str" cm="1">
        <f t="array" aca="1" ref="C5" ca="1">_xlfn.CONCAT(TEXT(INDIRECT("'["&amp;$K$1&amp;"]"&amp;$K5&amp;"'!$C$"&amp;$N5), "0.00"), " (Ref.)")</f>
        <v>1.00 (Ref.)</v>
      </c>
      <c r="D5" t="str" cm="1">
        <f t="array" aca="1" ref="D5" ca="1">_xlfn.CONCAT(TEXT(INDIRECT("'["&amp;$K$1&amp;"]"&amp;$K5&amp;"'!$C$"&amp;$O5), "0.00"), " (Ref.)")</f>
        <v>1.00 (Ref.)</v>
      </c>
      <c r="F5" t="str" cm="1">
        <f t="array" aca="1" ref="F5" ca="1">_xlfn.CONCAT(TEXT(INDIRECT("'["&amp;$L$1&amp;"]"&amp;$K5&amp;"'!$C$"&amp;$M5), "0.00"), " (Ref.)")</f>
        <v>1.00 (Ref.)</v>
      </c>
      <c r="G5" t="str" cm="1">
        <f t="array" aca="1" ref="G5" ca="1">_xlfn.CONCAT(TEXT(INDIRECT("'["&amp;$L$1&amp;"]"&amp;$K5&amp;"'!$C$"&amp;$N5), "0.00"), " (Ref.)")</f>
        <v>1.00 (Ref.)</v>
      </c>
      <c r="H5" t="str" cm="1">
        <f t="array" aca="1" ref="H5" ca="1">_xlfn.CONCAT(TEXT(INDIRECT("'["&amp;$L$1&amp;"]"&amp;$K5&amp;"'!$C$"&amp;$O5), "0.00"), " (Ref.)")</f>
        <v>1.00 (Ref.)</v>
      </c>
      <c r="K5" t="str">
        <f>CONCATENATE("cat", L5)</f>
        <v>cattcresultq</v>
      </c>
      <c r="L5" t="str">
        <f>_xlfn.CONCAT(L4, "q")</f>
        <v>tcresultq</v>
      </c>
      <c r="M5" s="35">
        <v>3</v>
      </c>
      <c r="N5">
        <f t="shared" ref="N5:O10" si="0">M5+25</f>
        <v>28</v>
      </c>
      <c r="O5">
        <f t="shared" si="0"/>
        <v>53</v>
      </c>
    </row>
    <row r="6" spans="1:15" x14ac:dyDescent="0.35">
      <c r="A6" s="38" t="s">
        <v>90</v>
      </c>
      <c r="B6" t="str" cm="1">
        <f t="array" aca="1" ref="B6" ca="1">_xlfn.CONCAT(TEXT(INDIRECT("'["&amp;$K$1&amp;"]"&amp;$K6&amp;"'!$C$"&amp;$M6), "0.00"), " (", TEXT(INDIRECT("'["&amp;$K$1&amp;"]"&amp;$K6&amp;"'!$D$"&amp;$M6), "0.00"),", ", TEXT(INDIRECT("'["&amp;$K$1&amp;"]"&amp;$K6&amp;"'!$E$"&amp;$M6), "0.00"), ")")</f>
        <v>1.30 (1.13, 1.50)</v>
      </c>
      <c r="C6" t="str" cm="1">
        <f t="array" aca="1" ref="C6" ca="1">_xlfn.CONCAT(TEXT(INDIRECT("'["&amp;$K$1&amp;"]"&amp;$K6&amp;"'!$C$"&amp;$N6), "0.00"), " (", TEXT(INDIRECT("'["&amp;$K$1&amp;"]"&amp;$K6&amp;"'!$D$"&amp;$N6), "0.00"),", ", TEXT(INDIRECT("'["&amp;$K$1&amp;"]"&amp;$K6&amp;"'!$E$"&amp;$N6), "0.00"), ")")</f>
        <v>1.29 (1.12, 1.49)</v>
      </c>
      <c r="D6" t="str" cm="1">
        <f t="array" aca="1" ref="D6" ca="1">_xlfn.CONCAT(TEXT(INDIRECT("'["&amp;$K$1&amp;"]"&amp;$K6&amp;"'!$C$"&amp;$O6), "0.00"), " (", TEXT(INDIRECT("'["&amp;$K$1&amp;"]"&amp;$K6&amp;"'!$D$"&amp;$O6), "0.00"),", ", TEXT(INDIRECT("'["&amp;$K$1&amp;"]"&amp;$K6&amp;"'!$E$"&amp;$O6), "0.00"), ")")</f>
        <v>1.19 (1.02, 1.38)</v>
      </c>
      <c r="F6" t="str" cm="1">
        <f t="array" aca="1" ref="F6" ca="1">_xlfn.CONCAT(TEXT(INDIRECT("'["&amp;$L$1&amp;"]"&amp;$K6&amp;"'!$C$"&amp;$M6), "0.00"), " (", TEXT(INDIRECT("'["&amp;$L$1&amp;"]"&amp;$K6&amp;"'!$D$"&amp;$M6), "0.00"),", ", TEXT(INDIRECT("'["&amp;$L$1&amp;"]"&amp;$K6&amp;"'!$E$"&amp;$M6), "0.00"), ")")</f>
        <v>0.77 (0.56, 1.07)</v>
      </c>
      <c r="G6" t="str" cm="1">
        <f t="array" aca="1" ref="G6" ca="1">_xlfn.CONCAT(TEXT(INDIRECT("'["&amp;$L$1&amp;"]"&amp;$K6&amp;"'!$C$"&amp;$N6), "0.00"), " (", TEXT(INDIRECT("'["&amp;$L$1&amp;"]"&amp;$K6&amp;"'!$D$"&amp;$N6), "0.00"),", ", TEXT(INDIRECT("'["&amp;$L$1&amp;"]"&amp;$K6&amp;"'!$E$"&amp;$N6), "0.00"), ")")</f>
        <v>0.77 (0.55, 1.07)</v>
      </c>
      <c r="H6" t="str" cm="1">
        <f t="array" aca="1" ref="H6" ca="1">_xlfn.CONCAT(TEXT(INDIRECT("'["&amp;$L$1&amp;"]"&amp;$K6&amp;"'!$C$"&amp;$O6), "0.00"), " (", TEXT(INDIRECT("'["&amp;$L$1&amp;"]"&amp;$K6&amp;"'!$D$"&amp;$O6), "0.00"),", ", TEXT(INDIRECT("'["&amp;$L$1&amp;"]"&amp;$K6&amp;"'!$E$"&amp;$O6), "0.00"), ")")</f>
        <v>0.72 (0.52, 1.00)</v>
      </c>
      <c r="K6" t="str">
        <f t="shared" ref="K6:K9" si="1">CONCATENATE("cat", L6)</f>
        <v>cattcresultq</v>
      </c>
      <c r="L6" t="str">
        <f>_xlfn.CONCAT(L4, "q")</f>
        <v>tcresultq</v>
      </c>
      <c r="M6" s="35">
        <v>4</v>
      </c>
      <c r="N6">
        <f t="shared" si="0"/>
        <v>29</v>
      </c>
      <c r="O6">
        <f t="shared" si="0"/>
        <v>54</v>
      </c>
    </row>
    <row r="7" spans="1:15" x14ac:dyDescent="0.35">
      <c r="A7" s="38" t="s">
        <v>91</v>
      </c>
      <c r="B7" t="str" cm="1">
        <f t="array" aca="1" ref="B7" ca="1">_xlfn.CONCAT(TEXT(INDIRECT("'["&amp;$K$1&amp;"]"&amp;$K7&amp;"'!$C$"&amp;$M7), "0.00"), " (", TEXT(INDIRECT("'["&amp;$K$1&amp;"]"&amp;$K7&amp;"'!$D$"&amp;$M7), "0.00"),", ", TEXT(INDIRECT("'["&amp;$K$1&amp;"]"&amp;$K7&amp;"'!$E$"&amp;$M7), "0.00"), ")")</f>
        <v>1.46 (1.27, 1.69)</v>
      </c>
      <c r="C7" t="str" cm="1">
        <f t="array" aca="1" ref="C7" ca="1">_xlfn.CONCAT(TEXT(INDIRECT("'["&amp;$K$1&amp;"]"&amp;$K7&amp;"'!$C$"&amp;$N7), "0.00"), " (", TEXT(INDIRECT("'["&amp;$K$1&amp;"]"&amp;$K7&amp;"'!$D$"&amp;$N7), "0.00"),", ", TEXT(INDIRECT("'["&amp;$K$1&amp;"]"&amp;$K7&amp;"'!$E$"&amp;$N7), "0.00"), ")")</f>
        <v>1.44 (1.25, 1.67)</v>
      </c>
      <c r="D7" t="str" cm="1">
        <f t="array" aca="1" ref="D7" ca="1">_xlfn.CONCAT(TEXT(INDIRECT("'["&amp;$K$1&amp;"]"&amp;$K7&amp;"'!$C$"&amp;$O7), "0.00"), " (", TEXT(INDIRECT("'["&amp;$K$1&amp;"]"&amp;$K7&amp;"'!$D$"&amp;$O7), "0.00"),", ", TEXT(INDIRECT("'["&amp;$K$1&amp;"]"&amp;$K7&amp;"'!$E$"&amp;$O7), "0.00"), ")")</f>
        <v>1.25 (1.07, 1.45)</v>
      </c>
      <c r="F7" t="str" cm="1">
        <f t="array" aca="1" ref="F7" ca="1">_xlfn.CONCAT(TEXT(INDIRECT("'["&amp;$L$1&amp;"]"&amp;$K7&amp;"'!$C$"&amp;$M7), "0.00"), " (", TEXT(INDIRECT("'["&amp;$L$1&amp;"]"&amp;$K7&amp;"'!$D$"&amp;$M7), "0.00"),", ", TEXT(INDIRECT("'["&amp;$L$1&amp;"]"&amp;$K7&amp;"'!$E$"&amp;$M7), "0.00"), ")")</f>
        <v>0.79 (0.58, 1.09)</v>
      </c>
      <c r="G7" t="str" cm="1">
        <f t="array" aca="1" ref="G7" ca="1">_xlfn.CONCAT(TEXT(INDIRECT("'["&amp;$L$1&amp;"]"&amp;$K7&amp;"'!$C$"&amp;$N7), "0.00"), " (", TEXT(INDIRECT("'["&amp;$L$1&amp;"]"&amp;$K7&amp;"'!$D$"&amp;$N7), "0.00"),", ", TEXT(INDIRECT("'["&amp;$L$1&amp;"]"&amp;$K7&amp;"'!$E$"&amp;$N7), "0.00"), ")")</f>
        <v>0.78 (0.57, 1.07)</v>
      </c>
      <c r="H7" t="str" cm="1">
        <f t="array" aca="1" ref="H7" ca="1">_xlfn.CONCAT(TEXT(INDIRECT("'["&amp;$L$1&amp;"]"&amp;$K7&amp;"'!$C$"&amp;$O7), "0.00"), " (", TEXT(INDIRECT("'["&amp;$L$1&amp;"]"&amp;$K7&amp;"'!$D$"&amp;$O7), "0.00"),", ", TEXT(INDIRECT("'["&amp;$L$1&amp;"]"&amp;$K7&amp;"'!$E$"&amp;$O7), "0.00"), ")")</f>
        <v>0.71 (0.52, 0.98)</v>
      </c>
      <c r="K7" t="str">
        <f t="shared" si="1"/>
        <v>cattcresultq</v>
      </c>
      <c r="L7" t="str">
        <f>_xlfn.CONCAT(L4, "q")</f>
        <v>tcresultq</v>
      </c>
      <c r="M7" s="35">
        <v>5</v>
      </c>
      <c r="N7">
        <f t="shared" si="0"/>
        <v>30</v>
      </c>
      <c r="O7">
        <f t="shared" si="0"/>
        <v>55</v>
      </c>
    </row>
    <row r="8" spans="1:15" x14ac:dyDescent="0.35">
      <c r="A8" s="38" t="s">
        <v>92</v>
      </c>
      <c r="B8" t="str" cm="1">
        <f t="array" aca="1" ref="B8" ca="1">_xlfn.CONCAT(TEXT(INDIRECT("'["&amp;$K$1&amp;"]"&amp;$K8&amp;"'!$C$"&amp;$M8), "0.00"), " (", TEXT(INDIRECT("'["&amp;$K$1&amp;"]"&amp;$K8&amp;"'!$D$"&amp;$M8), "0.00"),", ", TEXT(INDIRECT("'["&amp;$K$1&amp;"]"&amp;$K8&amp;"'!$E$"&amp;$M8), "0.00"), ")")</f>
        <v>1.61 (1.39, 1.86)</v>
      </c>
      <c r="C8" t="str" cm="1">
        <f t="array" aca="1" ref="C8" ca="1">_xlfn.CONCAT(TEXT(INDIRECT("'["&amp;$K$1&amp;"]"&amp;$K8&amp;"'!$C$"&amp;$N8), "0.00"), " (", TEXT(INDIRECT("'["&amp;$K$1&amp;"]"&amp;$K8&amp;"'!$D$"&amp;$N8), "0.00"),", ", TEXT(INDIRECT("'["&amp;$K$1&amp;"]"&amp;$K8&amp;"'!$E$"&amp;$N8), "0.00"), ")")</f>
        <v>1.59 (1.37, 1.83)</v>
      </c>
      <c r="D8" t="str" cm="1">
        <f t="array" aca="1" ref="D8" ca="1">_xlfn.CONCAT(TEXT(INDIRECT("'["&amp;$K$1&amp;"]"&amp;$K8&amp;"'!$C$"&amp;$O8), "0.00"), " (", TEXT(INDIRECT("'["&amp;$K$1&amp;"]"&amp;$K8&amp;"'!$D$"&amp;$O8), "0.00"),", ", TEXT(INDIRECT("'["&amp;$K$1&amp;"]"&amp;$K8&amp;"'!$E$"&amp;$O8), "0.00"), ")")</f>
        <v>1.40 (1.21, 1.63)</v>
      </c>
      <c r="F8" t="str" cm="1">
        <f t="array" aca="1" ref="F8" ca="1">_xlfn.CONCAT(TEXT(INDIRECT("'["&amp;$L$1&amp;"]"&amp;$K8&amp;"'!$C$"&amp;$M8), "0.00"), " (", TEXT(INDIRECT("'["&amp;$L$1&amp;"]"&amp;$K8&amp;"'!$D$"&amp;$M8), "0.00"),", ", TEXT(INDIRECT("'["&amp;$L$1&amp;"]"&amp;$K8&amp;"'!$E$"&amp;$M8), "0.00"), ")")</f>
        <v>0.71 (0.52, 0.97)</v>
      </c>
      <c r="G8" t="str" cm="1">
        <f t="array" aca="1" ref="G8" ca="1">_xlfn.CONCAT(TEXT(INDIRECT("'["&amp;$L$1&amp;"]"&amp;$K8&amp;"'!$C$"&amp;$N8), "0.00"), " (", TEXT(INDIRECT("'["&amp;$L$1&amp;"]"&amp;$K8&amp;"'!$D$"&amp;$N8), "0.00"),", ", TEXT(INDIRECT("'["&amp;$L$1&amp;"]"&amp;$K8&amp;"'!$E$"&amp;$N8), "0.00"), ")")</f>
        <v>0.70 (0.51, 0.96)</v>
      </c>
      <c r="H8" t="str" cm="1">
        <f t="array" aca="1" ref="H8" ca="1">_xlfn.CONCAT(TEXT(INDIRECT("'["&amp;$L$1&amp;"]"&amp;$K8&amp;"'!$C$"&amp;$O8), "0.00"), " (", TEXT(INDIRECT("'["&amp;$L$1&amp;"]"&amp;$K8&amp;"'!$D$"&amp;$O8), "0.00"),", ", TEXT(INDIRECT("'["&amp;$L$1&amp;"]"&amp;$K8&amp;"'!$E$"&amp;$O8), "0.00"), ")")</f>
        <v>0.65 (0.47, 0.89)</v>
      </c>
      <c r="K8" t="str">
        <f t="shared" si="1"/>
        <v>cattcresultq</v>
      </c>
      <c r="L8" t="str">
        <f>_xlfn.CONCAT(L4, "q")</f>
        <v>tcresultq</v>
      </c>
      <c r="M8" s="35">
        <v>6</v>
      </c>
      <c r="N8">
        <f t="shared" si="0"/>
        <v>31</v>
      </c>
      <c r="O8">
        <f t="shared" si="0"/>
        <v>56</v>
      </c>
    </row>
    <row r="9" spans="1:15" x14ac:dyDescent="0.35">
      <c r="A9" s="38" t="s">
        <v>93</v>
      </c>
      <c r="B9" t="str" cm="1">
        <f t="array" aca="1" ref="B9" ca="1">_xlfn.CONCAT(TEXT(INDIRECT("'["&amp;$K$1&amp;"]"&amp;$K9&amp;"'!$C$"&amp;$M9), "0.00"), " (", TEXT(INDIRECT("'["&amp;$K$1&amp;"]"&amp;$K9&amp;"'!$D$"&amp;$M9), "0.00"),", ", TEXT(INDIRECT("'["&amp;$K$1&amp;"]"&amp;$K9&amp;"'!$E$"&amp;$M9), "0.00"), ")")</f>
        <v>1.87 (1.62, 2.17)</v>
      </c>
      <c r="C9" t="str" cm="1">
        <f t="array" aca="1" ref="C9" ca="1">_xlfn.CONCAT(TEXT(INDIRECT("'["&amp;$K$1&amp;"]"&amp;$K9&amp;"'!$C$"&amp;$N9), "0.00"), " (", TEXT(INDIRECT("'["&amp;$K$1&amp;"]"&amp;$K9&amp;"'!$D$"&amp;$N9), "0.00"),", ", TEXT(INDIRECT("'["&amp;$K$1&amp;"]"&amp;$K9&amp;"'!$E$"&amp;$N9), "0.00"), ")")</f>
        <v>1.85 (1.59, 2.14)</v>
      </c>
      <c r="D9" t="str" cm="1">
        <f t="array" aca="1" ref="D9" ca="1">_xlfn.CONCAT(TEXT(INDIRECT("'["&amp;$K$1&amp;"]"&amp;$K9&amp;"'!$C$"&amp;$O9), "0.00"), " (", TEXT(INDIRECT("'["&amp;$K$1&amp;"]"&amp;$K9&amp;"'!$D$"&amp;$O9), "0.00"),", ", TEXT(INDIRECT("'["&amp;$K$1&amp;"]"&amp;$K9&amp;"'!$E$"&amp;$O9), "0.00"), ")")</f>
        <v>1.58 (1.36, 1.84)</v>
      </c>
      <c r="F9" t="str" cm="1">
        <f t="array" aca="1" ref="F9" ca="1">_xlfn.CONCAT(TEXT(INDIRECT("'["&amp;$L$1&amp;"]"&amp;$K9&amp;"'!$C$"&amp;$M9), "0.00"), " (", TEXT(INDIRECT("'["&amp;$L$1&amp;"]"&amp;$K9&amp;"'!$D$"&amp;$M9), "0.00"),", ", TEXT(INDIRECT("'["&amp;$L$1&amp;"]"&amp;$K9&amp;"'!$E$"&amp;$M9), "0.00"), ")")</f>
        <v>0.64 (0.47, 0.88)</v>
      </c>
      <c r="G9" t="str" cm="1">
        <f t="array" aca="1" ref="G9" ca="1">_xlfn.CONCAT(TEXT(INDIRECT("'["&amp;$L$1&amp;"]"&amp;$K9&amp;"'!$C$"&amp;$N9), "0.00"), " (", TEXT(INDIRECT("'["&amp;$L$1&amp;"]"&amp;$K9&amp;"'!$D$"&amp;$N9), "0.00"),", ", TEXT(INDIRECT("'["&amp;$L$1&amp;"]"&amp;$K9&amp;"'!$E$"&amp;$N9), "0.00"), ")")</f>
        <v>0.63 (0.46, 0.87)</v>
      </c>
      <c r="H9" t="str" cm="1">
        <f t="array" aca="1" ref="H9" ca="1">_xlfn.CONCAT(TEXT(INDIRECT("'["&amp;$L$1&amp;"]"&amp;$K9&amp;"'!$C$"&amp;$O9), "0.00"), " (", TEXT(INDIRECT("'["&amp;$L$1&amp;"]"&amp;$K9&amp;"'!$D$"&amp;$O9), "0.00"),", ", TEXT(INDIRECT("'["&amp;$L$1&amp;"]"&amp;$K9&amp;"'!$E$"&amp;$O9), "0.00"), ")")</f>
        <v>0.58 (0.42, 0.80)</v>
      </c>
      <c r="K9" t="str">
        <f t="shared" si="1"/>
        <v>cattcresultq</v>
      </c>
      <c r="L9" t="str">
        <f>_xlfn.CONCAT(L4, "q")</f>
        <v>tcresultq</v>
      </c>
      <c r="M9" s="35">
        <v>7</v>
      </c>
      <c r="N9">
        <f t="shared" si="0"/>
        <v>32</v>
      </c>
      <c r="O9">
        <f t="shared" si="0"/>
        <v>57</v>
      </c>
    </row>
    <row r="10" spans="1:15" x14ac:dyDescent="0.35">
      <c r="A10" s="38" t="s">
        <v>94</v>
      </c>
      <c r="B10" t="str" cm="1">
        <f t="array" aca="1" ref="B10" ca="1">_xlfn.CONCAT("p=", TEXT(INDIRECT("'["&amp;$K$1&amp;"]"&amp;$K10&amp;"'!$F$"&amp;$M10),"0.0000000"))</f>
        <v>p=0.0000000</v>
      </c>
      <c r="C10" t="str" cm="1">
        <f t="array" aca="1" ref="C10" ca="1">_xlfn.CONCAT("p=", TEXT(INDIRECT("'["&amp;$K$1&amp;"]"&amp;$K10&amp;"'!$F$"&amp;$N10),"0.0000000"))</f>
        <v>p=0.0000000</v>
      </c>
      <c r="D10" t="str" cm="1">
        <f t="array" aca="1" ref="D10" ca="1">_xlfn.CONCAT("p=", TEXT(INDIRECT("'["&amp;$K$1&amp;"]"&amp;$K10&amp;"'!$F$"&amp;$O10),"0.0000000"))</f>
        <v>p=0.0000000</v>
      </c>
      <c r="F10" t="str" cm="1">
        <f t="array" aca="1" ref="F10" ca="1">_xlfn.CONCAT("p=", TEXT(INDIRECT("'["&amp;$L$1&amp;"]"&amp;$K10&amp;"'!$F$"&amp;$M10),"0.0000000"))</f>
        <v>p=0.0076927</v>
      </c>
      <c r="G10" t="str" cm="1">
        <f t="array" aca="1" ref="G10" ca="1">_xlfn.CONCAT("p=", TEXT(INDIRECT("'["&amp;$L$1&amp;"]"&amp;$K10&amp;"'!$F$"&amp;$N10),"0.0000000"))</f>
        <v>p=0.0073918</v>
      </c>
      <c r="H10" t="str" cm="1">
        <f t="array" aca="1" ref="H10" ca="1">_xlfn.CONCAT("p=", TEXT(INDIRECT("'["&amp;$L$1&amp;"]"&amp;$K10&amp;"'!$F$"&amp;$O10),"0.0000000"))</f>
        <v>p=0.0020539</v>
      </c>
      <c r="K10" t="str">
        <f>CONCATENATE("cont", L10)</f>
        <v>conttcresultq</v>
      </c>
      <c r="L10" t="str">
        <f>_xlfn.CONCAT(L4, "q")</f>
        <v>tcresultq</v>
      </c>
      <c r="M10" s="35">
        <v>3</v>
      </c>
      <c r="N10">
        <f t="shared" si="0"/>
        <v>28</v>
      </c>
      <c r="O10">
        <f t="shared" si="0"/>
        <v>53</v>
      </c>
    </row>
    <row r="11" spans="1:15" x14ac:dyDescent="0.35">
      <c r="A11" s="37" t="s">
        <v>103</v>
      </c>
      <c r="L11" s="35" t="s">
        <v>82</v>
      </c>
    </row>
    <row r="12" spans="1:15" x14ac:dyDescent="0.35">
      <c r="A12" s="37" t="s">
        <v>88</v>
      </c>
      <c r="B12" t="str" cm="1">
        <f t="array" aca="1" ref="B12" ca="1">_xlfn.CONCAT(TEXT(INDIRECT("'["&amp;$K$1&amp;"]"&amp;$K12&amp;"'!$C$"&amp;$M12), "0.000"), " (", TEXT(INDIRECT("'["&amp;$K$1&amp;"]"&amp;$K12&amp;"'!$D$"&amp;$M12), "0.000"), ", ", TEXT(INDIRECT("'["&amp;$K$1&amp;"]"&amp;$K12&amp;"'!$E$"&amp;$M12),"0.000"), ")")</f>
        <v>1.004 (1.003, 1.004)</v>
      </c>
      <c r="C12" t="str" cm="1">
        <f t="array" aca="1" ref="C12" ca="1">_xlfn.CONCAT(TEXT(INDIRECT("'["&amp;$K$1&amp;"]"&amp;$K12&amp;"'!$C$"&amp;$N12), "0.000"), " (", TEXT(INDIRECT("'["&amp;$K$1&amp;"]"&amp;$K12&amp;"'!$D$"&amp;$N12), "0.000"), ", ", TEXT(INDIRECT("'["&amp;$K$1&amp;"]"&amp;$K12&amp;"'!$E$"&amp;$N12),"0.000"), ")")</f>
        <v>1.004 (1.003, 1.004)</v>
      </c>
      <c r="D12" t="str" cm="1">
        <f t="array" aca="1" ref="D12" ca="1">_xlfn.CONCAT(TEXT(INDIRECT("'["&amp;$K$1&amp;"]"&amp;$K12&amp;"'!$C$"&amp;$O12), "0.000"), " (", TEXT(INDIRECT("'["&amp;$K$1&amp;"]"&amp;$K12&amp;"'!$D$"&amp;$O12), "0.000"), ", ", TEXT(INDIRECT("'["&amp;$K$1&amp;"]"&amp;$K12&amp;"'!$E$"&amp;$O12),"0.000"), ")")</f>
        <v>1.002 (1.001, 1.003)</v>
      </c>
      <c r="F12" t="str" cm="1">
        <f t="array" aca="1" ref="F12" ca="1">_xlfn.CONCAT(TEXT(INDIRECT("'["&amp;$L$1&amp;"]"&amp;$K12&amp;"'!$C$"&amp;$M12), "0.000"), " (", TEXT(INDIRECT("'["&amp;$L$1&amp;"]"&amp;$K12&amp;"'!$D$"&amp;$M12), "0.000"), ", ", TEXT(INDIRECT("'["&amp;$L$1&amp;"]"&amp;$K12&amp;"'!$E$"&amp;$M12),"0.000"), ")")</f>
        <v>1.003 (1.002, 1.004)</v>
      </c>
      <c r="G12" t="str" cm="1">
        <f t="array" aca="1" ref="G12" ca="1">_xlfn.CONCAT(TEXT(INDIRECT("'["&amp;$L$1&amp;"]"&amp;$K12&amp;"'!$C$"&amp;$N12), "0.000"), " (", TEXT(INDIRECT("'["&amp;$L$1&amp;"]"&amp;$K12&amp;"'!$D$"&amp;$N12), "0.000"), ", ", TEXT(INDIRECT("'["&amp;$L$1&amp;"]"&amp;$K12&amp;"'!$E$"&amp;$N12),"0.000"), ")")</f>
        <v>1.003 (1.002, 1.004)</v>
      </c>
      <c r="H12" t="str" cm="1">
        <f t="array" aca="1" ref="H12" ca="1">_xlfn.CONCAT(TEXT(INDIRECT("'["&amp;$L$1&amp;"]"&amp;$K12&amp;"'!$C$"&amp;$O12), "0.000"), " (", TEXT(INDIRECT("'["&amp;$L$1&amp;"]"&amp;$K12&amp;"'!$D$"&amp;$O12), "0.000"), ", ", TEXT(INDIRECT("'["&amp;$L$1&amp;"]"&amp;$K12&amp;"'!$E$"&amp;$O12),"0.000"), ")")</f>
        <v>1.003 (1.002, 1.004)</v>
      </c>
      <c r="K12" t="str">
        <f>CONCATENATE("cont", L11)</f>
        <v>conttgresult</v>
      </c>
      <c r="L12" t="str">
        <f>L11</f>
        <v>tgresult</v>
      </c>
      <c r="M12" s="35">
        <v>3</v>
      </c>
      <c r="N12">
        <f>M12+25</f>
        <v>28</v>
      </c>
      <c r="O12">
        <f>N12+25</f>
        <v>53</v>
      </c>
    </row>
    <row r="13" spans="1:15" x14ac:dyDescent="0.35">
      <c r="A13" s="38" t="s">
        <v>89</v>
      </c>
      <c r="B13" t="str" cm="1">
        <f t="array" aca="1" ref="B13" ca="1">_xlfn.CONCAT(TEXT(INDIRECT("'["&amp;$K$1&amp;"]"&amp;$K13&amp;"'!$C$"&amp;$M13), "0.00"), " (Ref.)")</f>
        <v>1.00 (Ref.)</v>
      </c>
      <c r="C13" t="str" cm="1">
        <f t="array" aca="1" ref="C13" ca="1">_xlfn.CONCAT(TEXT(INDIRECT("'["&amp;$K$1&amp;"]"&amp;$K13&amp;"'!$C$"&amp;$N13), "0.00"), " (Ref.)")</f>
        <v>1.00 (Ref.)</v>
      </c>
      <c r="D13" t="str" cm="1">
        <f t="array" aca="1" ref="D13" ca="1">_xlfn.CONCAT(TEXT(INDIRECT("'["&amp;$K$1&amp;"]"&amp;$K13&amp;"'!$C$"&amp;$O13), "0.00"), " (Ref.)")</f>
        <v>1.00 (Ref.)</v>
      </c>
      <c r="F13" t="str" cm="1">
        <f t="array" aca="1" ref="F13" ca="1">_xlfn.CONCAT(TEXT(INDIRECT("'["&amp;$L$1&amp;"]"&amp;$K13&amp;"'!$C$"&amp;$M13), "0.00"), " (Ref.)")</f>
        <v>1.00 (Ref.)</v>
      </c>
      <c r="G13" t="str" cm="1">
        <f t="array" aca="1" ref="G13" ca="1">_xlfn.CONCAT(TEXT(INDIRECT("'["&amp;$L$1&amp;"]"&amp;$K13&amp;"'!$C$"&amp;$N13), "0.00"), " (Ref.)")</f>
        <v>1.00 (Ref.)</v>
      </c>
      <c r="H13" t="str" cm="1">
        <f t="array" aca="1" ref="H13" ca="1">_xlfn.CONCAT(TEXT(INDIRECT("'["&amp;$L$1&amp;"]"&amp;$K13&amp;"'!$C$"&amp;$O13), "0.00"), " (Ref.)")</f>
        <v>1.00 (Ref.)</v>
      </c>
      <c r="K13" t="str">
        <f>CONCATENATE("cat", L13)</f>
        <v>cattgresultq</v>
      </c>
      <c r="L13" t="str">
        <f>_xlfn.CONCAT(L12, "q")</f>
        <v>tgresultq</v>
      </c>
      <c r="M13" s="35">
        <v>3</v>
      </c>
      <c r="N13">
        <f t="shared" ref="N13:O13" si="2">M13+25</f>
        <v>28</v>
      </c>
      <c r="O13">
        <f t="shared" si="2"/>
        <v>53</v>
      </c>
    </row>
    <row r="14" spans="1:15" x14ac:dyDescent="0.35">
      <c r="A14" s="38" t="s">
        <v>90</v>
      </c>
      <c r="B14" t="str" cm="1">
        <f t="array" aca="1" ref="B14" ca="1">_xlfn.CONCAT(TEXT(INDIRECT("'["&amp;$K$1&amp;"]"&amp;$K14&amp;"'!$C$"&amp;$M14), "0.00"), " (", TEXT(INDIRECT("'["&amp;$K$1&amp;"]"&amp;$K14&amp;"'!$D$"&amp;$M14), "0.00"),", ", TEXT(INDIRECT("'["&amp;$K$1&amp;"]"&amp;$K14&amp;"'!$E$"&amp;$M14), "0.00"), ")")</f>
        <v>1.04 (0.84, 1.28)</v>
      </c>
      <c r="C14" t="str" cm="1">
        <f t="array" aca="1" ref="C14" ca="1">_xlfn.CONCAT(TEXT(INDIRECT("'["&amp;$K$1&amp;"]"&amp;$K14&amp;"'!$C$"&amp;$N14), "0.00"), " (", TEXT(INDIRECT("'["&amp;$K$1&amp;"]"&amp;$K14&amp;"'!$D$"&amp;$N14), "0.00"),", ", TEXT(INDIRECT("'["&amp;$K$1&amp;"]"&amp;$K14&amp;"'!$E$"&amp;$N14), "0.00"), ")")</f>
        <v>1.05 (0.85, 1.30)</v>
      </c>
      <c r="D14" t="str" cm="1">
        <f t="array" aca="1" ref="D14" ca="1">_xlfn.CONCAT(TEXT(INDIRECT("'["&amp;$K$1&amp;"]"&amp;$K14&amp;"'!$C$"&amp;$O14), "0.00"), " (", TEXT(INDIRECT("'["&amp;$K$1&amp;"]"&amp;$K14&amp;"'!$D$"&amp;$O14), "0.00"),", ", TEXT(INDIRECT("'["&amp;$K$1&amp;"]"&amp;$K14&amp;"'!$E$"&amp;$O14), "0.00"), ")")</f>
        <v>0.94 (0.76, 1.17)</v>
      </c>
      <c r="F14" t="str" cm="1">
        <f t="array" aca="1" ref="F14" ca="1">_xlfn.CONCAT(TEXT(INDIRECT("'["&amp;$L$1&amp;"]"&amp;$K14&amp;"'!$C$"&amp;$M14), "0.00"), " (", TEXT(INDIRECT("'["&amp;$L$1&amp;"]"&amp;$K14&amp;"'!$D$"&amp;$M14), "0.00"),", ", TEXT(INDIRECT("'["&amp;$L$1&amp;"]"&amp;$K14&amp;"'!$E$"&amp;$M14), "0.00"), ")")</f>
        <v>1.19 (0.65, 2.17)</v>
      </c>
      <c r="G14" t="str" cm="1">
        <f t="array" aca="1" ref="G14" ca="1">_xlfn.CONCAT(TEXT(INDIRECT("'["&amp;$L$1&amp;"]"&amp;$K14&amp;"'!$C$"&amp;$N14), "0.00"), " (", TEXT(INDIRECT("'["&amp;$L$1&amp;"]"&amp;$K14&amp;"'!$D$"&amp;$N14), "0.00"),", ", TEXT(INDIRECT("'["&amp;$L$1&amp;"]"&amp;$K14&amp;"'!$E$"&amp;$N14), "0.00"), ")")</f>
        <v>1.17 (0.64, 2.13)</v>
      </c>
      <c r="H14" t="str" cm="1">
        <f t="array" aca="1" ref="H14" ca="1">_xlfn.CONCAT(TEXT(INDIRECT("'["&amp;$L$1&amp;"]"&amp;$K14&amp;"'!$C$"&amp;$O14), "0.00"), " (", TEXT(INDIRECT("'["&amp;$L$1&amp;"]"&amp;$K14&amp;"'!$D$"&amp;$O14), "0.00"),", ", TEXT(INDIRECT("'["&amp;$L$1&amp;"]"&amp;$K14&amp;"'!$E$"&amp;$O14), "0.00"), ")")</f>
        <v>1.15 (0.63, 2.10)</v>
      </c>
      <c r="K14" t="str">
        <f t="shared" ref="K14:K17" si="3">CONCATENATE("cat", L14)</f>
        <v>cattgresultq</v>
      </c>
      <c r="L14" t="str">
        <f>_xlfn.CONCAT(L12, "q")</f>
        <v>tgresultq</v>
      </c>
      <c r="M14" s="35">
        <v>4</v>
      </c>
      <c r="N14">
        <f t="shared" ref="N14:O14" si="4">M14+25</f>
        <v>29</v>
      </c>
      <c r="O14">
        <f t="shared" si="4"/>
        <v>54</v>
      </c>
    </row>
    <row r="15" spans="1:15" x14ac:dyDescent="0.35">
      <c r="A15" s="38" t="s">
        <v>91</v>
      </c>
      <c r="B15" t="str" cm="1">
        <f t="array" aca="1" ref="B15" ca="1">_xlfn.CONCAT(TEXT(INDIRECT("'["&amp;$K$1&amp;"]"&amp;$K15&amp;"'!$C$"&amp;$M15), "0.00"), " (", TEXT(INDIRECT("'["&amp;$K$1&amp;"]"&amp;$K15&amp;"'!$D$"&amp;$M15), "0.00"),", ", TEXT(INDIRECT("'["&amp;$K$1&amp;"]"&amp;$K15&amp;"'!$E$"&amp;$M15), "0.00"), ")")</f>
        <v>1.39 (1.13, 1.70)</v>
      </c>
      <c r="C15" t="str" cm="1">
        <f t="array" aca="1" ref="C15" ca="1">_xlfn.CONCAT(TEXT(INDIRECT("'["&amp;$K$1&amp;"]"&amp;$K15&amp;"'!$C$"&amp;$N15), "0.00"), " (", TEXT(INDIRECT("'["&amp;$K$1&amp;"]"&amp;$K15&amp;"'!$D$"&amp;$N15), "0.00"),", ", TEXT(INDIRECT("'["&amp;$K$1&amp;"]"&amp;$K15&amp;"'!$E$"&amp;$N15), "0.00"), ")")</f>
        <v>1.40 (1.14, 1.72)</v>
      </c>
      <c r="D15" t="str" cm="1">
        <f t="array" aca="1" ref="D15" ca="1">_xlfn.CONCAT(TEXT(INDIRECT("'["&amp;$K$1&amp;"]"&amp;$K15&amp;"'!$C$"&amp;$O15), "0.00"), " (", TEXT(INDIRECT("'["&amp;$K$1&amp;"]"&amp;$K15&amp;"'!$D$"&amp;$O15), "0.00"),", ", TEXT(INDIRECT("'["&amp;$K$1&amp;"]"&amp;$K15&amp;"'!$E$"&amp;$O15), "0.00"), ")")</f>
        <v>1.18 (0.95, 1.46)</v>
      </c>
      <c r="F15" t="str" cm="1">
        <f t="array" aca="1" ref="F15" ca="1">_xlfn.CONCAT(TEXT(INDIRECT("'["&amp;$L$1&amp;"]"&amp;$K15&amp;"'!$C$"&amp;$M15), "0.00"), " (", TEXT(INDIRECT("'["&amp;$L$1&amp;"]"&amp;$K15&amp;"'!$D$"&amp;$M15), "0.00"),", ", TEXT(INDIRECT("'["&amp;$L$1&amp;"]"&amp;$K15&amp;"'!$E$"&amp;$M15), "0.00"), ")")</f>
        <v>1.55 (0.88, 2.74)</v>
      </c>
      <c r="G15" t="str" cm="1">
        <f t="array" aca="1" ref="G15" ca="1">_xlfn.CONCAT(TEXT(INDIRECT("'["&amp;$L$1&amp;"]"&amp;$K15&amp;"'!$C$"&amp;$N15), "0.00"), " (", TEXT(INDIRECT("'["&amp;$L$1&amp;"]"&amp;$K15&amp;"'!$D$"&amp;$N15), "0.00"),", ", TEXT(INDIRECT("'["&amp;$L$1&amp;"]"&amp;$K15&amp;"'!$E$"&amp;$N15), "0.00"), ")")</f>
        <v>1.58 (0.89, 2.79)</v>
      </c>
      <c r="H15" t="str" cm="1">
        <f t="array" aca="1" ref="H15" ca="1">_xlfn.CONCAT(TEXT(INDIRECT("'["&amp;$L$1&amp;"]"&amp;$K15&amp;"'!$C$"&amp;$O15), "0.00"), " (", TEXT(INDIRECT("'["&amp;$L$1&amp;"]"&amp;$K15&amp;"'!$D$"&amp;$O15), "0.00"),", ", TEXT(INDIRECT("'["&amp;$L$1&amp;"]"&amp;$K15&amp;"'!$E$"&amp;$O15), "0.00"), ")")</f>
        <v>1.51 (0.85, 2.68)</v>
      </c>
      <c r="K15" t="str">
        <f t="shared" si="3"/>
        <v>cattgresultq</v>
      </c>
      <c r="L15" t="str">
        <f>_xlfn.CONCAT(L12, "q")</f>
        <v>tgresultq</v>
      </c>
      <c r="M15" s="35">
        <v>5</v>
      </c>
      <c r="N15">
        <f t="shared" ref="N15:O15" si="5">M15+25</f>
        <v>30</v>
      </c>
      <c r="O15">
        <f t="shared" si="5"/>
        <v>55</v>
      </c>
    </row>
    <row r="16" spans="1:15" x14ac:dyDescent="0.35">
      <c r="A16" s="38" t="s">
        <v>92</v>
      </c>
      <c r="B16" t="str" cm="1">
        <f t="array" aca="1" ref="B16" ca="1">_xlfn.CONCAT(TEXT(INDIRECT("'["&amp;$K$1&amp;"]"&amp;$K16&amp;"'!$C$"&amp;$M16), "0.00"), " (", TEXT(INDIRECT("'["&amp;$K$1&amp;"]"&amp;$K16&amp;"'!$D$"&amp;$M16), "0.00"),", ", TEXT(INDIRECT("'["&amp;$K$1&amp;"]"&amp;$K16&amp;"'!$E$"&amp;$M16), "0.00"), ")")</f>
        <v>1.98 (1.62, 2.43)</v>
      </c>
      <c r="C16" t="str" cm="1">
        <f t="array" aca="1" ref="C16" ca="1">_xlfn.CONCAT(TEXT(INDIRECT("'["&amp;$K$1&amp;"]"&amp;$K16&amp;"'!$C$"&amp;$N16), "0.00"), " (", TEXT(INDIRECT("'["&amp;$K$1&amp;"]"&amp;$K16&amp;"'!$D$"&amp;$N16), "0.00"),", ", TEXT(INDIRECT("'["&amp;$K$1&amp;"]"&amp;$K16&amp;"'!$E$"&amp;$N16), "0.00"), ")")</f>
        <v>1.99 (1.62, 2.43)</v>
      </c>
      <c r="D16" t="str" cm="1">
        <f t="array" aca="1" ref="D16" ca="1">_xlfn.CONCAT(TEXT(INDIRECT("'["&amp;$K$1&amp;"]"&amp;$K16&amp;"'!$C$"&amp;$O16), "0.00"), " (", TEXT(INDIRECT("'["&amp;$K$1&amp;"]"&amp;$K16&amp;"'!$D$"&amp;$O16), "0.00"),", ", TEXT(INDIRECT("'["&amp;$K$1&amp;"]"&amp;$K16&amp;"'!$E$"&amp;$O16), "0.00"), ")")</f>
        <v>1.53 (1.24, 1.90)</v>
      </c>
      <c r="F16" t="str" cm="1">
        <f t="array" aca="1" ref="F16" ca="1">_xlfn.CONCAT(TEXT(INDIRECT("'["&amp;$L$1&amp;"]"&amp;$K16&amp;"'!$C$"&amp;$M16), "0.00"), " (", TEXT(INDIRECT("'["&amp;$L$1&amp;"]"&amp;$K16&amp;"'!$D$"&amp;$M16), "0.00"),", ", TEXT(INDIRECT("'["&amp;$L$1&amp;"]"&amp;$K16&amp;"'!$E$"&amp;$M16), "0.00"), ")")</f>
        <v>2.34 (1.36, 4.02)</v>
      </c>
      <c r="G16" t="str" cm="1">
        <f t="array" aca="1" ref="G16" ca="1">_xlfn.CONCAT(TEXT(INDIRECT("'["&amp;$L$1&amp;"]"&amp;$K16&amp;"'!$C$"&amp;$N16), "0.00"), " (", TEXT(INDIRECT("'["&amp;$L$1&amp;"]"&amp;$K16&amp;"'!$D$"&amp;$N16), "0.00"),", ", TEXT(INDIRECT("'["&amp;$L$1&amp;"]"&amp;$K16&amp;"'!$E$"&amp;$N16), "0.00"), ")")</f>
        <v>2.34 (1.36, 4.02)</v>
      </c>
      <c r="H16" t="str" cm="1">
        <f t="array" aca="1" ref="H16" ca="1">_xlfn.CONCAT(TEXT(INDIRECT("'["&amp;$L$1&amp;"]"&amp;$K16&amp;"'!$C$"&amp;$O16), "0.00"), " (", TEXT(INDIRECT("'["&amp;$L$1&amp;"]"&amp;$K16&amp;"'!$D$"&amp;$O16), "0.00"),", ", TEXT(INDIRECT("'["&amp;$L$1&amp;"]"&amp;$K16&amp;"'!$E$"&amp;$O16), "0.00"), ")")</f>
        <v>2.16 (1.24, 3.73)</v>
      </c>
      <c r="K16" t="str">
        <f t="shared" si="3"/>
        <v>cattgresultq</v>
      </c>
      <c r="L16" t="str">
        <f>_xlfn.CONCAT(L12, "q")</f>
        <v>tgresultq</v>
      </c>
      <c r="M16" s="35">
        <v>6</v>
      </c>
      <c r="N16">
        <f t="shared" ref="N16:O16" si="6">M16+25</f>
        <v>31</v>
      </c>
      <c r="O16">
        <f t="shared" si="6"/>
        <v>56</v>
      </c>
    </row>
    <row r="17" spans="1:15" x14ac:dyDescent="0.35">
      <c r="A17" s="38" t="s">
        <v>93</v>
      </c>
      <c r="B17" t="str" cm="1">
        <f t="array" aca="1" ref="B17" ca="1">_xlfn.CONCAT(TEXT(INDIRECT("'["&amp;$K$1&amp;"]"&amp;$K17&amp;"'!$C$"&amp;$M17), "0.00"), " (", TEXT(INDIRECT("'["&amp;$K$1&amp;"]"&amp;$K17&amp;"'!$D$"&amp;$M17), "0.00"),", ", TEXT(INDIRECT("'["&amp;$K$1&amp;"]"&amp;$K17&amp;"'!$E$"&amp;$M17), "0.00"), ")")</f>
        <v>2.72 (2.22, 3.34)</v>
      </c>
      <c r="C17" t="str" cm="1">
        <f t="array" aca="1" ref="C17" ca="1">_xlfn.CONCAT(TEXT(INDIRECT("'["&amp;$K$1&amp;"]"&amp;$K17&amp;"'!$C$"&amp;$N17), "0.00"), " (", TEXT(INDIRECT("'["&amp;$K$1&amp;"]"&amp;$K17&amp;"'!$D$"&amp;$N17), "0.00"),", ", TEXT(INDIRECT("'["&amp;$K$1&amp;"]"&amp;$K17&amp;"'!$E$"&amp;$N17), "0.00"), ")")</f>
        <v>2.74 (2.23, 3.36)</v>
      </c>
      <c r="D17" t="str" cm="1">
        <f t="array" aca="1" ref="D17" ca="1">_xlfn.CONCAT(TEXT(INDIRECT("'["&amp;$K$1&amp;"]"&amp;$K17&amp;"'!$C$"&amp;$O17), "0.00"), " (", TEXT(INDIRECT("'["&amp;$K$1&amp;"]"&amp;$K17&amp;"'!$D$"&amp;$O17), "0.00"),", ", TEXT(INDIRECT("'["&amp;$K$1&amp;"]"&amp;$K17&amp;"'!$E$"&amp;$O17), "0.00"), ")")</f>
        <v>1.83 (1.47, 2.27)</v>
      </c>
      <c r="F17" t="str" cm="1">
        <f t="array" aca="1" ref="F17" ca="1">_xlfn.CONCAT(TEXT(INDIRECT("'["&amp;$L$1&amp;"]"&amp;$K17&amp;"'!$C$"&amp;$M17), "0.00"), " (", TEXT(INDIRECT("'["&amp;$L$1&amp;"]"&amp;$K17&amp;"'!$D$"&amp;$M17), "0.00"),", ", TEXT(INDIRECT("'["&amp;$L$1&amp;"]"&amp;$K17&amp;"'!$E$"&amp;$M17), "0.00"), ")")</f>
        <v>3.87 (2.30, 6.52)</v>
      </c>
      <c r="G17" t="str" cm="1">
        <f t="array" aca="1" ref="G17" ca="1">_xlfn.CONCAT(TEXT(INDIRECT("'["&amp;$L$1&amp;"]"&amp;$K17&amp;"'!$C$"&amp;$N17), "0.00"), " (", TEXT(INDIRECT("'["&amp;$L$1&amp;"]"&amp;$K17&amp;"'!$D$"&amp;$N17), "0.00"),", ", TEXT(INDIRECT("'["&amp;$L$1&amp;"]"&amp;$K17&amp;"'!$E$"&amp;$N17), "0.00"), ")")</f>
        <v>3.89 (2.31, 6.57)</v>
      </c>
      <c r="H17" t="str" cm="1">
        <f t="array" aca="1" ref="H17" ca="1">_xlfn.CONCAT(TEXT(INDIRECT("'["&amp;$L$1&amp;"]"&amp;$K17&amp;"'!$C$"&amp;$O17), "0.00"), " (", TEXT(INDIRECT("'["&amp;$L$1&amp;"]"&amp;$K17&amp;"'!$D$"&amp;$O17), "0.00"),", ", TEXT(INDIRECT("'["&amp;$L$1&amp;"]"&amp;$K17&amp;"'!$E$"&amp;$O17), "0.00"), ")")</f>
        <v>3.49 (2.04, 5.97)</v>
      </c>
      <c r="K17" t="str">
        <f t="shared" si="3"/>
        <v>cattgresultq</v>
      </c>
      <c r="L17" t="str">
        <f>_xlfn.CONCAT(L12, "q")</f>
        <v>tgresultq</v>
      </c>
      <c r="M17" s="35">
        <v>7</v>
      </c>
      <c r="N17">
        <f t="shared" ref="N17:O17" si="7">M17+25</f>
        <v>32</v>
      </c>
      <c r="O17">
        <f t="shared" si="7"/>
        <v>57</v>
      </c>
    </row>
    <row r="18" spans="1:15" x14ac:dyDescent="0.35">
      <c r="A18" s="38" t="s">
        <v>94</v>
      </c>
      <c r="B18" t="str" cm="1">
        <f t="array" aca="1" ref="B18" ca="1">_xlfn.CONCAT("p=", TEXT(INDIRECT("'["&amp;$K$1&amp;"]"&amp;$K18&amp;"'!$F$"&amp;$M18),"0.0000000"))</f>
        <v>p=0.0000000</v>
      </c>
      <c r="C18" t="str" cm="1">
        <f t="array" aca="1" ref="C18" ca="1">_xlfn.CONCAT("p=", TEXT(INDIRECT("'["&amp;$K$1&amp;"]"&amp;$K18&amp;"'!$F$"&amp;$N18),"0.0000000"))</f>
        <v>p=0.0000000</v>
      </c>
      <c r="D18" t="str" cm="1">
        <f t="array" aca="1" ref="D18" ca="1">_xlfn.CONCAT("p=", TEXT(INDIRECT("'["&amp;$K$1&amp;"]"&amp;$K18&amp;"'!$F$"&amp;$O18),"0.0000000"))</f>
        <v>p=0.0000000</v>
      </c>
      <c r="F18" t="str" cm="1">
        <f t="array" aca="1" ref="F18" ca="1">_xlfn.CONCAT("p=", TEXT(INDIRECT("'["&amp;$L$1&amp;"]"&amp;$K18&amp;"'!$F$"&amp;$M18),"0.0000000"))</f>
        <v>p=0.0000000</v>
      </c>
      <c r="G18" t="str" cm="1">
        <f t="array" aca="1" ref="G18" ca="1">_xlfn.CONCAT("p=", TEXT(INDIRECT("'["&amp;$L$1&amp;"]"&amp;$K18&amp;"'!$F$"&amp;$N18),"0.0000000"))</f>
        <v>p=0.0000000</v>
      </c>
      <c r="H18" t="str" cm="1">
        <f t="array" aca="1" ref="H18" ca="1">_xlfn.CONCAT("p=", TEXT(INDIRECT("'["&amp;$L$1&amp;"]"&amp;$K18&amp;"'!$F$"&amp;$O18),"0.0000000"))</f>
        <v>p=0.0000000</v>
      </c>
      <c r="K18" t="str">
        <f>CONCATENATE("cont", L18)</f>
        <v>conttgresultq</v>
      </c>
      <c r="L18" t="str">
        <f>_xlfn.CONCAT(L12, "q")</f>
        <v>tgresultq</v>
      </c>
      <c r="M18" s="35">
        <v>3</v>
      </c>
      <c r="N18">
        <f t="shared" ref="N18:O18" si="8">M18+25</f>
        <v>28</v>
      </c>
      <c r="O18">
        <f t="shared" si="8"/>
        <v>53</v>
      </c>
    </row>
    <row r="19" spans="1:15" x14ac:dyDescent="0.35">
      <c r="A19" s="37" t="s">
        <v>105</v>
      </c>
      <c r="L19" s="35" t="s">
        <v>83</v>
      </c>
    </row>
    <row r="20" spans="1:15" x14ac:dyDescent="0.35">
      <c r="A20" s="38" t="s">
        <v>104</v>
      </c>
      <c r="B20" t="str" cm="1">
        <f t="array" aca="1" ref="B20" ca="1">_xlfn.CONCAT(TEXT(INDIRECT("'["&amp;$K$1&amp;"]"&amp;$K20&amp;"'!$C$"&amp;$M20), "0.000"), " (", TEXT(INDIRECT("'["&amp;$K$1&amp;"]"&amp;$K20&amp;"'!$D$"&amp;$M20), "0.000"), ", ", TEXT(INDIRECT("'["&amp;$K$1&amp;"]"&amp;$K20&amp;"'!$E$"&amp;$M20),"0.000"), ")")</f>
        <v>0.997 (0.995, 0.998)</v>
      </c>
      <c r="C20" t="str" cm="1">
        <f t="array" aca="1" ref="C20" ca="1">_xlfn.CONCAT(TEXT(INDIRECT("'["&amp;$K$1&amp;"]"&amp;$K20&amp;"'!$C$"&amp;$N20), "0.000"), " (", TEXT(INDIRECT("'["&amp;$K$1&amp;"]"&amp;$K20&amp;"'!$D$"&amp;$N20), "0.000"), ", ", TEXT(INDIRECT("'["&amp;$K$1&amp;"]"&amp;$K20&amp;"'!$E$"&amp;$N20),"0.000"), ")")</f>
        <v>0.997 (0.995, 0.998)</v>
      </c>
      <c r="D20" t="str" cm="1">
        <f t="array" aca="1" ref="D20" ca="1">_xlfn.CONCAT(TEXT(INDIRECT("'["&amp;$K$1&amp;"]"&amp;$K20&amp;"'!$C$"&amp;$O20), "0.000"), " (", TEXT(INDIRECT("'["&amp;$K$1&amp;"]"&amp;$K20&amp;"'!$D$"&amp;$O20), "0.000"), ", ", TEXT(INDIRECT("'["&amp;$K$1&amp;"]"&amp;$K20&amp;"'!$E$"&amp;$O20),"0.000"), ")")</f>
        <v>0.998 (0.997, 0.999)</v>
      </c>
      <c r="F20" t="str" cm="1">
        <f t="array" aca="1" ref="F20" ca="1">_xlfn.CONCAT(TEXT(INDIRECT("'["&amp;$L$1&amp;"]"&amp;$K20&amp;"'!$C$"&amp;$M20), "0.000"), " (", TEXT(INDIRECT("'["&amp;$L$1&amp;"]"&amp;$K20&amp;"'!$D$"&amp;$M20), "0.000"), ", ", TEXT(INDIRECT("'["&amp;$L$1&amp;"]"&amp;$K20&amp;"'!$E$"&amp;$M20),"0.000"), ")")</f>
        <v>0.995 (0.992, 0.998)</v>
      </c>
      <c r="G20" t="str" cm="1">
        <f t="array" aca="1" ref="G20" ca="1">_xlfn.CONCAT(TEXT(INDIRECT("'["&amp;$L$1&amp;"]"&amp;$K20&amp;"'!$C$"&amp;$N20), "0.000"), " (", TEXT(INDIRECT("'["&amp;$L$1&amp;"]"&amp;$K20&amp;"'!$D$"&amp;$N20), "0.000"), ", ", TEXT(INDIRECT("'["&amp;$L$1&amp;"]"&amp;$K20&amp;"'!$E$"&amp;$N20),"0.000"), ")")</f>
        <v>0.995 (0.992, 0.998)</v>
      </c>
      <c r="H20" t="str" cm="1">
        <f t="array" aca="1" ref="H20" ca="1">_xlfn.CONCAT(TEXT(INDIRECT("'["&amp;$L$1&amp;"]"&amp;$K20&amp;"'!$C$"&amp;$O20), "0.000"), " (", TEXT(INDIRECT("'["&amp;$L$1&amp;"]"&amp;$K20&amp;"'!$D$"&amp;$O20), "0.000"), ", ", TEXT(INDIRECT("'["&amp;$L$1&amp;"]"&amp;$K20&amp;"'!$E$"&amp;$O20),"0.000"), ")")</f>
        <v>0.996 (0.993, 0.999)</v>
      </c>
      <c r="K20" t="str">
        <f>CONCATENATE("cont", L19)</f>
        <v>contiron</v>
      </c>
      <c r="L20" t="str">
        <f>L19</f>
        <v>iron</v>
      </c>
      <c r="M20" s="35">
        <v>3</v>
      </c>
      <c r="N20">
        <f>M20+25</f>
        <v>28</v>
      </c>
      <c r="O20">
        <f>N20+25</f>
        <v>53</v>
      </c>
    </row>
    <row r="21" spans="1:15" x14ac:dyDescent="0.35">
      <c r="A21" s="38" t="s">
        <v>89</v>
      </c>
      <c r="B21" t="str" cm="1">
        <f t="array" aca="1" ref="B21" ca="1">_xlfn.CONCAT(TEXT(INDIRECT("'["&amp;$K$1&amp;"]"&amp;$K21&amp;"'!$C$"&amp;$M21), "0.00"), " (Ref.)")</f>
        <v>1.00 (Ref.)</v>
      </c>
      <c r="C21" t="str" cm="1">
        <f t="array" aca="1" ref="C21" ca="1">_xlfn.CONCAT(TEXT(INDIRECT("'["&amp;$K$1&amp;"]"&amp;$K21&amp;"'!$C$"&amp;$N21), "0.00"), " (Ref.)")</f>
        <v>1.00 (Ref.)</v>
      </c>
      <c r="D21" t="str" cm="1">
        <f t="array" aca="1" ref="D21" ca="1">_xlfn.CONCAT(TEXT(INDIRECT("'["&amp;$K$1&amp;"]"&amp;$K21&amp;"'!$C$"&amp;$O21), "0.00"), " (Ref.)")</f>
        <v>1.00 (Ref.)</v>
      </c>
      <c r="F21" t="str" cm="1">
        <f t="array" aca="1" ref="F21" ca="1">_xlfn.CONCAT(TEXT(INDIRECT("'["&amp;$L$1&amp;"]"&amp;$K21&amp;"'!$C$"&amp;$M21), "0.00"), " (Ref.)")</f>
        <v>1.00 (Ref.)</v>
      </c>
      <c r="G21" t="str" cm="1">
        <f t="array" aca="1" ref="G21" ca="1">_xlfn.CONCAT(TEXT(INDIRECT("'["&amp;$L$1&amp;"]"&amp;$K21&amp;"'!$C$"&amp;$N21), "0.00"), " (Ref.)")</f>
        <v>1.00 (Ref.)</v>
      </c>
      <c r="H21" t="str" cm="1">
        <f t="array" aca="1" ref="H21" ca="1">_xlfn.CONCAT(TEXT(INDIRECT("'["&amp;$L$1&amp;"]"&amp;$K21&amp;"'!$C$"&amp;$O21), "0.00"), " (Ref.)")</f>
        <v>1.00 (Ref.)</v>
      </c>
      <c r="K21" t="str">
        <f>CONCATENATE("cat", L21)</f>
        <v>catironq</v>
      </c>
      <c r="L21" t="str">
        <f>_xlfn.CONCAT(L20, "q")</f>
        <v>ironq</v>
      </c>
      <c r="M21" s="35">
        <v>3</v>
      </c>
      <c r="N21">
        <f t="shared" ref="N21:O21" si="9">M21+25</f>
        <v>28</v>
      </c>
      <c r="O21">
        <f t="shared" si="9"/>
        <v>53</v>
      </c>
    </row>
    <row r="22" spans="1:15" x14ac:dyDescent="0.35">
      <c r="A22" s="38" t="s">
        <v>90</v>
      </c>
      <c r="B22" t="str" cm="1">
        <f t="array" aca="1" ref="B22" ca="1">_xlfn.CONCAT(TEXT(INDIRECT("'["&amp;$K$1&amp;"]"&amp;$K22&amp;"'!$C$"&amp;$M22), "0.00"), " (", TEXT(INDIRECT("'["&amp;$K$1&amp;"]"&amp;$K22&amp;"'!$D$"&amp;$M22), "0.00"),", ", TEXT(INDIRECT("'["&amp;$K$1&amp;"]"&amp;$K22&amp;"'!$E$"&amp;$M22), "0.00"), ")")</f>
        <v>0.92 (0.81, 1.05)</v>
      </c>
      <c r="C22" t="str" cm="1">
        <f t="array" aca="1" ref="C22" ca="1">_xlfn.CONCAT(TEXT(INDIRECT("'["&amp;$K$1&amp;"]"&amp;$K22&amp;"'!$C$"&amp;$N22), "0.00"), " (", TEXT(INDIRECT("'["&amp;$K$1&amp;"]"&amp;$K22&amp;"'!$D$"&amp;$N22), "0.00"),", ", TEXT(INDIRECT("'["&amp;$K$1&amp;"]"&amp;$K22&amp;"'!$E$"&amp;$N22), "0.00"), ")")</f>
        <v>0.92 (0.81, 1.05)</v>
      </c>
      <c r="D22" t="str" cm="1">
        <f t="array" aca="1" ref="D22" ca="1">_xlfn.CONCAT(TEXT(INDIRECT("'["&amp;$K$1&amp;"]"&amp;$K22&amp;"'!$C$"&amp;$O22), "0.00"), " (", TEXT(INDIRECT("'["&amp;$K$1&amp;"]"&amp;$K22&amp;"'!$D$"&amp;$O22), "0.00"),", ", TEXT(INDIRECT("'["&amp;$K$1&amp;"]"&amp;$K22&amp;"'!$E$"&amp;$O22), "0.00"), ")")</f>
        <v>0.92 (0.80, 1.05)</v>
      </c>
      <c r="F22" t="str" cm="1">
        <f t="array" aca="1" ref="F22" ca="1">_xlfn.CONCAT(TEXT(INDIRECT("'["&amp;$L$1&amp;"]"&amp;$K22&amp;"'!$C$"&amp;$M22), "0.00"), " (", TEXT(INDIRECT("'["&amp;$L$1&amp;"]"&amp;$K22&amp;"'!$D$"&amp;$M22), "0.00"),", ", TEXT(INDIRECT("'["&amp;$L$1&amp;"]"&amp;$K22&amp;"'!$E$"&amp;$M22), "0.00"), ")")</f>
        <v>0.75 (0.58, 0.98)</v>
      </c>
      <c r="G22" t="str" cm="1">
        <f t="array" aca="1" ref="G22" ca="1">_xlfn.CONCAT(TEXT(INDIRECT("'["&amp;$L$1&amp;"]"&amp;$K22&amp;"'!$C$"&amp;$N22), "0.00"), " (", TEXT(INDIRECT("'["&amp;$L$1&amp;"]"&amp;$K22&amp;"'!$D$"&amp;$N22), "0.00"),", ", TEXT(INDIRECT("'["&amp;$L$1&amp;"]"&amp;$K22&amp;"'!$E$"&amp;$N22), "0.00"), ")")</f>
        <v>0.75 (0.58, 0.98)</v>
      </c>
      <c r="H22" t="str" cm="1">
        <f t="array" aca="1" ref="H22" ca="1">_xlfn.CONCAT(TEXT(INDIRECT("'["&amp;$L$1&amp;"]"&amp;$K22&amp;"'!$C$"&amp;$O22), "0.00"), " (", TEXT(INDIRECT("'["&amp;$L$1&amp;"]"&amp;$K22&amp;"'!$D$"&amp;$O22), "0.00"),", ", TEXT(INDIRECT("'["&amp;$L$1&amp;"]"&amp;$K22&amp;"'!$E$"&amp;$O22), "0.00"), ")")</f>
        <v>0.75 (0.57, 0.98)</v>
      </c>
      <c r="K22" t="str">
        <f t="shared" ref="K22:K25" si="10">CONCATENATE("cat", L22)</f>
        <v>catironq</v>
      </c>
      <c r="L22" t="str">
        <f>_xlfn.CONCAT(L20, "q")</f>
        <v>ironq</v>
      </c>
      <c r="M22" s="35">
        <v>4</v>
      </c>
      <c r="N22">
        <f t="shared" ref="N22:O22" si="11">M22+25</f>
        <v>29</v>
      </c>
      <c r="O22">
        <f t="shared" si="11"/>
        <v>54</v>
      </c>
    </row>
    <row r="23" spans="1:15" x14ac:dyDescent="0.35">
      <c r="A23" s="38" t="s">
        <v>91</v>
      </c>
      <c r="B23" t="str" cm="1">
        <f t="array" aca="1" ref="B23" ca="1">_xlfn.CONCAT(TEXT(INDIRECT("'["&amp;$K$1&amp;"]"&amp;$K23&amp;"'!$C$"&amp;$M23), "0.00"), " (", TEXT(INDIRECT("'["&amp;$K$1&amp;"]"&amp;$K23&amp;"'!$D$"&amp;$M23), "0.00"),", ", TEXT(INDIRECT("'["&amp;$K$1&amp;"]"&amp;$K23&amp;"'!$E$"&amp;$M23), "0.00"), ")")</f>
        <v>0.88 (0.77, 1.00)</v>
      </c>
      <c r="C23" t="str" cm="1">
        <f t="array" aca="1" ref="C23" ca="1">_xlfn.CONCAT(TEXT(INDIRECT("'["&amp;$K$1&amp;"]"&amp;$K23&amp;"'!$C$"&amp;$N23), "0.00"), " (", TEXT(INDIRECT("'["&amp;$K$1&amp;"]"&amp;$K23&amp;"'!$D$"&amp;$N23), "0.00"),", ", TEXT(INDIRECT("'["&amp;$K$1&amp;"]"&amp;$K23&amp;"'!$E$"&amp;$N23), "0.00"), ")")</f>
        <v>0.88 (0.77, 1.01)</v>
      </c>
      <c r="D23" t="str" cm="1">
        <f t="array" aca="1" ref="D23" ca="1">_xlfn.CONCAT(TEXT(INDIRECT("'["&amp;$K$1&amp;"]"&amp;$K23&amp;"'!$C$"&amp;$O23), "0.00"), " (", TEXT(INDIRECT("'["&amp;$K$1&amp;"]"&amp;$K23&amp;"'!$D$"&amp;$O23), "0.00"),", ", TEXT(INDIRECT("'["&amp;$K$1&amp;"]"&amp;$K23&amp;"'!$E$"&amp;$O23), "0.00"), ")")</f>
        <v>0.91 (0.79, 1.04)</v>
      </c>
      <c r="F23" t="str" cm="1">
        <f t="array" aca="1" ref="F23" ca="1">_xlfn.CONCAT(TEXT(INDIRECT("'["&amp;$L$1&amp;"]"&amp;$K23&amp;"'!$C$"&amp;$M23), "0.00"), " (", TEXT(INDIRECT("'["&amp;$L$1&amp;"]"&amp;$K23&amp;"'!$D$"&amp;$M23), "0.00"),", ", TEXT(INDIRECT("'["&amp;$L$1&amp;"]"&amp;$K23&amp;"'!$E$"&amp;$M23), "0.00"), ")")</f>
        <v>0.72 (0.55, 0.94)</v>
      </c>
      <c r="G23" t="str" cm="1">
        <f t="array" aca="1" ref="G23" ca="1">_xlfn.CONCAT(TEXT(INDIRECT("'["&amp;$L$1&amp;"]"&amp;$K23&amp;"'!$C$"&amp;$N23), "0.00"), " (", TEXT(INDIRECT("'["&amp;$L$1&amp;"]"&amp;$K23&amp;"'!$D$"&amp;$N23), "0.00"),", ", TEXT(INDIRECT("'["&amp;$L$1&amp;"]"&amp;$K23&amp;"'!$E$"&amp;$N23), "0.00"), ")")</f>
        <v>0.74 (0.56, 0.96)</v>
      </c>
      <c r="H23" t="str" cm="1">
        <f t="array" aca="1" ref="H23" ca="1">_xlfn.CONCAT(TEXT(INDIRECT("'["&amp;$L$1&amp;"]"&amp;$K23&amp;"'!$C$"&amp;$O23), "0.00"), " (", TEXT(INDIRECT("'["&amp;$L$1&amp;"]"&amp;$K23&amp;"'!$D$"&amp;$O23), "0.00"),", ", TEXT(INDIRECT("'["&amp;$L$1&amp;"]"&amp;$K23&amp;"'!$E$"&amp;$O23), "0.00"), ")")</f>
        <v>0.76 (0.58, 1.00)</v>
      </c>
      <c r="K23" t="str">
        <f t="shared" si="10"/>
        <v>catironq</v>
      </c>
      <c r="L23" t="str">
        <f>_xlfn.CONCAT(L20, "q")</f>
        <v>ironq</v>
      </c>
      <c r="M23" s="35">
        <v>5</v>
      </c>
      <c r="N23">
        <f t="shared" ref="N23:O23" si="12">M23+25</f>
        <v>30</v>
      </c>
      <c r="O23">
        <f t="shared" si="12"/>
        <v>55</v>
      </c>
    </row>
    <row r="24" spans="1:15" x14ac:dyDescent="0.35">
      <c r="A24" s="38" t="s">
        <v>92</v>
      </c>
      <c r="B24" t="str" cm="1">
        <f t="array" aca="1" ref="B24" ca="1">_xlfn.CONCAT(TEXT(INDIRECT("'["&amp;$K$1&amp;"]"&amp;$K24&amp;"'!$C$"&amp;$M24), "0.00"), " (", TEXT(INDIRECT("'["&amp;$K$1&amp;"]"&amp;$K24&amp;"'!$D$"&amp;$M24), "0.00"),", ", TEXT(INDIRECT("'["&amp;$K$1&amp;"]"&amp;$K24&amp;"'!$E$"&amp;$M24), "0.00"), ")")</f>
        <v>0.85 (0.75, 0.97)</v>
      </c>
      <c r="C24" t="str" cm="1">
        <f t="array" aca="1" ref="C24" ca="1">_xlfn.CONCAT(TEXT(INDIRECT("'["&amp;$K$1&amp;"]"&amp;$K24&amp;"'!$C$"&amp;$N24), "0.00"), " (", TEXT(INDIRECT("'["&amp;$K$1&amp;"]"&amp;$K24&amp;"'!$D$"&amp;$N24), "0.00"),", ", TEXT(INDIRECT("'["&amp;$K$1&amp;"]"&amp;$K24&amp;"'!$E$"&amp;$N24), "0.00"), ")")</f>
        <v>0.85 (0.75, 0.98)</v>
      </c>
      <c r="D24" t="str" cm="1">
        <f t="array" aca="1" ref="D24" ca="1">_xlfn.CONCAT(TEXT(INDIRECT("'["&amp;$K$1&amp;"]"&amp;$K24&amp;"'!$C$"&amp;$O24), "0.00"), " (", TEXT(INDIRECT("'["&amp;$K$1&amp;"]"&amp;$K24&amp;"'!$D$"&amp;$O24), "0.00"),", ", TEXT(INDIRECT("'["&amp;$K$1&amp;"]"&amp;$K24&amp;"'!$E$"&amp;$O24), "0.00"), ")")</f>
        <v>0.91 (0.79, 1.04)</v>
      </c>
      <c r="F24" t="str" cm="1">
        <f t="array" aca="1" ref="F24" ca="1">_xlfn.CONCAT(TEXT(INDIRECT("'["&amp;$L$1&amp;"]"&amp;$K24&amp;"'!$C$"&amp;$M24), "0.00"), " (", TEXT(INDIRECT("'["&amp;$L$1&amp;"]"&amp;$K24&amp;"'!$D$"&amp;$M24), "0.00"),", ", TEXT(INDIRECT("'["&amp;$L$1&amp;"]"&amp;$K24&amp;"'!$E$"&amp;$M24), "0.00"), ")")</f>
        <v>0.64 (0.48, 0.86)</v>
      </c>
      <c r="G24" t="str" cm="1">
        <f t="array" aca="1" ref="G24" ca="1">_xlfn.CONCAT(TEXT(INDIRECT("'["&amp;$L$1&amp;"]"&amp;$K24&amp;"'!$C$"&amp;$N24), "0.00"), " (", TEXT(INDIRECT("'["&amp;$L$1&amp;"]"&amp;$K24&amp;"'!$D$"&amp;$N24), "0.00"),", ", TEXT(INDIRECT("'["&amp;$L$1&amp;"]"&amp;$K24&amp;"'!$E$"&amp;$N24), "0.00"), ")")</f>
        <v>0.65 (0.49, 0.87)</v>
      </c>
      <c r="H24" t="str" cm="1">
        <f t="array" aca="1" ref="H24" ca="1">_xlfn.CONCAT(TEXT(INDIRECT("'["&amp;$L$1&amp;"]"&amp;$K24&amp;"'!$C$"&amp;$O24), "0.00"), " (", TEXT(INDIRECT("'["&amp;$L$1&amp;"]"&amp;$K24&amp;"'!$D$"&amp;$O24), "0.00"),", ", TEXT(INDIRECT("'["&amp;$L$1&amp;"]"&amp;$K24&amp;"'!$E$"&amp;$O24), "0.00"), ")")</f>
        <v>0.68 (0.51, 0.91)</v>
      </c>
      <c r="K24" t="str">
        <f t="shared" si="10"/>
        <v>catironq</v>
      </c>
      <c r="L24" t="str">
        <f>_xlfn.CONCAT(L20, "q")</f>
        <v>ironq</v>
      </c>
      <c r="M24" s="35">
        <v>6</v>
      </c>
      <c r="N24">
        <f t="shared" ref="N24:O24" si="13">M24+25</f>
        <v>31</v>
      </c>
      <c r="O24">
        <f t="shared" si="13"/>
        <v>56</v>
      </c>
    </row>
    <row r="25" spans="1:15" x14ac:dyDescent="0.35">
      <c r="A25" s="38" t="s">
        <v>93</v>
      </c>
      <c r="B25" t="str" cm="1">
        <f t="array" aca="1" ref="B25" ca="1">_xlfn.CONCAT(TEXT(INDIRECT("'["&amp;$K$1&amp;"]"&amp;$K25&amp;"'!$C$"&amp;$M25), "0.00"), " (", TEXT(INDIRECT("'["&amp;$K$1&amp;"]"&amp;$K25&amp;"'!$D$"&amp;$M25), "0.00"),", ", TEXT(INDIRECT("'["&amp;$K$1&amp;"]"&amp;$K25&amp;"'!$E$"&amp;$M25), "0.00"), ")")</f>
        <v>0.69 (0.60, 0.80)</v>
      </c>
      <c r="C25" t="str" cm="1">
        <f t="array" aca="1" ref="C25" ca="1">_xlfn.CONCAT(TEXT(INDIRECT("'["&amp;$K$1&amp;"]"&amp;$K25&amp;"'!$C$"&amp;$N25), "0.00"), " (", TEXT(INDIRECT("'["&amp;$K$1&amp;"]"&amp;$K25&amp;"'!$D$"&amp;$N25), "0.00"),", ", TEXT(INDIRECT("'["&amp;$K$1&amp;"]"&amp;$K25&amp;"'!$E$"&amp;$N25), "0.00"), ")")</f>
        <v>0.70 (0.61, 0.80)</v>
      </c>
      <c r="D25" t="str" cm="1">
        <f t="array" aca="1" ref="D25" ca="1">_xlfn.CONCAT(TEXT(INDIRECT("'["&amp;$K$1&amp;"]"&amp;$K25&amp;"'!$C$"&amp;$O25), "0.00"), " (", TEXT(INDIRECT("'["&amp;$K$1&amp;"]"&amp;$K25&amp;"'!$D$"&amp;$O25), "0.00"),", ", TEXT(INDIRECT("'["&amp;$K$1&amp;"]"&amp;$K25&amp;"'!$E$"&amp;$O25), "0.00"), ")")</f>
        <v>0.78 (0.67, 0.90)</v>
      </c>
      <c r="F25" t="str" cm="1">
        <f t="array" aca="1" ref="F25" ca="1">_xlfn.CONCAT(TEXT(INDIRECT("'["&amp;$L$1&amp;"]"&amp;$K25&amp;"'!$C$"&amp;$M25), "0.00"), " (", TEXT(INDIRECT("'["&amp;$L$1&amp;"]"&amp;$K25&amp;"'!$D$"&amp;$M25), "0.00"),", ", TEXT(INDIRECT("'["&amp;$L$1&amp;"]"&amp;$K25&amp;"'!$E$"&amp;$M25), "0.00"), ")")</f>
        <v>0.69 (0.51, 0.94)</v>
      </c>
      <c r="G25" t="str" cm="1">
        <f t="array" aca="1" ref="G25" ca="1">_xlfn.CONCAT(TEXT(INDIRECT("'["&amp;$L$1&amp;"]"&amp;$K25&amp;"'!$C$"&amp;$N25), "0.00"), " (", TEXT(INDIRECT("'["&amp;$L$1&amp;"]"&amp;$K25&amp;"'!$D$"&amp;$N25), "0.00"),", ", TEXT(INDIRECT("'["&amp;$L$1&amp;"]"&amp;$K25&amp;"'!$E$"&amp;$N25), "0.00"), ")")</f>
        <v>0.71 (0.52, 0.96)</v>
      </c>
      <c r="H25" t="str" cm="1">
        <f t="array" aca="1" ref="H25" ca="1">_xlfn.CONCAT(TEXT(INDIRECT("'["&amp;$L$1&amp;"]"&amp;$K25&amp;"'!$C$"&amp;$O25), "0.00"), " (", TEXT(INDIRECT("'["&amp;$L$1&amp;"]"&amp;$K25&amp;"'!$D$"&amp;$O25), "0.00"),", ", TEXT(INDIRECT("'["&amp;$L$1&amp;"]"&amp;$K25&amp;"'!$E$"&amp;$O25), "0.00"), ")")</f>
        <v>0.77 (0.56, 1.05)</v>
      </c>
      <c r="K25" t="str">
        <f t="shared" si="10"/>
        <v>catironq</v>
      </c>
      <c r="L25" t="str">
        <f>_xlfn.CONCAT(L20, "q")</f>
        <v>ironq</v>
      </c>
      <c r="M25" s="35">
        <v>7</v>
      </c>
      <c r="N25">
        <f t="shared" ref="N25:O25" si="14">M25+25</f>
        <v>32</v>
      </c>
      <c r="O25">
        <f t="shared" si="14"/>
        <v>57</v>
      </c>
    </row>
    <row r="26" spans="1:15" x14ac:dyDescent="0.35">
      <c r="A26" s="38" t="s">
        <v>94</v>
      </c>
      <c r="B26" t="str" cm="1">
        <f t="array" aca="1" ref="B26" ca="1">_xlfn.CONCAT("p=", TEXT(INDIRECT("'["&amp;$K$1&amp;"]"&amp;$K26&amp;"'!$F$"&amp;$M26),"0.0000000"))</f>
        <v>p=0.0000004</v>
      </c>
      <c r="C26" t="str" cm="1">
        <f t="array" aca="1" ref="C26" ca="1">_xlfn.CONCAT("p=", TEXT(INDIRECT("'["&amp;$K$1&amp;"]"&amp;$K26&amp;"'!$F$"&amp;$N26),"0.0000000"))</f>
        <v>p=0.0000006</v>
      </c>
      <c r="D26" t="str" cm="1">
        <f t="array" aca="1" ref="D26" ca="1">_xlfn.CONCAT("p=", TEXT(INDIRECT("'["&amp;$K$1&amp;"]"&amp;$K26&amp;"'!$F$"&amp;$O26),"0.0000000"))</f>
        <v>p=0.0021154</v>
      </c>
      <c r="F26" t="str" cm="1">
        <f t="array" aca="1" ref="F26" ca="1">_xlfn.CONCAT("p=", TEXT(INDIRECT("'["&amp;$L$1&amp;"]"&amp;$K26&amp;"'!$F$"&amp;$M26),"0.0000000"))</f>
        <v>p=0.0036342</v>
      </c>
      <c r="G26" t="str" cm="1">
        <f t="array" aca="1" ref="G26" ca="1">_xlfn.CONCAT("p=", TEXT(INDIRECT("'["&amp;$L$1&amp;"]"&amp;$K26&amp;"'!$F$"&amp;$N26),"0.0000000"))</f>
        <v>p=0.0067394</v>
      </c>
      <c r="H26" t="str" cm="1">
        <f t="array" aca="1" ref="H26" ca="1">_xlfn.CONCAT("p=", TEXT(INDIRECT("'["&amp;$L$1&amp;"]"&amp;$K26&amp;"'!$F$"&amp;$O26),"0.0000000"))</f>
        <v>p=0.0353408</v>
      </c>
      <c r="K26" t="str">
        <f>CONCATENATE("cont", L26)</f>
        <v>contironq</v>
      </c>
      <c r="L26" t="str">
        <f>_xlfn.CONCAT(L20, "q")</f>
        <v>ironq</v>
      </c>
      <c r="M26" s="35">
        <v>3</v>
      </c>
      <c r="N26">
        <f t="shared" ref="N26:O26" si="15">M26+25</f>
        <v>28</v>
      </c>
      <c r="O26">
        <f t="shared" si="15"/>
        <v>53</v>
      </c>
    </row>
    <row r="27" spans="1:15" x14ac:dyDescent="0.35">
      <c r="A27" s="37" t="s">
        <v>107</v>
      </c>
      <c r="L27" s="35" t="s">
        <v>84</v>
      </c>
    </row>
    <row r="28" spans="1:15" x14ac:dyDescent="0.35">
      <c r="A28" s="38" t="s">
        <v>106</v>
      </c>
      <c r="B28" t="str" cm="1">
        <f t="array" aca="1" ref="B28" ca="1">_xlfn.CONCAT(TEXT(INDIRECT("'["&amp;$K$1&amp;"]"&amp;$K28&amp;"'!$C$"&amp;$M28), "0.000"), " (", TEXT(INDIRECT("'["&amp;$K$1&amp;"]"&amp;$K28&amp;"'!$D$"&amp;$M28), "0.000"), ", ", TEXT(INDIRECT("'["&amp;$K$1&amp;"]"&amp;$K28&amp;"'!$E$"&amp;$M28),"0.000"), ")")</f>
        <v>1.766 (1.527, 2.042)</v>
      </c>
      <c r="C28" t="str" cm="1">
        <f t="array" aca="1" ref="C28" ca="1">_xlfn.CONCAT(TEXT(INDIRECT("'["&amp;$K$1&amp;"]"&amp;$K28&amp;"'!$C$"&amp;$N28), "0.000"), " (", TEXT(INDIRECT("'["&amp;$K$1&amp;"]"&amp;$K28&amp;"'!$D$"&amp;$N28), "0.000"), ", ", TEXT(INDIRECT("'["&amp;$K$1&amp;"]"&amp;$K28&amp;"'!$E$"&amp;$N28),"0.000"), ")")</f>
        <v>1.767 (1.526, 2.045)</v>
      </c>
      <c r="D28" t="str" cm="1">
        <f t="array" aca="1" ref="D28" ca="1">_xlfn.CONCAT(TEXT(INDIRECT("'["&amp;$K$1&amp;"]"&amp;$K28&amp;"'!$C$"&amp;$O28), "0.000"), " (", TEXT(INDIRECT("'["&amp;$K$1&amp;"]"&amp;$K28&amp;"'!$D$"&amp;$O28), "0.000"), ", ", TEXT(INDIRECT("'["&amp;$K$1&amp;"]"&amp;$K28&amp;"'!$E$"&amp;$O28),"0.000"), ")")</f>
        <v>1.913 (1.643, 2.228)</v>
      </c>
      <c r="F28" t="str" cm="1">
        <f t="array" aca="1" ref="F28" ca="1">_xlfn.CONCAT(TEXT(INDIRECT("'["&amp;$L$1&amp;"]"&amp;$K28&amp;"'!$C$"&amp;$M28), "0.000"), " (", TEXT(INDIRECT("'["&amp;$L$1&amp;"]"&amp;$K28&amp;"'!$D$"&amp;$M28), "0.000"), ", ", TEXT(INDIRECT("'["&amp;$L$1&amp;"]"&amp;$K28&amp;"'!$E$"&amp;$M28),"0.000"), ")")</f>
        <v>0.824 (0.603, 1.127)</v>
      </c>
      <c r="G28" t="str" cm="1">
        <f t="array" aca="1" ref="G28" ca="1">_xlfn.CONCAT(TEXT(INDIRECT("'["&amp;$L$1&amp;"]"&amp;$K28&amp;"'!$C$"&amp;$N28), "0.000"), " (", TEXT(INDIRECT("'["&amp;$L$1&amp;"]"&amp;$K28&amp;"'!$D$"&amp;$N28), "0.000"), ", ", TEXT(INDIRECT("'["&amp;$L$1&amp;"]"&amp;$K28&amp;"'!$E$"&amp;$N28),"0.000"), ")")</f>
        <v>0.837 (0.612, 1.146)</v>
      </c>
      <c r="H28" t="str" cm="1">
        <f t="array" aca="1" ref="H28" ca="1">_xlfn.CONCAT(TEXT(INDIRECT("'["&amp;$L$1&amp;"]"&amp;$K28&amp;"'!$C$"&amp;$O28), "0.000"), " (", TEXT(INDIRECT("'["&amp;$L$1&amp;"]"&amp;$K28&amp;"'!$D$"&amp;$O28), "0.000"), ", ", TEXT(INDIRECT("'["&amp;$L$1&amp;"]"&amp;$K28&amp;"'!$E$"&amp;$O28),"0.000"), ")")</f>
        <v>0.821 (0.598, 1.126)</v>
      </c>
      <c r="K28" t="str">
        <f>CONCATENATE("cont", L27)</f>
        <v>contalbumin</v>
      </c>
      <c r="L28" t="str">
        <f>L27</f>
        <v>albumin</v>
      </c>
      <c r="M28" s="35">
        <v>3</v>
      </c>
      <c r="N28">
        <f>M28+25</f>
        <v>28</v>
      </c>
      <c r="O28">
        <f>N28+25</f>
        <v>53</v>
      </c>
    </row>
    <row r="29" spans="1:15" x14ac:dyDescent="0.35">
      <c r="A29" s="38" t="s">
        <v>89</v>
      </c>
      <c r="B29" t="str" cm="1">
        <f t="array" aca="1" ref="B29" ca="1">_xlfn.CONCAT(TEXT(INDIRECT("'["&amp;$K$1&amp;"]"&amp;$K29&amp;"'!$C$"&amp;$M29), "0.00"), " (Ref.)")</f>
        <v>1.00 (Ref.)</v>
      </c>
      <c r="C29" t="str" cm="1">
        <f t="array" aca="1" ref="C29" ca="1">_xlfn.CONCAT(TEXT(INDIRECT("'["&amp;$K$1&amp;"]"&amp;$K29&amp;"'!$C$"&amp;$N29), "0.00"), " (Ref.)")</f>
        <v>1.00 (Ref.)</v>
      </c>
      <c r="D29" t="str" cm="1">
        <f t="array" aca="1" ref="D29" ca="1">_xlfn.CONCAT(TEXT(INDIRECT("'["&amp;$K$1&amp;"]"&amp;$K29&amp;"'!$C$"&amp;$O29), "0.00"), " (Ref.)")</f>
        <v>1.00 (Ref.)</v>
      </c>
      <c r="F29" t="str" cm="1">
        <f t="array" aca="1" ref="F29" ca="1">_xlfn.CONCAT(TEXT(INDIRECT("'["&amp;$L$1&amp;"]"&amp;$K29&amp;"'!$C$"&amp;$M29), "0.00"), " (Ref.)")</f>
        <v>1.00 (Ref.)</v>
      </c>
      <c r="G29" t="str" cm="1">
        <f t="array" aca="1" ref="G29" ca="1">_xlfn.CONCAT(TEXT(INDIRECT("'["&amp;$L$1&amp;"]"&amp;$K29&amp;"'!$C$"&amp;$N29), "0.00"), " (Ref.)")</f>
        <v>1.00 (Ref.)</v>
      </c>
      <c r="H29" t="str" cm="1">
        <f t="array" aca="1" ref="H29" ca="1">_xlfn.CONCAT(TEXT(INDIRECT("'["&amp;$L$1&amp;"]"&amp;$K29&amp;"'!$C$"&amp;$O29), "0.00"), " (Ref.)")</f>
        <v>1.00 (Ref.)</v>
      </c>
      <c r="K29" t="str">
        <f>CONCATENATE("cat", L29)</f>
        <v>catalbuminq</v>
      </c>
      <c r="L29" t="str">
        <f>_xlfn.CONCAT(L28, "q")</f>
        <v>albuminq</v>
      </c>
      <c r="M29" s="35">
        <v>3</v>
      </c>
      <c r="N29">
        <f t="shared" ref="N29:O29" si="16">M29+25</f>
        <v>28</v>
      </c>
      <c r="O29">
        <f t="shared" si="16"/>
        <v>53</v>
      </c>
    </row>
    <row r="30" spans="1:15" x14ac:dyDescent="0.35">
      <c r="A30" s="38" t="s">
        <v>90</v>
      </c>
      <c r="B30" t="str" cm="1">
        <f t="array" aca="1" ref="B30" ca="1">_xlfn.CONCAT(TEXT(INDIRECT("'["&amp;$K$1&amp;"]"&amp;$K30&amp;"'!$C$"&amp;$M30), "0.00"), " (", TEXT(INDIRECT("'["&amp;$K$1&amp;"]"&amp;$K30&amp;"'!$D$"&amp;$M30), "0.00"),", ", TEXT(INDIRECT("'["&amp;$K$1&amp;"]"&amp;$K30&amp;"'!$E$"&amp;$M30), "0.00"), ")")</f>
        <v>1.04 (0.92, 1.18)</v>
      </c>
      <c r="C30" t="str" cm="1">
        <f t="array" aca="1" ref="C30" ca="1">_xlfn.CONCAT(TEXT(INDIRECT("'["&amp;$K$1&amp;"]"&amp;$K30&amp;"'!$C$"&amp;$N30), "0.00"), " (", TEXT(INDIRECT("'["&amp;$K$1&amp;"]"&amp;$K30&amp;"'!$D$"&amp;$N30), "0.00"),", ", TEXT(INDIRECT("'["&amp;$K$1&amp;"]"&amp;$K30&amp;"'!$E$"&amp;$N30), "0.00"), ")")</f>
        <v>1.04 (0.91, 1.17)</v>
      </c>
      <c r="D30" t="str" cm="1">
        <f t="array" aca="1" ref="D30" ca="1">_xlfn.CONCAT(TEXT(INDIRECT("'["&amp;$K$1&amp;"]"&amp;$K30&amp;"'!$C$"&amp;$O30), "0.00"), " (", TEXT(INDIRECT("'["&amp;$K$1&amp;"]"&amp;$K30&amp;"'!$D$"&amp;$O30), "0.00"),", ", TEXT(INDIRECT("'["&amp;$K$1&amp;"]"&amp;$K30&amp;"'!$E$"&amp;$O30), "0.00"), ")")</f>
        <v>1.06 (0.93, 1.21)</v>
      </c>
      <c r="F30" t="str" cm="1">
        <f t="array" aca="1" ref="F30" ca="1">_xlfn.CONCAT(TEXT(INDIRECT("'["&amp;$L$1&amp;"]"&amp;$K30&amp;"'!$C$"&amp;$M30), "0.00"), " (", TEXT(INDIRECT("'["&amp;$L$1&amp;"]"&amp;$K30&amp;"'!$D$"&amp;$M30), "0.00"),", ", TEXT(INDIRECT("'["&amp;$L$1&amp;"]"&amp;$K30&amp;"'!$E$"&amp;$M30), "0.00"), ")")</f>
        <v>1.04 (0.81, 1.32)</v>
      </c>
      <c r="G30" t="str" cm="1">
        <f t="array" aca="1" ref="G30" ca="1">_xlfn.CONCAT(TEXT(INDIRECT("'["&amp;$L$1&amp;"]"&amp;$K30&amp;"'!$C$"&amp;$N30), "0.00"), " (", TEXT(INDIRECT("'["&amp;$L$1&amp;"]"&amp;$K30&amp;"'!$D$"&amp;$N30), "0.00"),", ", TEXT(INDIRECT("'["&amp;$L$1&amp;"]"&amp;$K30&amp;"'!$E$"&amp;$N30), "0.00"), ")")</f>
        <v>1.04 (0.82, 1.32)</v>
      </c>
      <c r="H30" t="str" cm="1">
        <f t="array" aca="1" ref="H30" ca="1">_xlfn.CONCAT(TEXT(INDIRECT("'["&amp;$L$1&amp;"]"&amp;$K30&amp;"'!$C$"&amp;$O30), "0.00"), " (", TEXT(INDIRECT("'["&amp;$L$1&amp;"]"&amp;$K30&amp;"'!$D$"&amp;$O30), "0.00"),", ", TEXT(INDIRECT("'["&amp;$L$1&amp;"]"&amp;$K30&amp;"'!$E$"&amp;$O30), "0.00"), ")")</f>
        <v>1.02 (0.80, 1.31)</v>
      </c>
      <c r="K30" t="str">
        <f t="shared" ref="K30:K33" si="17">CONCATENATE("cat", L30)</f>
        <v>catalbuminq</v>
      </c>
      <c r="L30" t="str">
        <f>_xlfn.CONCAT(L28, "q")</f>
        <v>albuminq</v>
      </c>
      <c r="M30" s="35">
        <v>4</v>
      </c>
      <c r="N30">
        <f t="shared" ref="N30:O30" si="18">M30+25</f>
        <v>29</v>
      </c>
      <c r="O30">
        <f t="shared" si="18"/>
        <v>54</v>
      </c>
    </row>
    <row r="31" spans="1:15" x14ac:dyDescent="0.35">
      <c r="A31" s="38" t="s">
        <v>91</v>
      </c>
      <c r="B31" t="str" cm="1">
        <f t="array" aca="1" ref="B31" ca="1">_xlfn.CONCAT(TEXT(INDIRECT("'["&amp;$K$1&amp;"]"&amp;$K31&amp;"'!$C$"&amp;$M31), "0.00"), " (", TEXT(INDIRECT("'["&amp;$K$1&amp;"]"&amp;$K31&amp;"'!$D$"&amp;$M31), "0.00"),", ", TEXT(INDIRECT("'["&amp;$K$1&amp;"]"&amp;$K31&amp;"'!$E$"&amp;$M31), "0.00"), ")")</f>
        <v>1.12 (0.99, 1.27)</v>
      </c>
      <c r="C31" t="str" cm="1">
        <f t="array" aca="1" ref="C31" ca="1">_xlfn.CONCAT(TEXT(INDIRECT("'["&amp;$K$1&amp;"]"&amp;$K31&amp;"'!$C$"&amp;$N31), "0.00"), " (", TEXT(INDIRECT("'["&amp;$K$1&amp;"]"&amp;$K31&amp;"'!$D$"&amp;$N31), "0.00"),", ", TEXT(INDIRECT("'["&amp;$K$1&amp;"]"&amp;$K31&amp;"'!$E$"&amp;$N31), "0.00"), ")")</f>
        <v>1.10 (0.97, 1.25)</v>
      </c>
      <c r="D31" t="str" cm="1">
        <f t="array" aca="1" ref="D31" ca="1">_xlfn.CONCAT(TEXT(INDIRECT("'["&amp;$K$1&amp;"]"&amp;$K31&amp;"'!$C$"&amp;$O31), "0.00"), " (", TEXT(INDIRECT("'["&amp;$K$1&amp;"]"&amp;$K31&amp;"'!$D$"&amp;$O31), "0.00"),", ", TEXT(INDIRECT("'["&amp;$K$1&amp;"]"&amp;$K31&amp;"'!$E$"&amp;$O31), "0.00"), ")")</f>
        <v>1.17 (1.03, 1.33)</v>
      </c>
      <c r="F31" t="str" cm="1">
        <f t="array" aca="1" ref="F31" ca="1">_xlfn.CONCAT(TEXT(INDIRECT("'["&amp;$L$1&amp;"]"&amp;$K31&amp;"'!$C$"&amp;$M31), "0.00"), " (", TEXT(INDIRECT("'["&amp;$L$1&amp;"]"&amp;$K31&amp;"'!$D$"&amp;$M31), "0.00"),", ", TEXT(INDIRECT("'["&amp;$L$1&amp;"]"&amp;$K31&amp;"'!$E$"&amp;$M31), "0.00"), ")")</f>
        <v>0.83 (0.63, 1.08)</v>
      </c>
      <c r="G31" t="str" cm="1">
        <f t="array" aca="1" ref="G31" ca="1">_xlfn.CONCAT(TEXT(INDIRECT("'["&amp;$L$1&amp;"]"&amp;$K31&amp;"'!$C$"&amp;$N31), "0.00"), " (", TEXT(INDIRECT("'["&amp;$L$1&amp;"]"&amp;$K31&amp;"'!$D$"&amp;$N31), "0.00"),", ", TEXT(INDIRECT("'["&amp;$L$1&amp;"]"&amp;$K31&amp;"'!$E$"&amp;$N31), "0.00"), ")")</f>
        <v>0.83 (0.64, 1.09)</v>
      </c>
      <c r="H31" t="str" cm="1">
        <f t="array" aca="1" ref="H31" ca="1">_xlfn.CONCAT(TEXT(INDIRECT("'["&amp;$L$1&amp;"]"&amp;$K31&amp;"'!$C$"&amp;$O31), "0.00"), " (", TEXT(INDIRECT("'["&amp;$L$1&amp;"]"&amp;$K31&amp;"'!$D$"&amp;$O31), "0.00"),", ", TEXT(INDIRECT("'["&amp;$L$1&amp;"]"&amp;$K31&amp;"'!$E$"&amp;$O31), "0.00"), ")")</f>
        <v>0.84 (0.64, 1.10)</v>
      </c>
      <c r="K31" t="str">
        <f t="shared" si="17"/>
        <v>catalbuminq</v>
      </c>
      <c r="L31" t="str">
        <f>_xlfn.CONCAT(L28, "q")</f>
        <v>albuminq</v>
      </c>
      <c r="M31" s="35">
        <v>5</v>
      </c>
      <c r="N31">
        <f t="shared" ref="N31:O31" si="19">M31+25</f>
        <v>30</v>
      </c>
      <c r="O31">
        <f t="shared" si="19"/>
        <v>55</v>
      </c>
    </row>
    <row r="32" spans="1:15" x14ac:dyDescent="0.35">
      <c r="A32" s="38" t="s">
        <v>92</v>
      </c>
      <c r="B32" t="str" cm="1">
        <f t="array" aca="1" ref="B32" ca="1">_xlfn.CONCAT(TEXT(INDIRECT("'["&amp;$K$1&amp;"]"&amp;$K32&amp;"'!$C$"&amp;$M32), "0.00"), " (", TEXT(INDIRECT("'["&amp;$K$1&amp;"]"&amp;$K32&amp;"'!$D$"&amp;$M32), "0.00"),", ", TEXT(INDIRECT("'["&amp;$K$1&amp;"]"&amp;$K32&amp;"'!$E$"&amp;$M32), "0.00"), ")")</f>
        <v>1.18 (0.99, 1.40)</v>
      </c>
      <c r="C32" t="str" cm="1">
        <f t="array" aca="1" ref="C32" ca="1">_xlfn.CONCAT(TEXT(INDIRECT("'["&amp;$K$1&amp;"]"&amp;$K32&amp;"'!$C$"&amp;$N32), "0.00"), " (", TEXT(INDIRECT("'["&amp;$K$1&amp;"]"&amp;$K32&amp;"'!$D$"&amp;$N32), "0.00"),", ", TEXT(INDIRECT("'["&amp;$K$1&amp;"]"&amp;$K32&amp;"'!$E$"&amp;$N32), "0.00"), ")")</f>
        <v>1.17 (0.98, 1.39)</v>
      </c>
      <c r="D32" t="str" cm="1">
        <f t="array" aca="1" ref="D32" ca="1">_xlfn.CONCAT(TEXT(INDIRECT("'["&amp;$K$1&amp;"]"&amp;$K32&amp;"'!$C$"&amp;$O32), "0.00"), " (", TEXT(INDIRECT("'["&amp;$K$1&amp;"]"&amp;$K32&amp;"'!$D$"&amp;$O32), "0.00"),", ", TEXT(INDIRECT("'["&amp;$K$1&amp;"]"&amp;$K32&amp;"'!$E$"&amp;$O32), "0.00"), ")")</f>
        <v>1.27 (1.06, 1.52)</v>
      </c>
      <c r="F32" t="str" cm="1">
        <f t="array" aca="1" ref="F32" ca="1">_xlfn.CONCAT(TEXT(INDIRECT("'["&amp;$L$1&amp;"]"&amp;$K32&amp;"'!$C$"&amp;$M32), "0.00"), " (", TEXT(INDIRECT("'["&amp;$L$1&amp;"]"&amp;$K32&amp;"'!$D$"&amp;$M32), "0.00"),", ", TEXT(INDIRECT("'["&amp;$L$1&amp;"]"&amp;$K32&amp;"'!$E$"&amp;$M32), "0.00"), ")")</f>
        <v>0.83 (0.55, 1.26)</v>
      </c>
      <c r="G32" t="str" cm="1">
        <f t="array" aca="1" ref="G32" ca="1">_xlfn.CONCAT(TEXT(INDIRECT("'["&amp;$L$1&amp;"]"&amp;$K32&amp;"'!$C$"&amp;$N32), "0.00"), " (", TEXT(INDIRECT("'["&amp;$L$1&amp;"]"&amp;$K32&amp;"'!$D$"&amp;$N32), "0.00"),", ", TEXT(INDIRECT("'["&amp;$L$1&amp;"]"&amp;$K32&amp;"'!$E$"&amp;$N32), "0.00"), ")")</f>
        <v>0.83 (0.55, 1.27)</v>
      </c>
      <c r="H32" t="str" cm="1">
        <f t="array" aca="1" ref="H32" ca="1">_xlfn.CONCAT(TEXT(INDIRECT("'["&amp;$L$1&amp;"]"&amp;$K32&amp;"'!$C$"&amp;$O32), "0.00"), " (", TEXT(INDIRECT("'["&amp;$L$1&amp;"]"&amp;$K32&amp;"'!$D$"&amp;$O32), "0.00"),", ", TEXT(INDIRECT("'["&amp;$L$1&amp;"]"&amp;$K32&amp;"'!$E$"&amp;$O32), "0.00"), ")")</f>
        <v>0.86 (0.56, 1.32)</v>
      </c>
      <c r="K32" t="str">
        <f t="shared" si="17"/>
        <v>catalbuminq</v>
      </c>
      <c r="L32" t="str">
        <f>_xlfn.CONCAT(L28, "q")</f>
        <v>albuminq</v>
      </c>
      <c r="M32" s="35">
        <v>6</v>
      </c>
      <c r="N32">
        <f t="shared" ref="N32:O32" si="20">M32+25</f>
        <v>31</v>
      </c>
      <c r="O32">
        <f t="shared" si="20"/>
        <v>56</v>
      </c>
    </row>
    <row r="33" spans="1:15" x14ac:dyDescent="0.35">
      <c r="A33" s="38" t="s">
        <v>93</v>
      </c>
      <c r="B33" t="str" cm="1">
        <f t="array" aca="1" ref="B33" ca="1">_xlfn.CONCAT(TEXT(INDIRECT("'["&amp;$K$1&amp;"]"&amp;$K33&amp;"'!$C$"&amp;$M33), "0.00"), " (", TEXT(INDIRECT("'["&amp;$K$1&amp;"]"&amp;$K33&amp;"'!$D$"&amp;$M33), "0.00"),", ", TEXT(INDIRECT("'["&amp;$K$1&amp;"]"&amp;$K33&amp;"'!$E$"&amp;$M33), "0.00"), ")")</f>
        <v>1.75 (1.52, 2.03)</v>
      </c>
      <c r="C33" t="str" cm="1">
        <f t="array" aca="1" ref="C33" ca="1">_xlfn.CONCAT(TEXT(INDIRECT("'["&amp;$K$1&amp;"]"&amp;$K33&amp;"'!$C$"&amp;$N33), "0.00"), " (", TEXT(INDIRECT("'["&amp;$K$1&amp;"]"&amp;$K33&amp;"'!$D$"&amp;$N33), "0.00"),", ", TEXT(INDIRECT("'["&amp;$K$1&amp;"]"&amp;$K33&amp;"'!$E$"&amp;$N33), "0.00"), ")")</f>
        <v>1.76 (1.52, 2.04)</v>
      </c>
      <c r="D33" t="str" cm="1">
        <f t="array" aca="1" ref="D33" ca="1">_xlfn.CONCAT(TEXT(INDIRECT("'["&amp;$K$1&amp;"]"&amp;$K33&amp;"'!$C$"&amp;$O33), "0.00"), " (", TEXT(INDIRECT("'["&amp;$K$1&amp;"]"&amp;$K33&amp;"'!$D$"&amp;$O33), "0.00"),", ", TEXT(INDIRECT("'["&amp;$K$1&amp;"]"&amp;$K33&amp;"'!$E$"&amp;$O33), "0.00"), ")")</f>
        <v>1.89 (1.62, 2.20)</v>
      </c>
      <c r="F33" t="str" cm="1">
        <f t="array" aca="1" ref="F33" ca="1">_xlfn.CONCAT(TEXT(INDIRECT("'["&amp;$L$1&amp;"]"&amp;$K33&amp;"'!$C$"&amp;$M33), "0.00"), " (", TEXT(INDIRECT("'["&amp;$L$1&amp;"]"&amp;$K33&amp;"'!$D$"&amp;$M33), "0.00"),", ", TEXT(INDIRECT("'["&amp;$L$1&amp;"]"&amp;$K33&amp;"'!$E$"&amp;$M33), "0.00"), ")")</f>
        <v>1.11 (0.80, 1.54)</v>
      </c>
      <c r="G33" t="str" cm="1">
        <f t="array" aca="1" ref="G33" ca="1">_xlfn.CONCAT(TEXT(INDIRECT("'["&amp;$L$1&amp;"]"&amp;$K33&amp;"'!$C$"&amp;$N33), "0.00"), " (", TEXT(INDIRECT("'["&amp;$L$1&amp;"]"&amp;$K33&amp;"'!$D$"&amp;$N33), "0.00"),", ", TEXT(INDIRECT("'["&amp;$L$1&amp;"]"&amp;$K33&amp;"'!$E$"&amp;$N33), "0.00"), ")")</f>
        <v>1.12 (0.81, 1.56)</v>
      </c>
      <c r="H33" t="str" cm="1">
        <f t="array" aca="1" ref="H33" ca="1">_xlfn.CONCAT(TEXT(INDIRECT("'["&amp;$L$1&amp;"]"&amp;$K33&amp;"'!$C$"&amp;$O33), "0.00"), " (", TEXT(INDIRECT("'["&amp;$L$1&amp;"]"&amp;$K33&amp;"'!$D$"&amp;$O33), "0.00"),", ", TEXT(INDIRECT("'["&amp;$L$1&amp;"]"&amp;$K33&amp;"'!$E$"&amp;$O33), "0.00"), ")")</f>
        <v>1.08 (0.77, 1.51)</v>
      </c>
      <c r="K33" t="str">
        <f t="shared" si="17"/>
        <v>catalbuminq</v>
      </c>
      <c r="L33" t="str">
        <f>_xlfn.CONCAT(L28, "q")</f>
        <v>albuminq</v>
      </c>
      <c r="M33" s="35">
        <v>7</v>
      </c>
      <c r="N33">
        <f t="shared" ref="N33:O33" si="21">M33+25</f>
        <v>32</v>
      </c>
      <c r="O33">
        <f t="shared" si="21"/>
        <v>57</v>
      </c>
    </row>
    <row r="34" spans="1:15" x14ac:dyDescent="0.35">
      <c r="A34" s="38" t="s">
        <v>94</v>
      </c>
      <c r="B34" t="str" cm="1">
        <f t="array" aca="1" ref="B34" ca="1">_xlfn.CONCAT("p=", TEXT(INDIRECT("'["&amp;$K$1&amp;"]"&amp;$K34&amp;"'!$F$"&amp;$M34),"0.0000000"))</f>
        <v>p=0.0000000</v>
      </c>
      <c r="C34" t="str" cm="1">
        <f t="array" aca="1" ref="C34" ca="1">_xlfn.CONCAT("p=", TEXT(INDIRECT("'["&amp;$K$1&amp;"]"&amp;$K34&amp;"'!$F$"&amp;$N34),"0.0000000"))</f>
        <v>p=0.0000000</v>
      </c>
      <c r="D34" t="str" cm="1">
        <f t="array" aca="1" ref="D34" ca="1">_xlfn.CONCAT("p=", TEXT(INDIRECT("'["&amp;$K$1&amp;"]"&amp;$K34&amp;"'!$F$"&amp;$O34),"0.0000000"))</f>
        <v>p=0.0000000</v>
      </c>
      <c r="F34" t="str" cm="1">
        <f t="array" aca="1" ref="F34" ca="1">_xlfn.CONCAT("p=", TEXT(INDIRECT("'["&amp;$L$1&amp;"]"&amp;$K34&amp;"'!$F$"&amp;$M34),"0.0000000"))</f>
        <v>p=0.7691155</v>
      </c>
      <c r="G34" t="str" cm="1">
        <f t="array" aca="1" ref="G34" ca="1">_xlfn.CONCAT("p=", TEXT(INDIRECT("'["&amp;$L$1&amp;"]"&amp;$K34&amp;"'!$F$"&amp;$N34),"0.0000000"))</f>
        <v>p=0.8202860</v>
      </c>
      <c r="H34" t="str" cm="1">
        <f t="array" aca="1" ref="H34" ca="1">_xlfn.CONCAT("p=", TEXT(INDIRECT("'["&amp;$L$1&amp;"]"&amp;$K34&amp;"'!$F$"&amp;$O34),"0.0000000"))</f>
        <v>p=0.7712769</v>
      </c>
      <c r="K34" t="str">
        <f>CONCATENATE("cont", L34)</f>
        <v>contalbuminq</v>
      </c>
      <c r="L34" t="str">
        <f>_xlfn.CONCAT(L28, "q")</f>
        <v>albuminq</v>
      </c>
      <c r="M34" s="35">
        <v>3</v>
      </c>
      <c r="N34">
        <f t="shared" ref="N34:O34" si="22">M34+25</f>
        <v>28</v>
      </c>
      <c r="O34">
        <f t="shared" si="22"/>
        <v>53</v>
      </c>
    </row>
    <row r="35" spans="1:15" x14ac:dyDescent="0.35">
      <c r="A35" s="37" t="s">
        <v>109</v>
      </c>
      <c r="L35" s="35" t="s">
        <v>85</v>
      </c>
    </row>
    <row r="36" spans="1:15" x14ac:dyDescent="0.35">
      <c r="A36" s="38" t="s">
        <v>108</v>
      </c>
      <c r="B36" t="str" cm="1">
        <f t="array" aca="1" ref="B36" ca="1">_xlfn.CONCAT(TEXT(INDIRECT("'["&amp;$K$1&amp;"]"&amp;$K36&amp;"'!$C$"&amp;$M36), "0.000"), " (", TEXT(INDIRECT("'["&amp;$K$1&amp;"]"&amp;$K36&amp;"'!$D$"&amp;$M36), "0.000"), ", ", TEXT(INDIRECT("'["&amp;$K$1&amp;"]"&amp;$K36&amp;"'!$E$"&amp;$M36),"0.000"), ")")</f>
        <v>0.843 (0.779, 0.913)</v>
      </c>
      <c r="C36" t="str" cm="1">
        <f t="array" aca="1" ref="C36" ca="1">_xlfn.CONCAT(TEXT(INDIRECT("'["&amp;$K$1&amp;"]"&amp;$K36&amp;"'!$C$"&amp;$N36), "0.000"), " (", TEXT(INDIRECT("'["&amp;$K$1&amp;"]"&amp;$K36&amp;"'!$D$"&amp;$N36), "0.000"), ", ", TEXT(INDIRECT("'["&amp;$K$1&amp;"]"&amp;$K36&amp;"'!$E$"&amp;$N36),"0.000"), ")")</f>
        <v>0.838 (0.772, 0.909)</v>
      </c>
      <c r="D36" t="str" cm="1">
        <f t="array" aca="1" ref="D36" ca="1">_xlfn.CONCAT(TEXT(INDIRECT("'["&amp;$K$1&amp;"]"&amp;$K36&amp;"'!$C$"&amp;$O36), "0.000"), " (", TEXT(INDIRECT("'["&amp;$K$1&amp;"]"&amp;$K36&amp;"'!$D$"&amp;$O36), "0.000"), ", ", TEXT(INDIRECT("'["&amp;$K$1&amp;"]"&amp;$K36&amp;"'!$E$"&amp;$O36),"0.000"), ")")</f>
        <v>0.915 (0.843, 0.994)</v>
      </c>
      <c r="F36" t="str" cm="1">
        <f t="array" aca="1" ref="F36" ca="1">_xlfn.CONCAT(TEXT(INDIRECT("'["&amp;$L$1&amp;"]"&amp;$K36&amp;"'!$C$"&amp;$M36), "0.000"), " (", TEXT(INDIRECT("'["&amp;$L$1&amp;"]"&amp;$K36&amp;"'!$D$"&amp;$M36), "0.000"), ", ", TEXT(INDIRECT("'["&amp;$L$1&amp;"]"&amp;$K36&amp;"'!$E$"&amp;$M36),"0.000"), ")")</f>
        <v>1.003 (0.862, 1.168)</v>
      </c>
      <c r="G36" t="str" cm="1">
        <f t="array" aca="1" ref="G36" ca="1">_xlfn.CONCAT(TEXT(INDIRECT("'["&amp;$L$1&amp;"]"&amp;$K36&amp;"'!$C$"&amp;$N36), "0.000"), " (", TEXT(INDIRECT("'["&amp;$L$1&amp;"]"&amp;$K36&amp;"'!$D$"&amp;$N36), "0.000"), ", ", TEXT(INDIRECT("'["&amp;$L$1&amp;"]"&amp;$K36&amp;"'!$E$"&amp;$N36),"0.000"), ")")</f>
        <v>1.027 (0.886, 1.191)</v>
      </c>
      <c r="H36" t="str" cm="1">
        <f t="array" aca="1" ref="H36" ca="1">_xlfn.CONCAT(TEXT(INDIRECT("'["&amp;$L$1&amp;"]"&amp;$K36&amp;"'!$C$"&amp;$O36), "0.000"), " (", TEXT(INDIRECT("'["&amp;$L$1&amp;"]"&amp;$K36&amp;"'!$D$"&amp;$O36), "0.000"), ", ", TEXT(INDIRECT("'["&amp;$L$1&amp;"]"&amp;$K36&amp;"'!$E$"&amp;$O36),"0.000"), ")")</f>
        <v>1.079 (0.936, 1.244)</v>
      </c>
      <c r="K36" t="str">
        <f>CONCATENATE("cont", L35)</f>
        <v>contvitaminc</v>
      </c>
      <c r="L36" t="str">
        <f>L35</f>
        <v>vitaminc</v>
      </c>
      <c r="M36" s="35">
        <v>3</v>
      </c>
      <c r="N36">
        <f>M36+25</f>
        <v>28</v>
      </c>
      <c r="O36">
        <f>N36+25</f>
        <v>53</v>
      </c>
    </row>
    <row r="37" spans="1:15" x14ac:dyDescent="0.35">
      <c r="A37" s="38" t="s">
        <v>89</v>
      </c>
      <c r="B37" t="str" cm="1">
        <f t="array" aca="1" ref="B37" ca="1">_xlfn.CONCAT(TEXT(INDIRECT("'["&amp;$K$1&amp;"]"&amp;$K37&amp;"'!$C$"&amp;$M37), "0.00"), " (Ref.)")</f>
        <v>1.00 (Ref.)</v>
      </c>
      <c r="C37" t="str" cm="1">
        <f t="array" aca="1" ref="C37" ca="1">_xlfn.CONCAT(TEXT(INDIRECT("'["&amp;$K$1&amp;"]"&amp;$K37&amp;"'!$C$"&amp;$N37), "0.00"), " (Ref.)")</f>
        <v>1.00 (Ref.)</v>
      </c>
      <c r="D37" t="str" cm="1">
        <f t="array" aca="1" ref="D37" ca="1">_xlfn.CONCAT(TEXT(INDIRECT("'["&amp;$K$1&amp;"]"&amp;$K37&amp;"'!$C$"&amp;$O37), "0.00"), " (Ref.)")</f>
        <v>1.00 (Ref.)</v>
      </c>
      <c r="F37" t="str" cm="1">
        <f t="array" aca="1" ref="F37" ca="1">_xlfn.CONCAT(TEXT(INDIRECT("'["&amp;$L$1&amp;"]"&amp;$K37&amp;"'!$C$"&amp;$M37), "0.00"), " (Ref.)")</f>
        <v>1.00 (Ref.)</v>
      </c>
      <c r="G37" t="str" cm="1">
        <f t="array" aca="1" ref="G37" ca="1">_xlfn.CONCAT(TEXT(INDIRECT("'["&amp;$L$1&amp;"]"&amp;$K37&amp;"'!$C$"&amp;$N37), "0.00"), " (Ref.)")</f>
        <v>1.00 (Ref.)</v>
      </c>
      <c r="H37" t="str" cm="1">
        <f t="array" aca="1" ref="H37" ca="1">_xlfn.CONCAT(TEXT(INDIRECT("'["&amp;$L$1&amp;"]"&amp;$K37&amp;"'!$C$"&amp;$O37), "0.00"), " (Ref.)")</f>
        <v>1.00 (Ref.)</v>
      </c>
      <c r="K37" t="str">
        <f>CONCATENATE("cat", L37)</f>
        <v>catvitamincq</v>
      </c>
      <c r="L37" t="str">
        <f>_xlfn.CONCAT(L36, "q")</f>
        <v>vitamincq</v>
      </c>
      <c r="M37" s="35">
        <v>3</v>
      </c>
      <c r="N37">
        <f t="shared" ref="N37:O37" si="23">M37+25</f>
        <v>28</v>
      </c>
      <c r="O37">
        <f t="shared" si="23"/>
        <v>53</v>
      </c>
    </row>
    <row r="38" spans="1:15" x14ac:dyDescent="0.35">
      <c r="A38" s="38" t="s">
        <v>90</v>
      </c>
      <c r="B38" t="str" cm="1">
        <f t="array" aca="1" ref="B38" ca="1">_xlfn.CONCAT(TEXT(INDIRECT("'["&amp;$K$1&amp;"]"&amp;$K38&amp;"'!$C$"&amp;$M38), "0.00"), " (", TEXT(INDIRECT("'["&amp;$K$1&amp;"]"&amp;$K38&amp;"'!$D$"&amp;$M38), "0.00"),", ", TEXT(INDIRECT("'["&amp;$K$1&amp;"]"&amp;$K38&amp;"'!$E$"&amp;$M38), "0.00"), ")")</f>
        <v>0.97 (0.85, 1.10)</v>
      </c>
      <c r="C38" t="str" cm="1">
        <f t="array" aca="1" ref="C38" ca="1">_xlfn.CONCAT(TEXT(INDIRECT("'["&amp;$K$1&amp;"]"&amp;$K38&amp;"'!$C$"&amp;$N38), "0.00"), " (", TEXT(INDIRECT("'["&amp;$K$1&amp;"]"&amp;$K38&amp;"'!$D$"&amp;$N38), "0.00"),", ", TEXT(INDIRECT("'["&amp;$K$1&amp;"]"&amp;$K38&amp;"'!$E$"&amp;$N38), "0.00"), ")")</f>
        <v>0.96 (0.84, 1.09)</v>
      </c>
      <c r="D38" t="str" cm="1">
        <f t="array" aca="1" ref="D38" ca="1">_xlfn.CONCAT(TEXT(INDIRECT("'["&amp;$K$1&amp;"]"&amp;$K38&amp;"'!$C$"&amp;$O38), "0.00"), " (", TEXT(INDIRECT("'["&amp;$K$1&amp;"]"&amp;$K38&amp;"'!$D$"&amp;$O38), "0.00"),", ", TEXT(INDIRECT("'["&amp;$K$1&amp;"]"&amp;$K38&amp;"'!$E$"&amp;$O38), "0.00"), ")")</f>
        <v>0.91 (0.80, 1.05)</v>
      </c>
      <c r="F38" t="str" cm="1">
        <f t="array" aca="1" ref="F38" ca="1">_xlfn.CONCAT(TEXT(INDIRECT("'["&amp;$L$1&amp;"]"&amp;$K38&amp;"'!$C$"&amp;$M38), "0.00"), " (", TEXT(INDIRECT("'["&amp;$L$1&amp;"]"&amp;$K38&amp;"'!$D$"&amp;$M38), "0.00"),", ", TEXT(INDIRECT("'["&amp;$L$1&amp;"]"&amp;$K38&amp;"'!$E$"&amp;$M38), "0.00"), ")")</f>
        <v>1.27 (0.95, 1.71)</v>
      </c>
      <c r="G38" t="str" cm="1">
        <f t="array" aca="1" ref="G38" ca="1">_xlfn.CONCAT(TEXT(INDIRECT("'["&amp;$L$1&amp;"]"&amp;$K38&amp;"'!$C$"&amp;$N38), "0.00"), " (", TEXT(INDIRECT("'["&amp;$L$1&amp;"]"&amp;$K38&amp;"'!$D$"&amp;$N38), "0.00"),", ", TEXT(INDIRECT("'["&amp;$L$1&amp;"]"&amp;$K38&amp;"'!$E$"&amp;$N38), "0.00"), ")")</f>
        <v>1.29 (0.96, 1.73)</v>
      </c>
      <c r="H38" t="str" cm="1">
        <f t="array" aca="1" ref="H38" ca="1">_xlfn.CONCAT(TEXT(INDIRECT("'["&amp;$L$1&amp;"]"&amp;$K38&amp;"'!$C$"&amp;$O38), "0.00"), " (", TEXT(INDIRECT("'["&amp;$L$1&amp;"]"&amp;$K38&amp;"'!$D$"&amp;$O38), "0.00"),", ", TEXT(INDIRECT("'["&amp;$L$1&amp;"]"&amp;$K38&amp;"'!$E$"&amp;$O38), "0.00"), ")")</f>
        <v>1.24 (0.92, 1.67)</v>
      </c>
      <c r="K38" t="str">
        <f t="shared" ref="K38:K41" si="24">CONCATENATE("cat", L38)</f>
        <v>catvitamincq</v>
      </c>
      <c r="L38" t="str">
        <f>_xlfn.CONCAT(L36, "q")</f>
        <v>vitamincq</v>
      </c>
      <c r="M38" s="35">
        <v>4</v>
      </c>
      <c r="N38">
        <f t="shared" ref="N38:O38" si="25">M38+25</f>
        <v>29</v>
      </c>
      <c r="O38">
        <f t="shared" si="25"/>
        <v>54</v>
      </c>
    </row>
    <row r="39" spans="1:15" x14ac:dyDescent="0.35">
      <c r="A39" s="38" t="s">
        <v>91</v>
      </c>
      <c r="B39" t="str" cm="1">
        <f t="array" aca="1" ref="B39" ca="1">_xlfn.CONCAT(TEXT(INDIRECT("'["&amp;$K$1&amp;"]"&amp;$K39&amp;"'!$C$"&amp;$M39), "0.00"), " (", TEXT(INDIRECT("'["&amp;$K$1&amp;"]"&amp;$K39&amp;"'!$D$"&amp;$M39), "0.00"),", ", TEXT(INDIRECT("'["&amp;$K$1&amp;"]"&amp;$K39&amp;"'!$E$"&amp;$M39), "0.00"), ")")</f>
        <v>0.89 (0.78, 1.01)</v>
      </c>
      <c r="C39" t="str" cm="1">
        <f t="array" aca="1" ref="C39" ca="1">_xlfn.CONCAT(TEXT(INDIRECT("'["&amp;$K$1&amp;"]"&amp;$K39&amp;"'!$C$"&amp;$N39), "0.00"), " (", TEXT(INDIRECT("'["&amp;$K$1&amp;"]"&amp;$K39&amp;"'!$D$"&amp;$N39), "0.00"),", ", TEXT(INDIRECT("'["&amp;$K$1&amp;"]"&amp;$K39&amp;"'!$E$"&amp;$N39), "0.00"), ")")</f>
        <v>0.88 (0.77, 1.00)</v>
      </c>
      <c r="D39" t="str" cm="1">
        <f t="array" aca="1" ref="D39" ca="1">_xlfn.CONCAT(TEXT(INDIRECT("'["&amp;$K$1&amp;"]"&amp;$K39&amp;"'!$C$"&amp;$O39), "0.00"), " (", TEXT(INDIRECT("'["&amp;$K$1&amp;"]"&amp;$K39&amp;"'!$D$"&amp;$O39), "0.00"),", ", TEXT(INDIRECT("'["&amp;$K$1&amp;"]"&amp;$K39&amp;"'!$E$"&amp;$O39), "0.00"), ")")</f>
        <v>0.86 (0.75, 0.99)</v>
      </c>
      <c r="F39" t="str" cm="1">
        <f t="array" aca="1" ref="F39" ca="1">_xlfn.CONCAT(TEXT(INDIRECT("'["&amp;$L$1&amp;"]"&amp;$K39&amp;"'!$C$"&amp;$M39), "0.00"), " (", TEXT(INDIRECT("'["&amp;$L$1&amp;"]"&amp;$K39&amp;"'!$D$"&amp;$M39), "0.00"),", ", TEXT(INDIRECT("'["&amp;$L$1&amp;"]"&amp;$K39&amp;"'!$E$"&amp;$M39), "0.00"), ")")</f>
        <v>1.44 (1.09, 1.90)</v>
      </c>
      <c r="G39" t="str" cm="1">
        <f t="array" aca="1" ref="G39" ca="1">_xlfn.CONCAT(TEXT(INDIRECT("'["&amp;$L$1&amp;"]"&amp;$K39&amp;"'!$C$"&amp;$N39), "0.00"), " (", TEXT(INDIRECT("'["&amp;$L$1&amp;"]"&amp;$K39&amp;"'!$D$"&amp;$N39), "0.00"),", ", TEXT(INDIRECT("'["&amp;$L$1&amp;"]"&amp;$K39&amp;"'!$E$"&amp;$N39), "0.00"), ")")</f>
        <v>1.47 (1.11, 1.94)</v>
      </c>
      <c r="H39" t="str" cm="1">
        <f t="array" aca="1" ref="H39" ca="1">_xlfn.CONCAT(TEXT(INDIRECT("'["&amp;$L$1&amp;"]"&amp;$K39&amp;"'!$C$"&amp;$O39), "0.00"), " (", TEXT(INDIRECT("'["&amp;$L$1&amp;"]"&amp;$K39&amp;"'!$D$"&amp;$O39), "0.00"),", ", TEXT(INDIRECT("'["&amp;$L$1&amp;"]"&amp;$K39&amp;"'!$E$"&amp;$O39), "0.00"), ")")</f>
        <v>1.45 (1.09, 1.92)</v>
      </c>
      <c r="K39" t="str">
        <f t="shared" si="24"/>
        <v>catvitamincq</v>
      </c>
      <c r="L39" t="str">
        <f>_xlfn.CONCAT(L36, "q")</f>
        <v>vitamincq</v>
      </c>
      <c r="M39" s="35">
        <v>5</v>
      </c>
      <c r="N39">
        <f t="shared" ref="N39:O39" si="26">M39+25</f>
        <v>30</v>
      </c>
      <c r="O39">
        <f t="shared" si="26"/>
        <v>55</v>
      </c>
    </row>
    <row r="40" spans="1:15" x14ac:dyDescent="0.35">
      <c r="A40" s="38" t="s">
        <v>92</v>
      </c>
      <c r="B40" t="str" cm="1">
        <f t="array" aca="1" ref="B40" ca="1">_xlfn.CONCAT(TEXT(INDIRECT("'["&amp;$K$1&amp;"]"&amp;$K40&amp;"'!$C$"&amp;$M40), "0.00"), " (", TEXT(INDIRECT("'["&amp;$K$1&amp;"]"&amp;$K40&amp;"'!$D$"&amp;$M40), "0.00"),", ", TEXT(INDIRECT("'["&amp;$K$1&amp;"]"&amp;$K40&amp;"'!$E$"&amp;$M40), "0.00"), ")")</f>
        <v>0.78 (0.69, 0.90)</v>
      </c>
      <c r="C40" t="str" cm="1">
        <f t="array" aca="1" ref="C40" ca="1">_xlfn.CONCAT(TEXT(INDIRECT("'["&amp;$K$1&amp;"]"&amp;$K40&amp;"'!$C$"&amp;$N40), "0.00"), " (", TEXT(INDIRECT("'["&amp;$K$1&amp;"]"&amp;$K40&amp;"'!$D$"&amp;$N40), "0.00"),", ", TEXT(INDIRECT("'["&amp;$K$1&amp;"]"&amp;$K40&amp;"'!$E$"&amp;$N40), "0.00"), ")")</f>
        <v>0.78 (0.68, 0.89)</v>
      </c>
      <c r="D40" t="str" cm="1">
        <f t="array" aca="1" ref="D40" ca="1">_xlfn.CONCAT(TEXT(INDIRECT("'["&amp;$K$1&amp;"]"&amp;$K40&amp;"'!$C$"&amp;$O40), "0.00"), " (", TEXT(INDIRECT("'["&amp;$K$1&amp;"]"&amp;$K40&amp;"'!$D$"&amp;$O40), "0.00"),", ", TEXT(INDIRECT("'["&amp;$K$1&amp;"]"&amp;$K40&amp;"'!$E$"&amp;$O40), "0.00"), ")")</f>
        <v>0.84 (0.73, 0.96)</v>
      </c>
      <c r="F40" t="str" cm="1">
        <f t="array" aca="1" ref="F40" ca="1">_xlfn.CONCAT(TEXT(INDIRECT("'["&amp;$L$1&amp;"]"&amp;$K40&amp;"'!$C$"&amp;$M40), "0.00"), " (", TEXT(INDIRECT("'["&amp;$L$1&amp;"]"&amp;$K40&amp;"'!$D$"&amp;$M40), "0.00"),", ", TEXT(INDIRECT("'["&amp;$L$1&amp;"]"&amp;$K40&amp;"'!$E$"&amp;$M40), "0.00"), ")")</f>
        <v>0.96 (0.71, 1.31)</v>
      </c>
      <c r="G40" t="str" cm="1">
        <f t="array" aca="1" ref="G40" ca="1">_xlfn.CONCAT(TEXT(INDIRECT("'["&amp;$L$1&amp;"]"&amp;$K40&amp;"'!$C$"&amp;$N40), "0.00"), " (", TEXT(INDIRECT("'["&amp;$L$1&amp;"]"&amp;$K40&amp;"'!$D$"&amp;$N40), "0.00"),", ", TEXT(INDIRECT("'["&amp;$L$1&amp;"]"&amp;$K40&amp;"'!$E$"&amp;$N40), "0.00"), ")")</f>
        <v>0.99 (0.73, 1.36)</v>
      </c>
      <c r="H40" t="str" cm="1">
        <f t="array" aca="1" ref="H40" ca="1">_xlfn.CONCAT(TEXT(INDIRECT("'["&amp;$L$1&amp;"]"&amp;$K40&amp;"'!$C$"&amp;$O40), "0.00"), " (", TEXT(INDIRECT("'["&amp;$L$1&amp;"]"&amp;$K40&amp;"'!$D$"&amp;$O40), "0.00"),", ", TEXT(INDIRECT("'["&amp;$L$1&amp;"]"&amp;$K40&amp;"'!$E$"&amp;$O40), "0.00"), ")")</f>
        <v>1.04 (0.76, 1.42)</v>
      </c>
      <c r="K40" t="str">
        <f t="shared" si="24"/>
        <v>catvitamincq</v>
      </c>
      <c r="L40" t="str">
        <f>_xlfn.CONCAT(L36, "q")</f>
        <v>vitamincq</v>
      </c>
      <c r="M40" s="35">
        <v>6</v>
      </c>
      <c r="N40">
        <f t="shared" ref="N40:O40" si="27">M40+25</f>
        <v>31</v>
      </c>
      <c r="O40">
        <f t="shared" si="27"/>
        <v>56</v>
      </c>
    </row>
    <row r="41" spans="1:15" x14ac:dyDescent="0.35">
      <c r="A41" s="38" t="s">
        <v>93</v>
      </c>
      <c r="B41" t="str" cm="1">
        <f t="array" aca="1" ref="B41" ca="1">_xlfn.CONCAT(TEXT(INDIRECT("'["&amp;$K$1&amp;"]"&amp;$K41&amp;"'!$C$"&amp;$M41), "0.00"), " (", TEXT(INDIRECT("'["&amp;$K$1&amp;"]"&amp;$K41&amp;"'!$D$"&amp;$M41), "0.00"),", ", TEXT(INDIRECT("'["&amp;$K$1&amp;"]"&amp;$K41&amp;"'!$E$"&amp;$M41), "0.00"), ")")</f>
        <v>0.78 (0.67, 0.90)</v>
      </c>
      <c r="C41" t="str" cm="1">
        <f t="array" aca="1" ref="C41" ca="1">_xlfn.CONCAT(TEXT(INDIRECT("'["&amp;$K$1&amp;"]"&amp;$K41&amp;"'!$C$"&amp;$N41), "0.00"), " (", TEXT(INDIRECT("'["&amp;$K$1&amp;"]"&amp;$K41&amp;"'!$D$"&amp;$N41), "0.00"),", ", TEXT(INDIRECT("'["&amp;$K$1&amp;"]"&amp;$K41&amp;"'!$E$"&amp;$N41), "0.00"), ")")</f>
        <v>0.77 (0.66, 0.90)</v>
      </c>
      <c r="D41" t="str" cm="1">
        <f t="array" aca="1" ref="D41" ca="1">_xlfn.CONCAT(TEXT(INDIRECT("'["&amp;$K$1&amp;"]"&amp;$K41&amp;"'!$C$"&amp;$O41), "0.00"), " (", TEXT(INDIRECT("'["&amp;$K$1&amp;"]"&amp;$K41&amp;"'!$D$"&amp;$O41), "0.00"),", ", TEXT(INDIRECT("'["&amp;$K$1&amp;"]"&amp;$K41&amp;"'!$E$"&amp;$O41), "0.00"), ")")</f>
        <v>0.91 (0.78, 1.07)</v>
      </c>
      <c r="F41" t="str" cm="1">
        <f t="array" aca="1" ref="F41" ca="1">_xlfn.CONCAT(TEXT(INDIRECT("'["&amp;$L$1&amp;"]"&amp;$K41&amp;"'!$C$"&amp;$M41), "0.00"), " (", TEXT(INDIRECT("'["&amp;$L$1&amp;"]"&amp;$K41&amp;"'!$D$"&amp;$M41), "0.00"),", ", TEXT(INDIRECT("'["&amp;$L$1&amp;"]"&amp;$K41&amp;"'!$E$"&amp;$M41), "0.00"), ")")</f>
        <v>0.83 (0.59, 1.17)</v>
      </c>
      <c r="G41" t="str" cm="1">
        <f t="array" aca="1" ref="G41" ca="1">_xlfn.CONCAT(TEXT(INDIRECT("'["&amp;$L$1&amp;"]"&amp;$K41&amp;"'!$C$"&amp;$N41), "0.00"), " (", TEXT(INDIRECT("'["&amp;$L$1&amp;"]"&amp;$K41&amp;"'!$D$"&amp;$N41), "0.00"),", ", TEXT(INDIRECT("'["&amp;$L$1&amp;"]"&amp;$K41&amp;"'!$E$"&amp;$N41), "0.00"), ")")</f>
        <v>0.87 (0.62, 1.23)</v>
      </c>
      <c r="H41" t="str" cm="1">
        <f t="array" aca="1" ref="H41" ca="1">_xlfn.CONCAT(TEXT(INDIRECT("'["&amp;$L$1&amp;"]"&amp;$K41&amp;"'!$C$"&amp;$O41), "0.00"), " (", TEXT(INDIRECT("'["&amp;$L$1&amp;"]"&amp;$K41&amp;"'!$D$"&amp;$O41), "0.00"),", ", TEXT(INDIRECT("'["&amp;$L$1&amp;"]"&amp;$K41&amp;"'!$E$"&amp;$O41), "0.00"), ")")</f>
        <v>0.98 (0.69, 1.39)</v>
      </c>
      <c r="K41" t="str">
        <f t="shared" si="24"/>
        <v>catvitamincq</v>
      </c>
      <c r="L41" t="str">
        <f>_xlfn.CONCAT(L36, "q")</f>
        <v>vitamincq</v>
      </c>
      <c r="M41" s="35">
        <v>7</v>
      </c>
      <c r="N41">
        <f t="shared" ref="N41:O41" si="28">M41+25</f>
        <v>32</v>
      </c>
      <c r="O41">
        <f t="shared" si="28"/>
        <v>57</v>
      </c>
    </row>
    <row r="42" spans="1:15" x14ac:dyDescent="0.35">
      <c r="A42" s="38" t="s">
        <v>94</v>
      </c>
      <c r="B42" t="str" cm="1">
        <f t="array" aca="1" ref="B42" ca="1">_xlfn.CONCAT("p=", TEXT(INDIRECT("'["&amp;$K$1&amp;"]"&amp;$K42&amp;"'!$F$"&amp;$M42),"0.0000000"))</f>
        <v>p=0.0000152</v>
      </c>
      <c r="C42" t="str" cm="1">
        <f t="array" aca="1" ref="C42" ca="1">_xlfn.CONCAT("p=", TEXT(INDIRECT("'["&amp;$K$1&amp;"]"&amp;$K42&amp;"'!$F$"&amp;$N42),"0.0000000"))</f>
        <v>p=0.0000134</v>
      </c>
      <c r="D42" t="str" cm="1">
        <f t="array" aca="1" ref="D42" ca="1">_xlfn.CONCAT("p=", TEXT(INDIRECT("'["&amp;$K$1&amp;"]"&amp;$K42&amp;"'!$F$"&amp;$O42),"0.0000000"))</f>
        <v>p=0.0647929</v>
      </c>
      <c r="F42" t="str" cm="1">
        <f t="array" aca="1" ref="F42" ca="1">_xlfn.CONCAT("p=", TEXT(INDIRECT("'["&amp;$L$1&amp;"]"&amp;$K42&amp;"'!$F$"&amp;$M42),"0.0000000"))</f>
        <v>p=0.1518422</v>
      </c>
      <c r="G42" t="str" cm="1">
        <f t="array" aca="1" ref="G42" ca="1">_xlfn.CONCAT("p=", TEXT(INDIRECT("'["&amp;$L$1&amp;"]"&amp;$K42&amp;"'!$F$"&amp;$N42),"0.0000000"))</f>
        <v>p=0.2747971</v>
      </c>
      <c r="H42" t="str" cm="1">
        <f t="array" aca="1" ref="H42" ca="1">_xlfn.CONCAT("p=", TEXT(INDIRECT("'["&amp;$L$1&amp;"]"&amp;$K42&amp;"'!$F$"&amp;$O42),"0.0000000"))</f>
        <v>p=0.7599597</v>
      </c>
      <c r="K42" t="str">
        <f>CONCATENATE("cont", L42)</f>
        <v>contvitamincq</v>
      </c>
      <c r="L42" t="str">
        <f>_xlfn.CONCAT(L36, "q")</f>
        <v>vitamincq</v>
      </c>
      <c r="M42" s="35">
        <v>3</v>
      </c>
      <c r="N42">
        <f t="shared" ref="N42:O42" si="29">M42+25</f>
        <v>28</v>
      </c>
      <c r="O42">
        <f t="shared" si="29"/>
        <v>53</v>
      </c>
    </row>
    <row r="43" spans="1:15" x14ac:dyDescent="0.35">
      <c r="A43" s="37" t="s">
        <v>111</v>
      </c>
      <c r="L43" s="35" t="s">
        <v>86</v>
      </c>
    </row>
    <row r="44" spans="1:15" x14ac:dyDescent="0.35">
      <c r="A44" s="38" t="s">
        <v>104</v>
      </c>
      <c r="B44" t="str" cm="1">
        <f t="array" aca="1" ref="B44" ca="1">_xlfn.CONCAT(TEXT(INDIRECT("'["&amp;$K$1&amp;"]"&amp;$K44&amp;"'!$C$"&amp;$M44), "0.000"), " (", TEXT(INDIRECT("'["&amp;$K$1&amp;"]"&amp;$K44&amp;"'!$D$"&amp;$M44), "0.000"), ", ", TEXT(INDIRECT("'["&amp;$K$1&amp;"]"&amp;$K44&amp;"'!$E$"&amp;$M44),"0.000"), ")")</f>
        <v>0.997 (0.993, 1.000)</v>
      </c>
      <c r="C44" t="str" cm="1">
        <f t="array" aca="1" ref="C44" ca="1">_xlfn.CONCAT(TEXT(INDIRECT("'["&amp;$K$1&amp;"]"&amp;$K44&amp;"'!$C$"&amp;$N44), "0.000"), " (", TEXT(INDIRECT("'["&amp;$K$1&amp;"]"&amp;$K44&amp;"'!$D$"&amp;$N44), "0.000"), ", ", TEXT(INDIRECT("'["&amp;$K$1&amp;"]"&amp;$K44&amp;"'!$E$"&amp;$N44),"0.000"), ")")</f>
        <v>0.997 (0.993, 1.000)</v>
      </c>
      <c r="D44" t="str" cm="1">
        <f t="array" aca="1" ref="D44" ca="1">_xlfn.CONCAT(TEXT(INDIRECT("'["&amp;$K$1&amp;"]"&amp;$K44&amp;"'!$C$"&amp;$O44), "0.000"), " (", TEXT(INDIRECT("'["&amp;$K$1&amp;"]"&amp;$K44&amp;"'!$D$"&amp;$O44), "0.000"), ", ", TEXT(INDIRECT("'["&amp;$K$1&amp;"]"&amp;$K44&amp;"'!$E$"&amp;$O44),"0.000"), ")")</f>
        <v>0.995 (0.991, 0.998)</v>
      </c>
      <c r="F44" t="str" cm="1">
        <f t="array" aca="1" ref="F44" ca="1">_xlfn.CONCAT(TEXT(INDIRECT("'["&amp;$L$1&amp;"]"&amp;$K44&amp;"'!$C$"&amp;$M44), "0.000"), " (", TEXT(INDIRECT("'["&amp;$L$1&amp;"]"&amp;$K44&amp;"'!$D$"&amp;$M44), "0.000"), ", ", TEXT(INDIRECT("'["&amp;$L$1&amp;"]"&amp;$K44&amp;"'!$E$"&amp;$M44),"0.000"), ")")</f>
        <v>0.992 (0.985, 1.000)</v>
      </c>
      <c r="G44" t="str" cm="1">
        <f t="array" aca="1" ref="G44" ca="1">_xlfn.CONCAT(TEXT(INDIRECT("'["&amp;$L$1&amp;"]"&amp;$K44&amp;"'!$C$"&amp;$N44), "0.000"), " (", TEXT(INDIRECT("'["&amp;$L$1&amp;"]"&amp;$K44&amp;"'!$D$"&amp;$N44), "0.000"), ", ", TEXT(INDIRECT("'["&amp;$L$1&amp;"]"&amp;$K44&amp;"'!$E$"&amp;$N44),"0.000"), ")")</f>
        <v>0.993 (0.985, 1.000)</v>
      </c>
      <c r="H44" t="str" cm="1">
        <f t="array" aca="1" ref="H44" ca="1">_xlfn.CONCAT(TEXT(INDIRECT("'["&amp;$L$1&amp;"]"&amp;$K44&amp;"'!$C$"&amp;$O44), "0.000"), " (", TEXT(INDIRECT("'["&amp;$L$1&amp;"]"&amp;$K44&amp;"'!$D$"&amp;$O44), "0.000"), ", ", TEXT(INDIRECT("'["&amp;$L$1&amp;"]"&amp;$K44&amp;"'!$E$"&amp;$O44),"0.000"), ")")</f>
        <v>0.991 (0.984, 0.999)</v>
      </c>
      <c r="K44" t="str">
        <f>CONCATENATE("cont", L43)</f>
        <v>contzinc</v>
      </c>
      <c r="L44" t="str">
        <f>L43</f>
        <v>zinc</v>
      </c>
      <c r="M44" s="35">
        <v>3</v>
      </c>
      <c r="N44">
        <f>M44+25</f>
        <v>28</v>
      </c>
      <c r="O44">
        <f>N44+25</f>
        <v>53</v>
      </c>
    </row>
    <row r="45" spans="1:15" x14ac:dyDescent="0.35">
      <c r="A45" s="38" t="s">
        <v>89</v>
      </c>
      <c r="B45" t="str" cm="1">
        <f t="array" aca="1" ref="B45" ca="1">_xlfn.CONCAT(TEXT(INDIRECT("'["&amp;$K$1&amp;"]"&amp;$K45&amp;"'!$C$"&amp;$M45), "0.00"), " (Ref.)")</f>
        <v>1.00 (Ref.)</v>
      </c>
      <c r="C45" t="str" cm="1">
        <f t="array" aca="1" ref="C45" ca="1">_xlfn.CONCAT(TEXT(INDIRECT("'["&amp;$K$1&amp;"]"&amp;$K45&amp;"'!$C$"&amp;$N45), "0.00"), " (Ref.)")</f>
        <v>1.00 (Ref.)</v>
      </c>
      <c r="D45" t="str" cm="1">
        <f t="array" aca="1" ref="D45" ca="1">_xlfn.CONCAT(TEXT(INDIRECT("'["&amp;$K$1&amp;"]"&amp;$K45&amp;"'!$C$"&amp;$O45), "0.00"), " (Ref.)")</f>
        <v>1.00 (Ref.)</v>
      </c>
      <c r="F45" t="str" cm="1">
        <f t="array" aca="1" ref="F45" ca="1">_xlfn.CONCAT(TEXT(INDIRECT("'["&amp;$L$1&amp;"]"&amp;$K45&amp;"'!$C$"&amp;$M45), "0.00"), " (Ref.)")</f>
        <v>1.00 (Ref.)</v>
      </c>
      <c r="G45" t="str" cm="1">
        <f t="array" aca="1" ref="G45" ca="1">_xlfn.CONCAT(TEXT(INDIRECT("'["&amp;$L$1&amp;"]"&amp;$K45&amp;"'!$C$"&amp;$N45), "0.00"), " (Ref.)")</f>
        <v>1.00 (Ref.)</v>
      </c>
      <c r="H45" t="str" cm="1">
        <f t="array" aca="1" ref="H45" ca="1">_xlfn.CONCAT(TEXT(INDIRECT("'["&amp;$L$1&amp;"]"&amp;$K45&amp;"'!$C$"&amp;$O45), "0.00"), " (Ref.)")</f>
        <v>1.00 (Ref.)</v>
      </c>
      <c r="K45" t="str">
        <f>CONCATENATE("cat", L45)</f>
        <v>catzincq</v>
      </c>
      <c r="L45" t="str">
        <f>_xlfn.CONCAT(L44, "q")</f>
        <v>zincq</v>
      </c>
      <c r="M45" s="35">
        <v>3</v>
      </c>
      <c r="N45">
        <f t="shared" ref="N45:O45" si="30">M45+25</f>
        <v>28</v>
      </c>
      <c r="O45">
        <f t="shared" si="30"/>
        <v>53</v>
      </c>
    </row>
    <row r="46" spans="1:15" x14ac:dyDescent="0.35">
      <c r="A46" s="38" t="s">
        <v>90</v>
      </c>
      <c r="B46" t="str" cm="1">
        <f t="array" aca="1" ref="B46" ca="1">_xlfn.CONCAT(TEXT(INDIRECT("'["&amp;$K$1&amp;"]"&amp;$K46&amp;"'!$C$"&amp;$M46), "0.00"), " (", TEXT(INDIRECT("'["&amp;$K$1&amp;"]"&amp;$K46&amp;"'!$D$"&amp;$M46), "0.00"),", ", TEXT(INDIRECT("'["&amp;$K$1&amp;"]"&amp;$K46&amp;"'!$E$"&amp;$M46), "0.00"), ")")</f>
        <v>1.06 (0.92, 1.22)</v>
      </c>
      <c r="C46" t="str" cm="1">
        <f t="array" aca="1" ref="C46" ca="1">_xlfn.CONCAT(TEXT(INDIRECT("'["&amp;$K$1&amp;"]"&amp;$K46&amp;"'!$C$"&amp;$N46), "0.00"), " (", TEXT(INDIRECT("'["&amp;$K$1&amp;"]"&amp;$K46&amp;"'!$D$"&amp;$N46), "0.00"),", ", TEXT(INDIRECT("'["&amp;$K$1&amp;"]"&amp;$K46&amp;"'!$E$"&amp;$N46), "0.00"), ")")</f>
        <v>1.06 (0.92, 1.22)</v>
      </c>
      <c r="D46" t="str" cm="1">
        <f t="array" aca="1" ref="D46" ca="1">_xlfn.CONCAT(TEXT(INDIRECT("'["&amp;$K$1&amp;"]"&amp;$K46&amp;"'!$C$"&amp;$O46), "0.00"), " (", TEXT(INDIRECT("'["&amp;$K$1&amp;"]"&amp;$K46&amp;"'!$D$"&amp;$O46), "0.00"),", ", TEXT(INDIRECT("'["&amp;$K$1&amp;"]"&amp;$K46&amp;"'!$E$"&amp;$O46), "0.00"), ")")</f>
        <v>1.02 (0.88, 1.18)</v>
      </c>
      <c r="F46" t="str" cm="1">
        <f t="array" aca="1" ref="F46" ca="1">_xlfn.CONCAT(TEXT(INDIRECT("'["&amp;$L$1&amp;"]"&amp;$K46&amp;"'!$C$"&amp;$M46), "0.00"), " (", TEXT(INDIRECT("'["&amp;$L$1&amp;"]"&amp;$K46&amp;"'!$D$"&amp;$M46), "0.00"),", ", TEXT(INDIRECT("'["&amp;$L$1&amp;"]"&amp;$K46&amp;"'!$E$"&amp;$M46), "0.00"), ")")</f>
        <v>0.77 (0.58, 1.03)</v>
      </c>
      <c r="G46" t="str" cm="1">
        <f t="array" aca="1" ref="G46" ca="1">_xlfn.CONCAT(TEXT(INDIRECT("'["&amp;$L$1&amp;"]"&amp;$K46&amp;"'!$C$"&amp;$N46), "0.00"), " (", TEXT(INDIRECT("'["&amp;$L$1&amp;"]"&amp;$K46&amp;"'!$D$"&amp;$N46), "0.00"),", ", TEXT(INDIRECT("'["&amp;$L$1&amp;"]"&amp;$K46&amp;"'!$E$"&amp;$N46), "0.00"), ")")</f>
        <v>0.78 (0.58, 1.04)</v>
      </c>
      <c r="H46" t="str" cm="1">
        <f t="array" aca="1" ref="H46" ca="1">_xlfn.CONCAT(TEXT(INDIRECT("'["&amp;$L$1&amp;"]"&amp;$K46&amp;"'!$C$"&amp;$O46), "0.00"), " (", TEXT(INDIRECT("'["&amp;$L$1&amp;"]"&amp;$K46&amp;"'!$D$"&amp;$O46), "0.00"),", ", TEXT(INDIRECT("'["&amp;$L$1&amp;"]"&amp;$K46&amp;"'!$E$"&amp;$O46), "0.00"), ")")</f>
        <v>0.75 (0.56, 1.01)</v>
      </c>
      <c r="K46" t="str">
        <f t="shared" ref="K46:K49" si="31">CONCATENATE("cat", L46)</f>
        <v>catzincq</v>
      </c>
      <c r="L46" t="str">
        <f>_xlfn.CONCAT(L44, "q")</f>
        <v>zincq</v>
      </c>
      <c r="M46" s="35">
        <v>4</v>
      </c>
      <c r="N46">
        <f t="shared" ref="N46:O46" si="32">M46+25</f>
        <v>29</v>
      </c>
      <c r="O46">
        <f t="shared" si="32"/>
        <v>54</v>
      </c>
    </row>
    <row r="47" spans="1:15" x14ac:dyDescent="0.35">
      <c r="A47" s="38" t="s">
        <v>91</v>
      </c>
      <c r="B47" t="str" cm="1">
        <f t="array" aca="1" ref="B47" ca="1">_xlfn.CONCAT(TEXT(INDIRECT("'["&amp;$K$1&amp;"]"&amp;$K47&amp;"'!$C$"&amp;$M47), "0.00"), " (", TEXT(INDIRECT("'["&amp;$K$1&amp;"]"&amp;$K47&amp;"'!$D$"&amp;$M47), "0.00"),", ", TEXT(INDIRECT("'["&amp;$K$1&amp;"]"&amp;$K47&amp;"'!$E$"&amp;$M47), "0.00"), ")")</f>
        <v>0.86 (0.75, 0.98)</v>
      </c>
      <c r="C47" t="str" cm="1">
        <f t="array" aca="1" ref="C47" ca="1">_xlfn.CONCAT(TEXT(INDIRECT("'["&amp;$K$1&amp;"]"&amp;$K47&amp;"'!$C$"&amp;$N47), "0.00"), " (", TEXT(INDIRECT("'["&amp;$K$1&amp;"]"&amp;$K47&amp;"'!$D$"&amp;$N47), "0.00"),", ", TEXT(INDIRECT("'["&amp;$K$1&amp;"]"&amp;$K47&amp;"'!$E$"&amp;$N47), "0.00"), ")")</f>
        <v>0.86 (0.75, 0.98)</v>
      </c>
      <c r="D47" t="str" cm="1">
        <f t="array" aca="1" ref="D47" ca="1">_xlfn.CONCAT(TEXT(INDIRECT("'["&amp;$K$1&amp;"]"&amp;$K47&amp;"'!$C$"&amp;$O47), "0.00"), " (", TEXT(INDIRECT("'["&amp;$K$1&amp;"]"&amp;$K47&amp;"'!$D$"&amp;$O47), "0.00"),", ", TEXT(INDIRECT("'["&amp;$K$1&amp;"]"&amp;$K47&amp;"'!$E$"&amp;$O47), "0.00"), ")")</f>
        <v>0.80 (0.69, 0.92)</v>
      </c>
      <c r="F47" t="str" cm="1">
        <f t="array" aca="1" ref="F47" ca="1">_xlfn.CONCAT(TEXT(INDIRECT("'["&amp;$L$1&amp;"]"&amp;$K47&amp;"'!$C$"&amp;$M47), "0.00"), " (", TEXT(INDIRECT("'["&amp;$L$1&amp;"]"&amp;$K47&amp;"'!$D$"&amp;$M47), "0.00"),", ", TEXT(INDIRECT("'["&amp;$L$1&amp;"]"&amp;$K47&amp;"'!$E$"&amp;$M47), "0.00"), ")")</f>
        <v>0.72 (0.54, 0.96)</v>
      </c>
      <c r="G47" t="str" cm="1">
        <f t="array" aca="1" ref="G47" ca="1">_xlfn.CONCAT(TEXT(INDIRECT("'["&amp;$L$1&amp;"]"&amp;$K47&amp;"'!$C$"&amp;$N47), "0.00"), " (", TEXT(INDIRECT("'["&amp;$L$1&amp;"]"&amp;$K47&amp;"'!$D$"&amp;$N47), "0.00"),", ", TEXT(INDIRECT("'["&amp;$L$1&amp;"]"&amp;$K47&amp;"'!$E$"&amp;$N47), "0.00"), ")")</f>
        <v>0.73 (0.55, 0.97)</v>
      </c>
      <c r="H47" t="str" cm="1">
        <f t="array" aca="1" ref="H47" ca="1">_xlfn.CONCAT(TEXT(INDIRECT("'["&amp;$L$1&amp;"]"&amp;$K47&amp;"'!$C$"&amp;$O47), "0.00"), " (", TEXT(INDIRECT("'["&amp;$L$1&amp;"]"&amp;$K47&amp;"'!$D$"&amp;$O47), "0.00"),", ", TEXT(INDIRECT("'["&amp;$L$1&amp;"]"&amp;$K47&amp;"'!$E$"&amp;$O47), "0.00"), ")")</f>
        <v>0.70 (0.52, 0.94)</v>
      </c>
      <c r="K47" t="str">
        <f t="shared" si="31"/>
        <v>catzincq</v>
      </c>
      <c r="L47" t="str">
        <f>_xlfn.CONCAT(L44, "q")</f>
        <v>zincq</v>
      </c>
      <c r="M47" s="35">
        <v>5</v>
      </c>
      <c r="N47">
        <f t="shared" ref="N47:O47" si="33">M47+25</f>
        <v>30</v>
      </c>
      <c r="O47">
        <f t="shared" si="33"/>
        <v>55</v>
      </c>
    </row>
    <row r="48" spans="1:15" x14ac:dyDescent="0.35">
      <c r="A48" s="38" t="s">
        <v>92</v>
      </c>
      <c r="B48" t="str" cm="1">
        <f t="array" aca="1" ref="B48" ca="1">_xlfn.CONCAT(TEXT(INDIRECT("'["&amp;$K$1&amp;"]"&amp;$K48&amp;"'!$C$"&amp;$M48), "0.00"), " (", TEXT(INDIRECT("'["&amp;$K$1&amp;"]"&amp;$K48&amp;"'!$D$"&amp;$M48), "0.00"),", ", TEXT(INDIRECT("'["&amp;$K$1&amp;"]"&amp;$K48&amp;"'!$E$"&amp;$M48), "0.00"), ")")</f>
        <v>0.92 (0.80, 1.06)</v>
      </c>
      <c r="C48" t="str" cm="1">
        <f t="array" aca="1" ref="C48" ca="1">_xlfn.CONCAT(TEXT(INDIRECT("'["&amp;$K$1&amp;"]"&amp;$K48&amp;"'!$C$"&amp;$N48), "0.00"), " (", TEXT(INDIRECT("'["&amp;$K$1&amp;"]"&amp;$K48&amp;"'!$D$"&amp;$N48), "0.00"),", ", TEXT(INDIRECT("'["&amp;$K$1&amp;"]"&amp;$K48&amp;"'!$E$"&amp;$N48), "0.00"), ")")</f>
        <v>0.92 (0.80, 1.05)</v>
      </c>
      <c r="D48" t="str" cm="1">
        <f t="array" aca="1" ref="D48" ca="1">_xlfn.CONCAT(TEXT(INDIRECT("'["&amp;$K$1&amp;"]"&amp;$K48&amp;"'!$C$"&amp;$O48), "0.00"), " (", TEXT(INDIRECT("'["&amp;$K$1&amp;"]"&amp;$K48&amp;"'!$D$"&amp;$O48), "0.00"),", ", TEXT(INDIRECT("'["&amp;$K$1&amp;"]"&amp;$K48&amp;"'!$E$"&amp;$O48), "0.00"), ")")</f>
        <v>0.84 (0.73, 0.97)</v>
      </c>
      <c r="F48" t="str" cm="1">
        <f t="array" aca="1" ref="F48" ca="1">_xlfn.CONCAT(TEXT(INDIRECT("'["&amp;$L$1&amp;"]"&amp;$K48&amp;"'!$C$"&amp;$M48), "0.00"), " (", TEXT(INDIRECT("'["&amp;$L$1&amp;"]"&amp;$K48&amp;"'!$D$"&amp;$M48), "0.00"),", ", TEXT(INDIRECT("'["&amp;$L$1&amp;"]"&amp;$K48&amp;"'!$E$"&amp;$M48), "0.00"), ")")</f>
        <v>0.90 (0.68, 1.20)</v>
      </c>
      <c r="G48" t="str" cm="1">
        <f t="array" aca="1" ref="G48" ca="1">_xlfn.CONCAT(TEXT(INDIRECT("'["&amp;$L$1&amp;"]"&amp;$K48&amp;"'!$C$"&amp;$N48), "0.00"), " (", TEXT(INDIRECT("'["&amp;$L$1&amp;"]"&amp;$K48&amp;"'!$D$"&amp;$N48), "0.00"),", ", TEXT(INDIRECT("'["&amp;$L$1&amp;"]"&amp;$K48&amp;"'!$E$"&amp;$N48), "0.00"), ")")</f>
        <v>0.91 (0.69, 1.20)</v>
      </c>
      <c r="H48" t="str" cm="1">
        <f t="array" aca="1" ref="H48" ca="1">_xlfn.CONCAT(TEXT(INDIRECT("'["&amp;$L$1&amp;"]"&amp;$K48&amp;"'!$C$"&amp;$O48), "0.00"), " (", TEXT(INDIRECT("'["&amp;$L$1&amp;"]"&amp;$K48&amp;"'!$D$"&amp;$O48), "0.00"),", ", TEXT(INDIRECT("'["&amp;$L$1&amp;"]"&amp;$K48&amp;"'!$E$"&amp;$O48), "0.00"), ")")</f>
        <v>0.86 (0.65, 1.14)</v>
      </c>
      <c r="K48" t="str">
        <f t="shared" si="31"/>
        <v>catzincq</v>
      </c>
      <c r="L48" t="str">
        <f>_xlfn.CONCAT(L44, "q")</f>
        <v>zincq</v>
      </c>
      <c r="M48" s="35">
        <v>6</v>
      </c>
      <c r="N48">
        <f t="shared" ref="N48:O48" si="34">M48+25</f>
        <v>31</v>
      </c>
      <c r="O48">
        <f t="shared" si="34"/>
        <v>56</v>
      </c>
    </row>
    <row r="49" spans="1:15" x14ac:dyDescent="0.35">
      <c r="A49" s="38" t="s">
        <v>93</v>
      </c>
      <c r="B49" t="str" cm="1">
        <f t="array" aca="1" ref="B49" ca="1">_xlfn.CONCAT(TEXT(INDIRECT("'["&amp;$K$1&amp;"]"&amp;$K49&amp;"'!$C$"&amp;$M49), "0.00"), " (", TEXT(INDIRECT("'["&amp;$K$1&amp;"]"&amp;$K49&amp;"'!$D$"&amp;$M49), "0.00"),", ", TEXT(INDIRECT("'["&amp;$K$1&amp;"]"&amp;$K49&amp;"'!$E$"&amp;$M49), "0.00"), ")")</f>
        <v>0.94 (0.81, 1.09)</v>
      </c>
      <c r="C49" t="str" cm="1">
        <f t="array" aca="1" ref="C49" ca="1">_xlfn.CONCAT(TEXT(INDIRECT("'["&amp;$K$1&amp;"]"&amp;$K49&amp;"'!$C$"&amp;$N49), "0.00"), " (", TEXT(INDIRECT("'["&amp;$K$1&amp;"]"&amp;$K49&amp;"'!$D$"&amp;$N49), "0.00"),", ", TEXT(INDIRECT("'["&amp;$K$1&amp;"]"&amp;$K49&amp;"'!$E$"&amp;$N49), "0.00"), ")")</f>
        <v>0.94 (0.82, 1.09)</v>
      </c>
      <c r="D49" t="str" cm="1">
        <f t="array" aca="1" ref="D49" ca="1">_xlfn.CONCAT(TEXT(INDIRECT("'["&amp;$K$1&amp;"]"&amp;$K49&amp;"'!$C$"&amp;$O49), "0.00"), " (", TEXT(INDIRECT("'["&amp;$K$1&amp;"]"&amp;$K49&amp;"'!$D$"&amp;$O49), "0.00"),", ", TEXT(INDIRECT("'["&amp;$K$1&amp;"]"&amp;$K49&amp;"'!$E$"&amp;$O49), "0.00"), ")")</f>
        <v>0.87 (0.75, 1.01)</v>
      </c>
      <c r="F49" t="str" cm="1">
        <f t="array" aca="1" ref="F49" ca="1">_xlfn.CONCAT(TEXT(INDIRECT("'["&amp;$L$1&amp;"]"&amp;$K49&amp;"'!$C$"&amp;$M49), "0.00"), " (", TEXT(INDIRECT("'["&amp;$L$1&amp;"]"&amp;$K49&amp;"'!$D$"&amp;$M49), "0.00"),", ", TEXT(INDIRECT("'["&amp;$L$1&amp;"]"&amp;$K49&amp;"'!$E$"&amp;$M49), "0.00"), ")")</f>
        <v>0.70 (0.50, 0.97)</v>
      </c>
      <c r="G49" t="str" cm="1">
        <f t="array" aca="1" ref="G49" ca="1">_xlfn.CONCAT(TEXT(INDIRECT("'["&amp;$L$1&amp;"]"&amp;$K49&amp;"'!$C$"&amp;$N49), "0.00"), " (", TEXT(INDIRECT("'["&amp;$L$1&amp;"]"&amp;$K49&amp;"'!$D$"&amp;$N49), "0.00"),", ", TEXT(INDIRECT("'["&amp;$L$1&amp;"]"&amp;$K49&amp;"'!$E$"&amp;$N49), "0.00"), ")")</f>
        <v>0.72 (0.51, 1.00)</v>
      </c>
      <c r="H49" t="str" cm="1">
        <f t="array" aca="1" ref="H49" ca="1">_xlfn.CONCAT(TEXT(INDIRECT("'["&amp;$L$1&amp;"]"&amp;$K49&amp;"'!$C$"&amp;$O49), "0.00"), " (", TEXT(INDIRECT("'["&amp;$L$1&amp;"]"&amp;$K49&amp;"'!$D$"&amp;$O49), "0.00"),", ", TEXT(INDIRECT("'["&amp;$L$1&amp;"]"&amp;$K49&amp;"'!$E$"&amp;$O49), "0.00"), ")")</f>
        <v>0.68 (0.49, 0.96)</v>
      </c>
      <c r="K49" t="str">
        <f t="shared" si="31"/>
        <v>catzincq</v>
      </c>
      <c r="L49" t="str">
        <f>_xlfn.CONCAT(L44, "q")</f>
        <v>zincq</v>
      </c>
      <c r="M49" s="35">
        <v>7</v>
      </c>
      <c r="N49">
        <f t="shared" ref="N49:O49" si="35">M49+25</f>
        <v>32</v>
      </c>
      <c r="O49">
        <f t="shared" si="35"/>
        <v>57</v>
      </c>
    </row>
    <row r="50" spans="1:15" x14ac:dyDescent="0.35">
      <c r="A50" s="38" t="s">
        <v>94</v>
      </c>
      <c r="B50" t="str" cm="1">
        <f t="array" aca="1" ref="B50" ca="1">_xlfn.CONCAT("p=", TEXT(INDIRECT("'["&amp;$K$1&amp;"]"&amp;$K50&amp;"'!$F$"&amp;$M50),"0.0000000"))</f>
        <v>p=0.1080672</v>
      </c>
      <c r="C50" t="str" cm="1">
        <f t="array" aca="1" ref="C50" ca="1">_xlfn.CONCAT("p=", TEXT(INDIRECT("'["&amp;$K$1&amp;"]"&amp;$K50&amp;"'!$F$"&amp;$N50),"0.0000000"))</f>
        <v>p=0.1116690</v>
      </c>
      <c r="D50" t="str" cm="1">
        <f t="array" aca="1" ref="D50" ca="1">_xlfn.CONCAT("p=", TEXT(INDIRECT("'["&amp;$K$1&amp;"]"&amp;$K50&amp;"'!$F$"&amp;$O50),"0.0000000"))</f>
        <v>p=0.0047995</v>
      </c>
      <c r="F50" t="str" cm="1">
        <f t="array" aca="1" ref="F50" ca="1">_xlfn.CONCAT("p=", TEXT(INDIRECT("'["&amp;$L$1&amp;"]"&amp;$K50&amp;"'!$F$"&amp;$M50),"0.0000000"))</f>
        <v>p=0.1012380</v>
      </c>
      <c r="G50" t="str" cm="1">
        <f t="array" aca="1" ref="G50" ca="1">_xlfn.CONCAT("p=", TEXT(INDIRECT("'["&amp;$L$1&amp;"]"&amp;$K50&amp;"'!$F$"&amp;$N50),"0.0000000"))</f>
        <v>p=0.1261717</v>
      </c>
      <c r="H50" t="str" cm="1">
        <f t="array" aca="1" ref="H50" ca="1">_xlfn.CONCAT("p=", TEXT(INDIRECT("'["&amp;$L$1&amp;"]"&amp;$K50&amp;"'!$F$"&amp;$O50),"0.0000000"))</f>
        <v>p=0.0624088</v>
      </c>
      <c r="K50" t="str">
        <f>CONCATENATE("cont", L50)</f>
        <v>contzincq</v>
      </c>
      <c r="L50" t="str">
        <f>_xlfn.CONCAT(L44, "q")</f>
        <v>zincq</v>
      </c>
      <c r="M50" s="35">
        <v>3</v>
      </c>
      <c r="N50">
        <f t="shared" ref="N50:O50" si="36">M50+25</f>
        <v>28</v>
      </c>
      <c r="O50">
        <f t="shared" si="36"/>
        <v>53</v>
      </c>
    </row>
    <row r="51" spans="1:15" x14ac:dyDescent="0.35">
      <c r="A51" s="37" t="s">
        <v>110</v>
      </c>
      <c r="L51" s="35" t="s">
        <v>87</v>
      </c>
    </row>
    <row r="52" spans="1:15" x14ac:dyDescent="0.35">
      <c r="A52" s="38" t="s">
        <v>104</v>
      </c>
      <c r="B52" t="str" cm="1">
        <f t="array" aca="1" ref="B52" ca="1">_xlfn.CONCAT(TEXT(INDIRECT("'["&amp;$K$1&amp;"]"&amp;$K52&amp;"'!$C$"&amp;$M52), "0.000"), " (", TEXT(INDIRECT("'["&amp;$K$1&amp;"]"&amp;$K52&amp;"'!$D$"&amp;$M52), "0.000"), ", ", TEXT(INDIRECT("'["&amp;$K$1&amp;"]"&amp;$K52&amp;"'!$E$"&amp;$M52),"0.000"), ")")</f>
        <v>1.003 (1.001, 1.004)</v>
      </c>
      <c r="C52" t="str" cm="1">
        <f t="array" aca="1" ref="C52" ca="1">_xlfn.CONCAT(TEXT(INDIRECT("'["&amp;$K$1&amp;"]"&amp;$K52&amp;"'!$C$"&amp;$N52), "0.000"), " (", TEXT(INDIRECT("'["&amp;$K$1&amp;"]"&amp;$K52&amp;"'!$D$"&amp;$N52), "0.000"), ", ", TEXT(INDIRECT("'["&amp;$K$1&amp;"]"&amp;$K52&amp;"'!$E$"&amp;$N52),"0.000"), ")")</f>
        <v>1.003 (1.001, 1.004)</v>
      </c>
      <c r="D52" t="str" cm="1">
        <f t="array" aca="1" ref="D52" ca="1">_xlfn.CONCAT(TEXT(INDIRECT("'["&amp;$K$1&amp;"]"&amp;$K52&amp;"'!$C$"&amp;$O52), "0.000"), " (", TEXT(INDIRECT("'["&amp;$K$1&amp;"]"&amp;$K52&amp;"'!$D$"&amp;$O52), "0.000"), ", ", TEXT(INDIRECT("'["&amp;$K$1&amp;"]"&amp;$K52&amp;"'!$E$"&amp;$O52),"0.000"), ")")</f>
        <v>1.001 (1.000, 1.003)</v>
      </c>
      <c r="F52" t="str" cm="1">
        <f t="array" aca="1" ref="F52" ca="1">_xlfn.CONCAT(TEXT(INDIRECT("'["&amp;$L$1&amp;"]"&amp;$K52&amp;"'!$C$"&amp;$M52), "0.000"), " (", TEXT(INDIRECT("'["&amp;$L$1&amp;"]"&amp;$K52&amp;"'!$D$"&amp;$M52), "0.000"), ", ", TEXT(INDIRECT("'["&amp;$L$1&amp;"]"&amp;$K52&amp;"'!$E$"&amp;$M52),"0.000"), ")")</f>
        <v>1.003 (0.999, 1.006)</v>
      </c>
      <c r="G52" t="str" cm="1">
        <f t="array" aca="1" ref="G52" ca="1">_xlfn.CONCAT(TEXT(INDIRECT("'["&amp;$L$1&amp;"]"&amp;$K52&amp;"'!$C$"&amp;$N52), "0.000"), " (", TEXT(INDIRECT("'["&amp;$L$1&amp;"]"&amp;$K52&amp;"'!$D$"&amp;$N52), "0.000"), ", ", TEXT(INDIRECT("'["&amp;$L$1&amp;"]"&amp;$K52&amp;"'!$E$"&amp;$N52),"0.000"), ")")</f>
        <v>1.003 (0.999, 1.006)</v>
      </c>
      <c r="H52" t="str" cm="1">
        <f t="array" aca="1" ref="H52" ca="1">_xlfn.CONCAT(TEXT(INDIRECT("'["&amp;$L$1&amp;"]"&amp;$K52&amp;"'!$C$"&amp;$O52), "0.000"), " (", TEXT(INDIRECT("'["&amp;$L$1&amp;"]"&amp;$K52&amp;"'!$D$"&amp;$O52), "0.000"), ", ", TEXT(INDIRECT("'["&amp;$L$1&amp;"]"&amp;$K52&amp;"'!$E$"&amp;$O52),"0.000"), ")")</f>
        <v>1.002 (0.999, 1.006)</v>
      </c>
      <c r="K52" t="str">
        <f>CONCATENATE("cont", L51)</f>
        <v>contcopper</v>
      </c>
      <c r="L52" t="str">
        <f>L51</f>
        <v>copper</v>
      </c>
      <c r="M52" s="35">
        <v>3</v>
      </c>
      <c r="N52">
        <f>M52+25</f>
        <v>28</v>
      </c>
      <c r="O52">
        <f>N52+25</f>
        <v>53</v>
      </c>
    </row>
    <row r="53" spans="1:15" x14ac:dyDescent="0.35">
      <c r="A53" s="38" t="s">
        <v>89</v>
      </c>
      <c r="B53" t="str" cm="1">
        <f t="array" aca="1" ref="B53" ca="1">_xlfn.CONCAT(TEXT(INDIRECT("'["&amp;$K$1&amp;"]"&amp;$K53&amp;"'!$C$"&amp;$M53), "0.00"), " (Ref.)")</f>
        <v>1.00 (Ref.)</v>
      </c>
      <c r="C53" t="str" cm="1">
        <f t="array" aca="1" ref="C53" ca="1">_xlfn.CONCAT(TEXT(INDIRECT("'["&amp;$K$1&amp;"]"&amp;$K53&amp;"'!$C$"&amp;$N53), "0.00"), " (Ref.)")</f>
        <v>1.00 (Ref.)</v>
      </c>
      <c r="D53" t="str" cm="1">
        <f t="array" aca="1" ref="D53" ca="1">_xlfn.CONCAT(TEXT(INDIRECT("'["&amp;$K$1&amp;"]"&amp;$K53&amp;"'!$C$"&amp;$O53), "0.00"), " (Ref.)")</f>
        <v>1.00 (Ref.)</v>
      </c>
      <c r="F53" t="str" cm="1">
        <f t="array" aca="1" ref="F53" ca="1">_xlfn.CONCAT(TEXT(INDIRECT("'["&amp;$L$1&amp;"]"&amp;$K53&amp;"'!$C$"&amp;$M53), "0.00"), " (Ref.)")</f>
        <v>1.00 (Ref.)</v>
      </c>
      <c r="G53" t="str" cm="1">
        <f t="array" aca="1" ref="G53" ca="1">_xlfn.CONCAT(TEXT(INDIRECT("'["&amp;$L$1&amp;"]"&amp;$K53&amp;"'!$C$"&amp;$N53), "0.00"), " (Ref.)")</f>
        <v>1.00 (Ref.)</v>
      </c>
      <c r="H53" t="str" cm="1">
        <f t="array" aca="1" ref="H53" ca="1">_xlfn.CONCAT(TEXT(INDIRECT("'["&amp;$L$1&amp;"]"&amp;$K53&amp;"'!$C$"&amp;$O53), "0.00"), " (Ref.)")</f>
        <v>1.00 (Ref.)</v>
      </c>
      <c r="K53" t="str">
        <f>CONCATENATE("cat", L53)</f>
        <v>catcopperq</v>
      </c>
      <c r="L53" t="str">
        <f>_xlfn.CONCAT(L52, "q")</f>
        <v>copperq</v>
      </c>
      <c r="M53" s="35">
        <v>3</v>
      </c>
      <c r="N53">
        <f t="shared" ref="N53:O53" si="37">M53+25</f>
        <v>28</v>
      </c>
      <c r="O53">
        <f t="shared" si="37"/>
        <v>53</v>
      </c>
    </row>
    <row r="54" spans="1:15" x14ac:dyDescent="0.35">
      <c r="A54" s="38" t="s">
        <v>90</v>
      </c>
      <c r="B54" t="str" cm="1">
        <f t="array" aca="1" ref="B54" ca="1">_xlfn.CONCAT(TEXT(INDIRECT("'["&amp;$K$1&amp;"]"&amp;$K54&amp;"'!$C$"&amp;$M54), "0.00"), " (", TEXT(INDIRECT("'["&amp;$K$1&amp;"]"&amp;$K54&amp;"'!$D$"&amp;$M54), "0.00"),", ", TEXT(INDIRECT("'["&amp;$K$1&amp;"]"&amp;$K54&amp;"'!$E$"&amp;$M54), "0.00"), ")")</f>
        <v>1.27 (1.10, 1.47)</v>
      </c>
      <c r="C54" t="str" cm="1">
        <f t="array" aca="1" ref="C54" ca="1">_xlfn.CONCAT(TEXT(INDIRECT("'["&amp;$K$1&amp;"]"&amp;$K54&amp;"'!$C$"&amp;$N54), "0.00"), " (", TEXT(INDIRECT("'["&amp;$K$1&amp;"]"&amp;$K54&amp;"'!$D$"&amp;$N54), "0.00"),", ", TEXT(INDIRECT("'["&amp;$K$1&amp;"]"&amp;$K54&amp;"'!$E$"&amp;$N54), "0.00"), ")")</f>
        <v>1.27 (1.10, 1.47)</v>
      </c>
      <c r="D54" t="str" cm="1">
        <f t="array" aca="1" ref="D54" ca="1">_xlfn.CONCAT(TEXT(INDIRECT("'["&amp;$K$1&amp;"]"&amp;$K54&amp;"'!$C$"&amp;$O54), "0.00"), " (", TEXT(INDIRECT("'["&amp;$K$1&amp;"]"&amp;$K54&amp;"'!$D$"&amp;$O54), "0.00"),", ", TEXT(INDIRECT("'["&amp;$K$1&amp;"]"&amp;$K54&amp;"'!$E$"&amp;$O54), "0.00"), ")")</f>
        <v>1.24 (1.07, 1.44)</v>
      </c>
      <c r="F54" t="str" cm="1">
        <f t="array" aca="1" ref="F54" ca="1">_xlfn.CONCAT(TEXT(INDIRECT("'["&amp;$L$1&amp;"]"&amp;$K54&amp;"'!$C$"&amp;$M54), "0.00"), " (", TEXT(INDIRECT("'["&amp;$L$1&amp;"]"&amp;$K54&amp;"'!$D$"&amp;$M54), "0.00"),", ", TEXT(INDIRECT("'["&amp;$L$1&amp;"]"&amp;$K54&amp;"'!$E$"&amp;$M54), "0.00"), ")")</f>
        <v>1.12 (0.77, 1.63)</v>
      </c>
      <c r="G54" t="str" cm="1">
        <f t="array" aca="1" ref="G54" ca="1">_xlfn.CONCAT(TEXT(INDIRECT("'["&amp;$L$1&amp;"]"&amp;$K54&amp;"'!$C$"&amp;$N54), "0.00"), " (", TEXT(INDIRECT("'["&amp;$L$1&amp;"]"&amp;$K54&amp;"'!$D$"&amp;$N54), "0.00"),", ", TEXT(INDIRECT("'["&amp;$L$1&amp;"]"&amp;$K54&amp;"'!$E$"&amp;$N54), "0.00"), ")")</f>
        <v>1.11 (0.76, 1.62)</v>
      </c>
      <c r="H54" t="str" cm="1">
        <f t="array" aca="1" ref="H54" ca="1">_xlfn.CONCAT(TEXT(INDIRECT("'["&amp;$L$1&amp;"]"&amp;$K54&amp;"'!$C$"&amp;$O54), "0.00"), " (", TEXT(INDIRECT("'["&amp;$L$1&amp;"]"&amp;$K54&amp;"'!$D$"&amp;$O54), "0.00"),", ", TEXT(INDIRECT("'["&amp;$L$1&amp;"]"&amp;$K54&amp;"'!$E$"&amp;$O54), "0.00"), ")")</f>
        <v>1.09 (0.75, 1.60)</v>
      </c>
      <c r="K54" t="str">
        <f t="shared" ref="K54:K57" si="38">CONCATENATE("cat", L54)</f>
        <v>catcopperq</v>
      </c>
      <c r="L54" t="str">
        <f>_xlfn.CONCAT(L52, "q")</f>
        <v>copperq</v>
      </c>
      <c r="M54" s="35">
        <v>4</v>
      </c>
      <c r="N54">
        <f t="shared" ref="N54:O54" si="39">M54+25</f>
        <v>29</v>
      </c>
      <c r="O54">
        <f t="shared" si="39"/>
        <v>54</v>
      </c>
    </row>
    <row r="55" spans="1:15" x14ac:dyDescent="0.35">
      <c r="A55" s="38" t="s">
        <v>91</v>
      </c>
      <c r="B55" t="str" cm="1">
        <f t="array" aca="1" ref="B55" ca="1">_xlfn.CONCAT(TEXT(INDIRECT("'["&amp;$K$1&amp;"]"&amp;$K55&amp;"'!$C$"&amp;$M55), "0.00"), " (", TEXT(INDIRECT("'["&amp;$K$1&amp;"]"&amp;$K55&amp;"'!$D$"&amp;$M55), "0.00"),", ", TEXT(INDIRECT("'["&amp;$K$1&amp;"]"&amp;$K55&amp;"'!$E$"&amp;$M55), "0.00"), ")")</f>
        <v>1.17 (1.01, 1.36)</v>
      </c>
      <c r="C55" t="str" cm="1">
        <f t="array" aca="1" ref="C55" ca="1">_xlfn.CONCAT(TEXT(INDIRECT("'["&amp;$K$1&amp;"]"&amp;$K55&amp;"'!$C$"&amp;$N55), "0.00"), " (", TEXT(INDIRECT("'["&amp;$K$1&amp;"]"&amp;$K55&amp;"'!$D$"&amp;$N55), "0.00"),", ", TEXT(INDIRECT("'["&amp;$K$1&amp;"]"&amp;$K55&amp;"'!$E$"&amp;$N55), "0.00"), ")")</f>
        <v>1.18 (1.01, 1.37)</v>
      </c>
      <c r="D55" t="str" cm="1">
        <f t="array" aca="1" ref="D55" ca="1">_xlfn.CONCAT(TEXT(INDIRECT("'["&amp;$K$1&amp;"]"&amp;$K55&amp;"'!$C$"&amp;$O55), "0.00"), " (", TEXT(INDIRECT("'["&amp;$K$1&amp;"]"&amp;$K55&amp;"'!$D$"&amp;$O55), "0.00"),", ", TEXT(INDIRECT("'["&amp;$K$1&amp;"]"&amp;$K55&amp;"'!$E$"&amp;$O55), "0.00"), ")")</f>
        <v>1.11 (0.95, 1.30)</v>
      </c>
      <c r="F55" t="str" cm="1">
        <f t="array" aca="1" ref="F55" ca="1">_xlfn.CONCAT(TEXT(INDIRECT("'["&amp;$L$1&amp;"]"&amp;$K55&amp;"'!$C$"&amp;$M55), "0.00"), " (", TEXT(INDIRECT("'["&amp;$L$1&amp;"]"&amp;$K55&amp;"'!$D$"&amp;$M55), "0.00"),", ", TEXT(INDIRECT("'["&amp;$L$1&amp;"]"&amp;$K55&amp;"'!$E$"&amp;$M55), "0.00"), ")")</f>
        <v>1.41 (0.98, 2.01)</v>
      </c>
      <c r="G55" t="str" cm="1">
        <f t="array" aca="1" ref="G55" ca="1">_xlfn.CONCAT(TEXT(INDIRECT("'["&amp;$L$1&amp;"]"&amp;$K55&amp;"'!$C$"&amp;$N55), "0.00"), " (", TEXT(INDIRECT("'["&amp;$L$1&amp;"]"&amp;$K55&amp;"'!$D$"&amp;$N55), "0.00"),", ", TEXT(INDIRECT("'["&amp;$L$1&amp;"]"&amp;$K55&amp;"'!$E$"&amp;$N55), "0.00"), ")")</f>
        <v>1.39 (0.97, 2.00)</v>
      </c>
      <c r="H55" t="str" cm="1">
        <f t="array" aca="1" ref="H55" ca="1">_xlfn.CONCAT(TEXT(INDIRECT("'["&amp;$L$1&amp;"]"&amp;$K55&amp;"'!$C$"&amp;$O55), "0.00"), " (", TEXT(INDIRECT("'["&amp;$L$1&amp;"]"&amp;$K55&amp;"'!$D$"&amp;$O55), "0.00"),", ", TEXT(INDIRECT("'["&amp;$L$1&amp;"]"&amp;$K55&amp;"'!$E$"&amp;$O55), "0.00"), ")")</f>
        <v>1.37 (0.95, 1.96)</v>
      </c>
      <c r="K55" t="str">
        <f t="shared" si="38"/>
        <v>catcopperq</v>
      </c>
      <c r="L55" t="str">
        <f>_xlfn.CONCAT(L52, "q")</f>
        <v>copperq</v>
      </c>
      <c r="M55" s="35">
        <v>5</v>
      </c>
      <c r="N55">
        <f t="shared" ref="N55:O55" si="40">M55+25</f>
        <v>30</v>
      </c>
      <c r="O55">
        <f t="shared" si="40"/>
        <v>55</v>
      </c>
    </row>
    <row r="56" spans="1:15" x14ac:dyDescent="0.35">
      <c r="A56" s="38" t="s">
        <v>92</v>
      </c>
      <c r="B56" t="str" cm="1">
        <f t="array" aca="1" ref="B56" ca="1">_xlfn.CONCAT(TEXT(INDIRECT("'["&amp;$K$1&amp;"]"&amp;$K56&amp;"'!$C$"&amp;$M56), "0.00"), " (", TEXT(INDIRECT("'["&amp;$K$1&amp;"]"&amp;$K56&amp;"'!$D$"&amp;$M56), "0.00"),", ", TEXT(INDIRECT("'["&amp;$K$1&amp;"]"&amp;$K56&amp;"'!$E$"&amp;$M56), "0.00"), ")")</f>
        <v>1.38 (1.19, 1.61)</v>
      </c>
      <c r="C56" t="str" cm="1">
        <f t="array" aca="1" ref="C56" ca="1">_xlfn.CONCAT(TEXT(INDIRECT("'["&amp;$K$1&amp;"]"&amp;$K56&amp;"'!$C$"&amp;$N56), "0.00"), " (", TEXT(INDIRECT("'["&amp;$K$1&amp;"]"&amp;$K56&amp;"'!$D$"&amp;$N56), "0.00"),", ", TEXT(INDIRECT("'["&amp;$K$1&amp;"]"&amp;$K56&amp;"'!$E$"&amp;$N56), "0.00"), ")")</f>
        <v>1.39 (1.19, 1.61)</v>
      </c>
      <c r="D56" t="str" cm="1">
        <f t="array" aca="1" ref="D56" ca="1">_xlfn.CONCAT(TEXT(INDIRECT("'["&amp;$K$1&amp;"]"&amp;$K56&amp;"'!$C$"&amp;$O56), "0.00"), " (", TEXT(INDIRECT("'["&amp;$K$1&amp;"]"&amp;$K56&amp;"'!$D$"&amp;$O56), "0.00"),", ", TEXT(INDIRECT("'["&amp;$K$1&amp;"]"&amp;$K56&amp;"'!$E$"&amp;$O56), "0.00"), ")")</f>
        <v>1.23 (1.05, 1.44)</v>
      </c>
      <c r="F56" t="str" cm="1">
        <f t="array" aca="1" ref="F56" ca="1">_xlfn.CONCAT(TEXT(INDIRECT("'["&amp;$L$1&amp;"]"&amp;$K56&amp;"'!$C$"&amp;$M56), "0.00"), " (", TEXT(INDIRECT("'["&amp;$L$1&amp;"]"&amp;$K56&amp;"'!$D$"&amp;$M56), "0.00"),", ", TEXT(INDIRECT("'["&amp;$L$1&amp;"]"&amp;$K56&amp;"'!$E$"&amp;$M56), "0.00"), ")")</f>
        <v>1.41 (0.99, 2.01)</v>
      </c>
      <c r="G56" t="str" cm="1">
        <f t="array" aca="1" ref="G56" ca="1">_xlfn.CONCAT(TEXT(INDIRECT("'["&amp;$L$1&amp;"]"&amp;$K56&amp;"'!$C$"&amp;$N56), "0.00"), " (", TEXT(INDIRECT("'["&amp;$L$1&amp;"]"&amp;$K56&amp;"'!$D$"&amp;$N56), "0.00"),", ", TEXT(INDIRECT("'["&amp;$L$1&amp;"]"&amp;$K56&amp;"'!$E$"&amp;$N56), "0.00"), ")")</f>
        <v>1.40 (0.98, 1.99)</v>
      </c>
      <c r="H56" t="str" cm="1">
        <f t="array" aca="1" ref="H56" ca="1">_xlfn.CONCAT(TEXT(INDIRECT("'["&amp;$L$1&amp;"]"&amp;$K56&amp;"'!$C$"&amp;$O56), "0.00"), " (", TEXT(INDIRECT("'["&amp;$L$1&amp;"]"&amp;$K56&amp;"'!$D$"&amp;$O56), "0.00"),", ", TEXT(INDIRECT("'["&amp;$L$1&amp;"]"&amp;$K56&amp;"'!$E$"&amp;$O56), "0.00"), ")")</f>
        <v>1.33 (0.93, 1.91)</v>
      </c>
      <c r="K56" t="str">
        <f t="shared" si="38"/>
        <v>catcopperq</v>
      </c>
      <c r="L56" t="str">
        <f>_xlfn.CONCAT(L52, "q")</f>
        <v>copperq</v>
      </c>
      <c r="M56" s="35">
        <v>6</v>
      </c>
      <c r="N56">
        <f t="shared" ref="N56:O56" si="41">M56+25</f>
        <v>31</v>
      </c>
      <c r="O56">
        <f t="shared" si="41"/>
        <v>56</v>
      </c>
    </row>
    <row r="57" spans="1:15" x14ac:dyDescent="0.35">
      <c r="A57" s="38" t="s">
        <v>93</v>
      </c>
      <c r="B57" t="str" cm="1">
        <f t="array" aca="1" ref="B57" ca="1">_xlfn.CONCAT(TEXT(INDIRECT("'["&amp;$K$1&amp;"]"&amp;$K57&amp;"'!$C$"&amp;$M57), "0.00"), " (", TEXT(INDIRECT("'["&amp;$K$1&amp;"]"&amp;$K57&amp;"'!$D$"&amp;$M57), "0.00"),", ", TEXT(INDIRECT("'["&amp;$K$1&amp;"]"&amp;$K57&amp;"'!$E$"&amp;$M57), "0.00"), ")")</f>
        <v>1.57 (1.34, 1.83)</v>
      </c>
      <c r="C57" t="str" cm="1">
        <f t="array" aca="1" ref="C57" ca="1">_xlfn.CONCAT(TEXT(INDIRECT("'["&amp;$K$1&amp;"]"&amp;$K57&amp;"'!$C$"&amp;$N57), "0.00"), " (", TEXT(INDIRECT("'["&amp;$K$1&amp;"]"&amp;$K57&amp;"'!$D$"&amp;$N57), "0.00"),", ", TEXT(INDIRECT("'["&amp;$K$1&amp;"]"&amp;$K57&amp;"'!$E$"&amp;$N57), "0.00"), ")")</f>
        <v>1.58 (1.35, 1.85)</v>
      </c>
      <c r="D57" t="str" cm="1">
        <f t="array" aca="1" ref="D57" ca="1">_xlfn.CONCAT(TEXT(INDIRECT("'["&amp;$K$1&amp;"]"&amp;$K57&amp;"'!$C$"&amp;$O57), "0.00"), " (", TEXT(INDIRECT("'["&amp;$K$1&amp;"]"&amp;$K57&amp;"'!$D$"&amp;$O57), "0.00"),", ", TEXT(INDIRECT("'["&amp;$K$1&amp;"]"&amp;$K57&amp;"'!$E$"&amp;$O57), "0.00"), ")")</f>
        <v>1.37 (1.16, 1.62)</v>
      </c>
      <c r="F57" t="str" cm="1">
        <f t="array" aca="1" ref="F57" ca="1">_xlfn.CONCAT(TEXT(INDIRECT("'["&amp;$L$1&amp;"]"&amp;$K57&amp;"'!$C$"&amp;$M57), "0.00"), " (", TEXT(INDIRECT("'["&amp;$L$1&amp;"]"&amp;$K57&amp;"'!$D$"&amp;$M57), "0.00"),", ", TEXT(INDIRECT("'["&amp;$L$1&amp;"]"&amp;$K57&amp;"'!$E$"&amp;$M57), "0.00"), ")")</f>
        <v>1.58 (1.10, 2.27)</v>
      </c>
      <c r="G57" t="str" cm="1">
        <f t="array" aca="1" ref="G57" ca="1">_xlfn.CONCAT(TEXT(INDIRECT("'["&amp;$L$1&amp;"]"&amp;$K57&amp;"'!$C$"&amp;$N57), "0.00"), " (", TEXT(INDIRECT("'["&amp;$L$1&amp;"]"&amp;$K57&amp;"'!$D$"&amp;$N57), "0.00"),", ", TEXT(INDIRECT("'["&amp;$L$1&amp;"]"&amp;$K57&amp;"'!$E$"&amp;$N57), "0.00"), ")")</f>
        <v>1.57 (1.09, 2.26)</v>
      </c>
      <c r="H57" t="str" cm="1">
        <f t="array" aca="1" ref="H57" ca="1">_xlfn.CONCAT(TEXT(INDIRECT("'["&amp;$L$1&amp;"]"&amp;$K57&amp;"'!$C$"&amp;$O57), "0.00"), " (", TEXT(INDIRECT("'["&amp;$L$1&amp;"]"&amp;$K57&amp;"'!$D$"&amp;$O57), "0.00"),", ", TEXT(INDIRECT("'["&amp;$L$1&amp;"]"&amp;$K57&amp;"'!$E$"&amp;$O57), "0.00"), ")")</f>
        <v>1.47 (1.01, 2.13)</v>
      </c>
      <c r="K57" t="str">
        <f t="shared" si="38"/>
        <v>catcopperq</v>
      </c>
      <c r="L57" t="str">
        <f>_xlfn.CONCAT(L52, "q")</f>
        <v>copperq</v>
      </c>
      <c r="M57" s="35">
        <v>7</v>
      </c>
      <c r="N57">
        <f t="shared" ref="N57:O57" si="42">M57+25</f>
        <v>32</v>
      </c>
      <c r="O57">
        <f t="shared" si="42"/>
        <v>57</v>
      </c>
    </row>
    <row r="58" spans="1:15" x14ac:dyDescent="0.35">
      <c r="A58" s="38" t="s">
        <v>94</v>
      </c>
      <c r="B58" t="str" cm="1">
        <f t="array" aca="1" ref="B58" ca="1">_xlfn.CONCAT("p=", TEXT(INDIRECT("'["&amp;$K$1&amp;"]"&amp;$K58&amp;"'!$F$"&amp;$M58),"0.0000000"))</f>
        <v>p=0.0000001</v>
      </c>
      <c r="C58" t="str" cm="1">
        <f t="array" aca="1" ref="C58" ca="1">_xlfn.CONCAT("p=", TEXT(INDIRECT("'["&amp;$K$1&amp;"]"&amp;$K58&amp;"'!$F$"&amp;$N58),"0.0000000"))</f>
        <v>p=0.0000001</v>
      </c>
      <c r="D58" t="str" cm="1">
        <f t="array" aca="1" ref="D58" ca="1">_xlfn.CONCAT("p=", TEXT(INDIRECT("'["&amp;$K$1&amp;"]"&amp;$K58&amp;"'!$F$"&amp;$O58),"0.0000000"))</f>
        <v>p=0.0012022</v>
      </c>
      <c r="F58" t="str" cm="1">
        <f t="array" aca="1" ref="F58" ca="1">_xlfn.CONCAT("p=", TEXT(INDIRECT("'["&amp;$L$1&amp;"]"&amp;$K58&amp;"'!$F$"&amp;$M58),"0.0000000"))</f>
        <v>p=0.0059689</v>
      </c>
      <c r="G58" t="str" cm="1">
        <f t="array" aca="1" ref="G58" ca="1">_xlfn.CONCAT("p=", TEXT(INDIRECT("'["&amp;$L$1&amp;"]"&amp;$K58&amp;"'!$F$"&amp;$N58),"0.0000000"))</f>
        <v>p=0.0068931</v>
      </c>
      <c r="H58" t="str" cm="1">
        <f t="array" aca="1" ref="H58" ca="1">_xlfn.CONCAT("p=", TEXT(INDIRECT("'["&amp;$L$1&amp;"]"&amp;$K58&amp;"'!$F$"&amp;$O58),"0.0000000"))</f>
        <v>p=0.0248232</v>
      </c>
      <c r="K58" t="str">
        <f>CONCATENATE("cont", L58)</f>
        <v>contcopperq</v>
      </c>
      <c r="L58" t="str">
        <f>_xlfn.CONCAT(L52, "q")</f>
        <v>copperq</v>
      </c>
      <c r="M58" s="35">
        <v>3</v>
      </c>
      <c r="N58">
        <f t="shared" ref="N58:O58" si="43">M58+25</f>
        <v>28</v>
      </c>
      <c r="O58">
        <f t="shared" si="43"/>
        <v>53</v>
      </c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AA62D-E17F-4AF9-908E-75F7E52593F7}">
  <sheetPr>
    <pageSetUpPr fitToPage="1"/>
  </sheetPr>
  <dimension ref="A1:AA132"/>
  <sheetViews>
    <sheetView zoomScale="85" zoomScaleNormal="85" workbookViewId="0">
      <selection activeCell="C3" sqref="C3"/>
    </sheetView>
  </sheetViews>
  <sheetFormatPr defaultRowHeight="14.5" x14ac:dyDescent="0.35"/>
  <cols>
    <col min="1" max="1" width="21" style="6" customWidth="1"/>
    <col min="2" max="2" width="22.1796875" style="6" customWidth="1"/>
    <col min="3" max="3" width="20" style="33" customWidth="1"/>
    <col min="4" max="4" width="19.7265625" style="6" customWidth="1"/>
    <col min="5" max="5" width="17.453125" style="6" customWidth="1"/>
    <col min="6" max="7" width="19.453125" style="6" customWidth="1"/>
    <col min="8" max="8" width="8.453125" style="6" customWidth="1"/>
    <col min="9" max="9" width="17.54296875" style="6" customWidth="1"/>
    <col min="10" max="10" width="9.1796875" style="6" customWidth="1"/>
    <col min="11" max="11" width="17.54296875" style="6" customWidth="1"/>
    <col min="12" max="12" width="9.26953125" style="6" customWidth="1"/>
    <col min="13" max="13" width="15.54296875" style="6" customWidth="1"/>
    <col min="14" max="14" width="9.26953125" style="6" customWidth="1"/>
    <col min="15" max="17" width="9.1796875" customWidth="1"/>
    <col min="18" max="18" width="27.54296875" style="14" customWidth="1"/>
    <col min="19" max="20" width="9.1796875" customWidth="1"/>
    <col min="21" max="21" width="9.7265625" customWidth="1"/>
    <col min="22" max="27" width="9.1796875" customWidth="1"/>
  </cols>
  <sheetData>
    <row r="1" spans="1:27" s="4" customFormat="1" x14ac:dyDescent="0.35">
      <c r="A1" s="1" t="s">
        <v>0</v>
      </c>
      <c r="B1" s="1" t="s">
        <v>1</v>
      </c>
      <c r="C1" s="2"/>
      <c r="D1" s="3" t="s">
        <v>2</v>
      </c>
      <c r="E1" s="3"/>
      <c r="F1" s="3"/>
      <c r="G1" s="3"/>
      <c r="H1" s="3"/>
      <c r="I1" s="3" t="s">
        <v>2</v>
      </c>
      <c r="J1" s="3"/>
      <c r="K1" s="3" t="s">
        <v>2</v>
      </c>
      <c r="L1" s="3"/>
      <c r="M1" s="1" t="s">
        <v>2</v>
      </c>
      <c r="N1" s="1"/>
      <c r="O1" s="4" t="s">
        <v>3</v>
      </c>
      <c r="R1" s="5" t="s">
        <v>4</v>
      </c>
      <c r="S1" s="4" t="s">
        <v>5</v>
      </c>
      <c r="U1" s="4" t="s">
        <v>6</v>
      </c>
      <c r="W1" s="4" t="s">
        <v>6</v>
      </c>
      <c r="X1" s="4" t="s">
        <v>6</v>
      </c>
      <c r="Y1" s="4" t="s">
        <v>6</v>
      </c>
      <c r="Z1" s="4" t="s">
        <v>6</v>
      </c>
    </row>
    <row r="2" spans="1:27" x14ac:dyDescent="0.35">
      <c r="C2" s="7" t="s">
        <v>7</v>
      </c>
      <c r="D2" s="8" t="s">
        <v>8</v>
      </c>
      <c r="E2" s="8" t="s">
        <v>9</v>
      </c>
      <c r="F2" s="8" t="s">
        <v>10</v>
      </c>
      <c r="G2" s="8" t="s">
        <v>11</v>
      </c>
      <c r="H2" s="8" t="s">
        <v>12</v>
      </c>
      <c r="I2" s="9" t="s">
        <v>13</v>
      </c>
      <c r="J2" s="10" t="s">
        <v>14</v>
      </c>
      <c r="K2" s="11" t="s">
        <v>15</v>
      </c>
      <c r="L2" s="12" t="s">
        <v>14</v>
      </c>
      <c r="M2" s="13" t="s">
        <v>16</v>
      </c>
      <c r="N2" s="13" t="s">
        <v>14</v>
      </c>
    </row>
    <row r="3" spans="1:27" x14ac:dyDescent="0.35">
      <c r="A3" s="15" t="s">
        <v>17</v>
      </c>
      <c r="B3" s="15" t="s">
        <v>18</v>
      </c>
      <c r="C3" s="16" t="e">
        <f ca="1">CONCATENATE(TEXT(INDIRECT("'["&amp;W4&amp;"]"&amp;AA4&amp;"'!$B$"&amp;3), "0")," / ", TEXT(INDIRECT("'["&amp;W4&amp;"]"&amp;AA4&amp;"'!$B$"&amp;4), "0"))</f>
        <v>#REF!</v>
      </c>
      <c r="D3" s="17" t="e">
        <f ca="1">CONCATENATE(TEXT(INDIRECT("'["&amp;W4&amp;"]"&amp;AA4&amp;"'!$C$"&amp;3), "0")," / ", TEXT(INDIRECT("'["&amp;W4&amp;"]"&amp;AA4&amp;"'!$C$"&amp;4), "0"))</f>
        <v>#REF!</v>
      </c>
      <c r="E3" s="17" t="e">
        <f ca="1">CONCATENATE(TEXT(INDIRECT("'["&amp;W4&amp;"]"&amp;AA4&amp;"'!$D$"&amp;3), "0")," / ", TEXT(INDIRECT("'["&amp;W4&amp;"]"&amp;AA4&amp;"'!$D$"&amp;4), "0"))</f>
        <v>#REF!</v>
      </c>
      <c r="F3" s="17" t="e">
        <f ca="1">CONCATENATE(TEXT(INDIRECT("'["&amp;W4&amp;"]"&amp;AA4&amp;"'!$E$"&amp;3), "0")," / ", TEXT(INDIRECT("'["&amp;W4&amp;"]"&amp;AA4&amp;"'!$E$"&amp;4), "0"))</f>
        <v>#REF!</v>
      </c>
      <c r="G3" s="17" t="e">
        <f ca="1">CONCATENATE(TEXT(INDIRECT("'["&amp;W4&amp;"]"&amp;AA4&amp;"'!$F$"&amp;3), "0")," / ", TEXT(INDIRECT("'["&amp;W4&amp;"]"&amp;AA4&amp;"'!$F$"&amp;4), "0"))</f>
        <v>#REF!</v>
      </c>
      <c r="H3" s="17"/>
      <c r="I3" s="18" t="e">
        <f ca="1">CONCATENATE(INDIRECT("'["&amp;X4&amp;"]"&amp;Q4&amp;"'!$B$"&amp;1), " / ", INDIRECT("'["&amp;X4&amp;"]"&amp;Q4&amp;"'!$C$"&amp;1))</f>
        <v>#REF!</v>
      </c>
      <c r="J3" s="18"/>
      <c r="K3" s="19" t="e">
        <f ca="1">CONCATENATE(INDIRECT("'["&amp;Y4&amp;"]"&amp;Q4&amp;"'!$B$"&amp;1), " / ", INDIRECT("'["&amp;Y4&amp;"]"&amp;Q4&amp;"'!$C$"&amp;1))</f>
        <v>#REF!</v>
      </c>
      <c r="L3" s="19"/>
      <c r="M3" s="20" t="e">
        <f ca="1">CONCATENATE(INDIRECT("'["&amp;Z4&amp;"]"&amp;Q4&amp;"'!$B$"&amp;1), " / ", INDIRECT("'["&amp;Z4&amp;"]"&amp;Q4&amp;"'!$C$"&amp;1))</f>
        <v>#REF!</v>
      </c>
      <c r="N3" s="20"/>
    </row>
    <row r="4" spans="1:27" x14ac:dyDescent="0.35">
      <c r="B4" s="6" t="s">
        <v>19</v>
      </c>
      <c r="C4" s="21" t="e">
        <f ca="1">CONCATENATE(TEXT(INDIRECT("'["&amp;W4&amp;"]"&amp;O4&amp;"'!$D$"&amp;2), "0.00"), " (Ref.)")</f>
        <v>#REF!</v>
      </c>
      <c r="D4" s="22" t="e">
        <f ca="1">CONCATENATE(TEXT(INDIRECT("'["&amp;W4&amp;"]"&amp;O4&amp;"'!$D$"&amp;3), "0.00"), " (", TEXT(INDIRECT("'["&amp;W4&amp;"]"&amp;O4&amp;"'!$E$"&amp;3), "0.00"), ", ", TEXT(INDIRECT("'["&amp;W4&amp;"]"&amp;O4&amp;"'!$F$"&amp;3), "0.00"), ")", )</f>
        <v>#REF!</v>
      </c>
      <c r="E4" s="22" t="e">
        <f ca="1">CONCATENATE(TEXT(INDIRECT("'["&amp;W4&amp;"]"&amp;O4&amp;"'!$D$"&amp;4), "0.00"), " (", TEXT(INDIRECT("'["&amp;W4&amp;"]"&amp;O4&amp;"'!$E$"&amp;4), "0.00"), ", ", TEXT(INDIRECT("'["&amp;W4&amp;"]"&amp;O4&amp;"'!$F$"&amp;4), "0.00"), ")", )</f>
        <v>#REF!</v>
      </c>
      <c r="F4" s="22" t="e">
        <f ca="1">CONCATENATE(TEXT(INDIRECT("'["&amp;W4&amp;"]"&amp;O4&amp;"'!$D$"&amp;5), "0.00"), " (", TEXT(INDIRECT("'["&amp;W4&amp;"]"&amp;O4&amp;"'!$E$"&amp;5), "0.00"), ", ", TEXT(INDIRECT("'["&amp;W4&amp;"]"&amp;O4&amp;"'!$F$"&amp;5), "0.00"), ")", )</f>
        <v>#REF!</v>
      </c>
      <c r="G4" s="22" t="e">
        <f ca="1">CONCATENATE(TEXT(INDIRECT("'["&amp;W4&amp;"]"&amp;O4&amp;"'!$D$"&amp;6), "0.00"), " (", TEXT(INDIRECT("'["&amp;W4&amp;"]"&amp;O4&amp;"'!$E$"&amp;6), "0.00"), ", ", TEXT(INDIRECT("'["&amp;W4&amp;"]"&amp;O4&amp;"'!$F$"&amp;6), "0.00"), ")", )</f>
        <v>#REF!</v>
      </c>
      <c r="H4" s="22" t="e">
        <f ca="1">(TEXT(INDIRECT("'["&amp;W4&amp;"]"&amp;Q4&amp;"'!$G$"&amp;2),"0.0000"))</f>
        <v>#REF!</v>
      </c>
      <c r="I4" s="23" t="e">
        <f ca="1">CONCATENATE(TEXT(INDIRECT("'["&amp;X4&amp;"]"&amp;Q4&amp;"'!$D$"&amp;2),"0.00")," (",TEXT(INDIRECT("'["&amp;X4&amp;"]"&amp;Q4&amp;"'!$E$"&amp;2),"0.00"),", ",TEXT(INDIRECT("'["&amp;X4&amp;"]"&amp;Q4&amp;"'!$F$"&amp;2),"0.00"),")")</f>
        <v>#REF!</v>
      </c>
      <c r="J4" s="23" t="e">
        <f ca="1">(TEXT(INDIRECT("'["&amp;X4&amp;"]"&amp;Q4&amp;"'!$G$"&amp;2),"0.0000"))</f>
        <v>#REF!</v>
      </c>
      <c r="K4" s="24" t="e">
        <f ca="1">CONCATENATE(TEXT(INDIRECT("'["&amp;Y4&amp;"]"&amp;Q4&amp;"'!$D$"&amp;2),"0.00")," (",TEXT(INDIRECT("'["&amp;Y4&amp;"]"&amp;Q4&amp;"'!$E$"&amp;2),"0.00"),", ",TEXT(INDIRECT("'["&amp;Y4&amp;"]"&amp;Q4&amp;"'!$F$"&amp;2),"0.00"),")")</f>
        <v>#REF!</v>
      </c>
      <c r="L4" s="24" t="e">
        <f ca="1">(TEXT(INDIRECT("'["&amp;Y4&amp;"]"&amp;Q4&amp;"'!$G$"&amp;2),"0.0000"))</f>
        <v>#REF!</v>
      </c>
      <c r="M4" s="25" t="e">
        <f ca="1">CONCATENATE(TEXT(INDIRECT("'["&amp;Z4&amp;"]"&amp;Q4&amp;"'!$D$"&amp;2),"0.00")," (",TEXT(INDIRECT("'["&amp;Z4&amp;"]"&amp;Q4&amp;"'!$E$"&amp;2),"0.00"),", ",TEXT(INDIRECT("'["&amp;Z4&amp;"]"&amp;Q4&amp;"'!$F$"&amp;2),"0.00"),")")</f>
        <v>#REF!</v>
      </c>
      <c r="N4" s="25" t="e">
        <f ca="1">(TEXT(INDIRECT("'["&amp;Z4&amp;"]"&amp;Q4&amp;"'!$G$"&amp;2),"0.0000"))</f>
        <v>#REF!</v>
      </c>
      <c r="O4" t="str">
        <f>CONCATENATE("Hn",S4,"_inc")</f>
        <v>Hnoral_inc</v>
      </c>
      <c r="Q4" t="str">
        <f>CONCATENATE("T",S4,"_inc")</f>
        <v>Toral_inc</v>
      </c>
      <c r="R4" s="26" t="str">
        <f>A3</f>
        <v>Oral (C00-C14)</v>
      </c>
      <c r="S4" t="s">
        <v>20</v>
      </c>
      <c r="U4" s="27" t="s">
        <v>21</v>
      </c>
      <c r="W4" t="str">
        <f>CONCATENATE(U4,"_5.xlsx")</f>
        <v>igf1_5.xlsx</v>
      </c>
      <c r="X4" t="str">
        <f>CONCATENATE(U4,"_sd.xlsx")</f>
        <v>igf1_sd.xlsx</v>
      </c>
      <c r="Y4" t="str">
        <f>CONCATENATE(U4,"_80.xlsx")</f>
        <v>igf1_80.xlsx</v>
      </c>
      <c r="Z4" t="str">
        <f>CONCATENATE(U4,"_5nmol.xlsx")</f>
        <v>igf1_5nmol.xlsx</v>
      </c>
      <c r="AA4" t="str">
        <f>CONCATENATE("Tab",S4,"_inc")</f>
        <v>Taboral_inc</v>
      </c>
    </row>
    <row r="5" spans="1:27" x14ac:dyDescent="0.35">
      <c r="B5" s="6" t="s">
        <v>22</v>
      </c>
      <c r="C5" s="21" t="e">
        <f ca="1">CONCATENATE(TEXT(INDIRECT("'["&amp;W5&amp;"]"&amp;O5&amp;"'!$D$"&amp;20), "0.00"), " (Ref.)")</f>
        <v>#REF!</v>
      </c>
      <c r="D5" s="22" t="e">
        <f ca="1">CONCATENATE(TEXT(INDIRECT("'["&amp;W5&amp;"]"&amp;O5&amp;"'!$D$"&amp;21), "0.00"), " (", TEXT(INDIRECT("'["&amp;W5&amp;"]"&amp;O5&amp;"'!$E$"&amp;21), "0.00"), ", ", TEXT(INDIRECT("'["&amp;W5&amp;"]"&amp;O5&amp;"'!$F$"&amp;21), "0.00"), ")", )</f>
        <v>#REF!</v>
      </c>
      <c r="E5" s="22" t="e">
        <f ca="1">CONCATENATE(TEXT(INDIRECT("'["&amp;W5&amp;"]"&amp;O5&amp;"'!$D$"&amp;22), "0.00"), " (", TEXT(INDIRECT("'["&amp;W5&amp;"]"&amp;O5&amp;"'!$E$"&amp;22), "0.00"), ", ", TEXT(INDIRECT("'["&amp;W5&amp;"]"&amp;O5&amp;"'!$F$"&amp;22), "0.00"), ")", )</f>
        <v>#REF!</v>
      </c>
      <c r="F5" s="22" t="e">
        <f ca="1">CONCATENATE(TEXT(INDIRECT("'["&amp;W5&amp;"]"&amp;O5&amp;"'!$D$"&amp;23), "0.00"), " (", TEXT(INDIRECT("'["&amp;W5&amp;"]"&amp;O5&amp;"'!$E$"&amp;23), "0.00"), ", ", TEXT(INDIRECT("'["&amp;W5&amp;"]"&amp;O5&amp;"'!$F$"&amp;23), "0.00"), ")", )</f>
        <v>#REF!</v>
      </c>
      <c r="G5" s="22" t="e">
        <f ca="1">CONCATENATE(TEXT(INDIRECT("'["&amp;W5&amp;"]"&amp;O5&amp;"'!$D$"&amp;24), "0.00"), " (", TEXT(INDIRECT("'["&amp;W5&amp;"]"&amp;O5&amp;"'!$E$"&amp;24), "0.00"), ", ", TEXT(INDIRECT("'["&amp;W5&amp;"]"&amp;O5&amp;"'!$F$"&amp;24), "0.00"), ")", )</f>
        <v>#REF!</v>
      </c>
      <c r="H5" s="22" t="e">
        <f ca="1">(TEXT(INDIRECT("'["&amp;W5&amp;"]"&amp;Q5&amp;"'!$G$"&amp;20),"0.0000"))</f>
        <v>#REF!</v>
      </c>
      <c r="I5" s="23" t="e">
        <f ca="1">CONCATENATE(TEXT(INDIRECT("'["&amp;X5&amp;"]"&amp;Q5&amp;"'!$D$"&amp;20),"0.00")," (",TEXT(INDIRECT("'["&amp;X5&amp;"]"&amp;Q5&amp;"'!$E$"&amp;20),"0.00"),", ",TEXT(INDIRECT("'["&amp;X5&amp;"]"&amp;Q5&amp;"'!$F$"&amp;20),"0.00"),")")</f>
        <v>#REF!</v>
      </c>
      <c r="J5" s="23" t="e">
        <f ca="1">(TEXT(INDIRECT("'["&amp;X5&amp;"]"&amp;Q5&amp;"'!$G$"&amp;20),"0.0000"))</f>
        <v>#REF!</v>
      </c>
      <c r="K5" s="24" t="e">
        <f ca="1">CONCATENATE(TEXT(INDIRECT("'["&amp;Y5&amp;"]"&amp;Q5&amp;"'!$D$"&amp;20),"0.00")," (",TEXT(INDIRECT("'["&amp;Y5&amp;"]"&amp;Q5&amp;"'!$E$"&amp;20),"0.00"),", ",TEXT(INDIRECT("'["&amp;Y5&amp;"]"&amp;Q5&amp;"'!$F$"&amp;20),"0.00"),")")</f>
        <v>#REF!</v>
      </c>
      <c r="L5" s="24" t="e">
        <f ca="1">(TEXT(INDIRECT("'["&amp;Y5&amp;"]"&amp;Q5&amp;"'!$G$"&amp;20),"0.0000"))</f>
        <v>#REF!</v>
      </c>
      <c r="M5" s="25" t="e">
        <f ca="1">CONCATENATE(TEXT(INDIRECT("'["&amp;Z5&amp;"]"&amp;Q5&amp;"'!$D$"&amp;20),"0.00")," (",TEXT(INDIRECT("'["&amp;Z5&amp;"]"&amp;Q5&amp;"'!$E$"&amp;20),"0.00"),", ",TEXT(INDIRECT("'["&amp;Z5&amp;"]"&amp;Q5&amp;"'!$F$"&amp;20),"0.00"),")")</f>
        <v>#REF!</v>
      </c>
      <c r="N5" s="25" t="e">
        <f ca="1">(TEXT(INDIRECT("'["&amp;Z5&amp;"]"&amp;Q5&amp;"'!$G$"&amp;20),"0.0000"))</f>
        <v>#REF!</v>
      </c>
      <c r="O5" t="str">
        <f>O4</f>
        <v>Hnoral_inc</v>
      </c>
      <c r="Q5" t="str">
        <f>Q4</f>
        <v>Toral_inc</v>
      </c>
      <c r="R5" s="26"/>
      <c r="T5" s="28"/>
      <c r="U5" t="s">
        <v>21</v>
      </c>
      <c r="W5" t="str">
        <f>CONCATENATE(U5,"_5.xlsx")</f>
        <v>igf1_5.xlsx</v>
      </c>
      <c r="X5" t="str">
        <f>CONCATENATE(U5,"_sd.xlsx")</f>
        <v>igf1_sd.xlsx</v>
      </c>
      <c r="Y5" t="str">
        <f>CONCATENATE(U5,"_80.xlsx")</f>
        <v>igf1_80.xlsx</v>
      </c>
      <c r="Z5" t="str">
        <f t="shared" ref="Z5:Z84" si="0">CONCATENATE(U5,"_5nmol.xlsx")</f>
        <v>igf1_5nmol.xlsx</v>
      </c>
      <c r="AA5" t="str">
        <f>AA4</f>
        <v>Taboral_inc</v>
      </c>
    </row>
    <row r="6" spans="1:27" x14ac:dyDescent="0.35">
      <c r="B6" s="6" t="s">
        <v>23</v>
      </c>
      <c r="C6" s="21" t="e">
        <f ca="1">CONCATENATE(TEXT(INDIRECT("'["&amp;W6&amp;"]"&amp;O6&amp;"'!$D$"&amp;20), "0.00"), " (Ref.)")</f>
        <v>#REF!</v>
      </c>
      <c r="D6" s="22" t="e">
        <f ca="1">CONCATENATE(TEXT(INDIRECT("'["&amp;W6&amp;"]"&amp;O6&amp;"'!$D$"&amp;96), "0.00"), " (", TEXT(INDIRECT("'["&amp;W6&amp;"]"&amp;O6&amp;"'!$E$"&amp;96), "0.00"), ", ", TEXT(INDIRECT("'["&amp;W6&amp;"]"&amp;O6&amp;"'!$F$"&amp;96), "0.00"), ")", )</f>
        <v>#REF!</v>
      </c>
      <c r="E6" s="22" t="e">
        <f ca="1">CONCATENATE(TEXT(INDIRECT("'["&amp;W6&amp;"]"&amp;O6&amp;"'!$D$"&amp;97), "0.00"), " (", TEXT(INDIRECT("'["&amp;W6&amp;"]"&amp;O6&amp;"'!$E$"&amp;97), "0.00"), ", ", TEXT(INDIRECT("'["&amp;W6&amp;"]"&amp;O6&amp;"'!$F$"&amp;97), "0.00"), ")", )</f>
        <v>#REF!</v>
      </c>
      <c r="F6" s="22" t="e">
        <f ca="1">CONCATENATE(TEXT(INDIRECT("'["&amp;W6&amp;"]"&amp;O6&amp;"'!$D$"&amp;98), "0.00"), " (", TEXT(INDIRECT("'["&amp;W6&amp;"]"&amp;O6&amp;"'!$E$"&amp;98), "0.00"), ", ", TEXT(INDIRECT("'["&amp;W6&amp;"]"&amp;O6&amp;"'!$F$"&amp;98), "0.00"), ")", )</f>
        <v>#REF!</v>
      </c>
      <c r="G6" s="22" t="e">
        <f ca="1">CONCATENATE(TEXT(INDIRECT("'["&amp;W6&amp;"]"&amp;O6&amp;"'!$D$"&amp;99), "0.00"), " (", TEXT(INDIRECT("'["&amp;W6&amp;"]"&amp;O6&amp;"'!$E$"&amp;99), "0.00"), ", ", TEXT(INDIRECT("'["&amp;W6&amp;"]"&amp;O6&amp;"'!$F$"&amp;99), "0.00"), ")", )</f>
        <v>#REF!</v>
      </c>
      <c r="H6" s="22" t="e">
        <f ca="1">(TEXT(INDIRECT("'["&amp;W6&amp;"]"&amp;Q6&amp;"'!$G$"&amp;95),"0.0000"))</f>
        <v>#REF!</v>
      </c>
      <c r="I6" s="23" t="e">
        <f ca="1">CONCATENATE(TEXT(INDIRECT("'["&amp;X6&amp;"]"&amp;Q6&amp;"'!$D$"&amp;95),"0.00")," (",TEXT(INDIRECT("'["&amp;X6&amp;"]"&amp;Q6&amp;"'!$E$"&amp;95),"0.00"),", ",TEXT(INDIRECT("'["&amp;X6&amp;"]"&amp;Q6&amp;"'!$F$"&amp;95),"0.00"),")")</f>
        <v>#REF!</v>
      </c>
      <c r="J6" s="23" t="e">
        <f ca="1">(TEXT(INDIRECT("'["&amp;X6&amp;"]"&amp;Q6&amp;"'!$G$"&amp;95),"0.0000"))</f>
        <v>#REF!</v>
      </c>
      <c r="K6" s="24" t="e">
        <f ca="1">CONCATENATE(TEXT(INDIRECT("'["&amp;Y6&amp;"]"&amp;Q6&amp;"'!$D$"&amp;95),"0.00")," (",TEXT(INDIRECT("'["&amp;Y6&amp;"]"&amp;Q6&amp;"'!$E$"&amp;95),"0.00"),", ",TEXT(INDIRECT("'["&amp;Y6&amp;"]"&amp;Q6&amp;"'!$F$"&amp;95),"0.00"),")")</f>
        <v>#REF!</v>
      </c>
      <c r="L6" s="24" t="e">
        <f ca="1">(TEXT(INDIRECT("'["&amp;Y6&amp;"]"&amp;Q6&amp;"'!$G$"&amp;95),"0.0000"))</f>
        <v>#REF!</v>
      </c>
      <c r="M6" s="25" t="e">
        <f ca="1">CONCATENATE(TEXT(INDIRECT("'["&amp;Z6&amp;"]"&amp;Q6&amp;"'!$D$"&amp;95),"0.00")," (",TEXT(INDIRECT("'["&amp;Z6&amp;"]"&amp;Q6&amp;"'!$E$"&amp;95),"0.00"),", ",TEXT(INDIRECT("'["&amp;Z6&amp;"]"&amp;Q6&amp;"'!$F$"&amp;95),"0.00"),")")</f>
        <v>#REF!</v>
      </c>
      <c r="N6" s="25" t="e">
        <f ca="1">(TEXT(INDIRECT("'["&amp;Z6&amp;"]"&amp;Q6&amp;"'!$G$"&amp;95),"0.0000"))</f>
        <v>#REF!</v>
      </c>
      <c r="O6" t="str">
        <f>O5</f>
        <v>Hnoral_inc</v>
      </c>
      <c r="Q6" t="str">
        <f>Q5</f>
        <v>Toral_inc</v>
      </c>
      <c r="R6" s="26"/>
      <c r="T6" s="28"/>
      <c r="U6" t="str">
        <f>U5</f>
        <v>igf1</v>
      </c>
      <c r="W6" t="str">
        <f>W5</f>
        <v>igf1_5.xlsx</v>
      </c>
      <c r="X6" t="str">
        <f t="shared" ref="X6:AA6" si="1">X5</f>
        <v>igf1_sd.xlsx</v>
      </c>
      <c r="Y6" t="str">
        <f t="shared" si="1"/>
        <v>igf1_80.xlsx</v>
      </c>
      <c r="Z6" t="str">
        <f t="shared" si="0"/>
        <v>igf1_5nmol.xlsx</v>
      </c>
      <c r="AA6" t="str">
        <f t="shared" si="1"/>
        <v>Taboral_inc</v>
      </c>
    </row>
    <row r="7" spans="1:27" x14ac:dyDescent="0.35">
      <c r="A7" s="15" t="s">
        <v>24</v>
      </c>
      <c r="B7" s="15" t="s">
        <v>18</v>
      </c>
      <c r="C7" s="16" t="e">
        <f ca="1">CONCATENATE(TEXT(INDIRECT("'["&amp;W8&amp;"]"&amp;AA8&amp;"'!$B$"&amp;3), "0")," / ", TEXT(INDIRECT("'["&amp;W8&amp;"]"&amp;AA8&amp;"'!$B$"&amp;4), "0"))</f>
        <v>#REF!</v>
      </c>
      <c r="D7" s="17" t="e">
        <f ca="1">CONCATENATE(TEXT(INDIRECT("'["&amp;W8&amp;"]"&amp;AA8&amp;"'!$C$"&amp;3), "0")," / ", TEXT(INDIRECT("'["&amp;W8&amp;"]"&amp;AA8&amp;"'!$C$"&amp;4), "0"))</f>
        <v>#REF!</v>
      </c>
      <c r="E7" s="17" t="e">
        <f ca="1">CONCATENATE(TEXT(INDIRECT("'["&amp;W8&amp;"]"&amp;AA8&amp;"'!$D$"&amp;3), "0")," / ", TEXT(INDIRECT("'["&amp;W8&amp;"]"&amp;AA8&amp;"'!$D$"&amp;4), "0"))</f>
        <v>#REF!</v>
      </c>
      <c r="F7" s="17" t="e">
        <f ca="1">CONCATENATE(TEXT(INDIRECT("'["&amp;W8&amp;"]"&amp;AA8&amp;"'!$E$"&amp;3), "0")," / ", TEXT(INDIRECT("'["&amp;W8&amp;"]"&amp;AA8&amp;"'!$E$"&amp;4), "0"))</f>
        <v>#REF!</v>
      </c>
      <c r="G7" s="17" t="e">
        <f ca="1">CONCATENATE(TEXT(INDIRECT("'["&amp;W8&amp;"]"&amp;AA8&amp;"'!$F$"&amp;3), "0")," / ", TEXT(INDIRECT("'["&amp;W8&amp;"]"&amp;AA8&amp;"'!$F$"&amp;4), "0"))</f>
        <v>#REF!</v>
      </c>
      <c r="H7" s="17"/>
      <c r="I7" s="18" t="e">
        <f ca="1">CONCATENATE(INDIRECT("'["&amp;X8&amp;"]"&amp;Q8&amp;"'!$B$"&amp;1), " / ", INDIRECT("'["&amp;X8&amp;"]"&amp;Q8&amp;"'!$C$"&amp;1))</f>
        <v>#REF!</v>
      </c>
      <c r="J7" s="18"/>
      <c r="K7" s="19" t="e">
        <f ca="1">CONCATENATE(INDIRECT("'["&amp;Y8&amp;"]"&amp;Q8&amp;"'!$B$"&amp;1), " / ", INDIRECT("'["&amp;Y8&amp;"]"&amp;Q8&amp;"'!$C$"&amp;1))</f>
        <v>#REF!</v>
      </c>
      <c r="L7" s="19"/>
      <c r="M7" s="20" t="e">
        <f ca="1">CONCATENATE(INDIRECT("'["&amp;Z8&amp;"]"&amp;Q8&amp;"'!$B$"&amp;1), " / ", INDIRECT("'["&amp;Z8&amp;"]"&amp;Q8&amp;"'!$C$"&amp;1))</f>
        <v>#REF!</v>
      </c>
      <c r="N7" s="20"/>
      <c r="R7" s="26"/>
      <c r="T7" s="28"/>
      <c r="Z7" t="str">
        <f t="shared" si="0"/>
        <v>_5nmol.xlsx</v>
      </c>
    </row>
    <row r="8" spans="1:27" x14ac:dyDescent="0.35">
      <c r="B8" s="6" t="s">
        <v>19</v>
      </c>
      <c r="C8" s="21" t="e">
        <f ca="1">CONCATENATE(TEXT(INDIRECT("'["&amp;W8&amp;"]"&amp;O8&amp;"'!$D$"&amp;2), "0.00"), " (Ref.)")</f>
        <v>#REF!</v>
      </c>
      <c r="D8" s="22" t="e">
        <f ca="1">CONCATENATE(TEXT(INDIRECT("'["&amp;W8&amp;"]"&amp;O8&amp;"'!$D$"&amp;3), "0.00"), " (", TEXT(INDIRECT("'["&amp;W8&amp;"]"&amp;O8&amp;"'!$E$"&amp;3), "0.00"), ", ", TEXT(INDIRECT("'["&amp;W8&amp;"]"&amp;O8&amp;"'!$F$"&amp;3), "0.00"), ")", )</f>
        <v>#REF!</v>
      </c>
      <c r="E8" s="22" t="e">
        <f ca="1">CONCATENATE(TEXT(INDIRECT("'["&amp;W8&amp;"]"&amp;O8&amp;"'!$D$"&amp;4), "0.00"), " (", TEXT(INDIRECT("'["&amp;W8&amp;"]"&amp;O8&amp;"'!$E$"&amp;4), "0.00"), ", ", TEXT(INDIRECT("'["&amp;W8&amp;"]"&amp;O8&amp;"'!$F$"&amp;4), "0.00"), ")", )</f>
        <v>#REF!</v>
      </c>
      <c r="F8" s="22" t="e">
        <f ca="1">CONCATENATE(TEXT(INDIRECT("'["&amp;W8&amp;"]"&amp;O8&amp;"'!$D$"&amp;5), "0.00"), " (", TEXT(INDIRECT("'["&amp;W8&amp;"]"&amp;O8&amp;"'!$E$"&amp;5), "0.00"), ", ", TEXT(INDIRECT("'["&amp;W8&amp;"]"&amp;O8&amp;"'!$F$"&amp;5), "0.00"), ")", )</f>
        <v>#REF!</v>
      </c>
      <c r="G8" s="22" t="e">
        <f ca="1">CONCATENATE(TEXT(INDIRECT("'["&amp;W8&amp;"]"&amp;O8&amp;"'!$D$"&amp;6), "0.00"), " (", TEXT(INDIRECT("'["&amp;W8&amp;"]"&amp;O8&amp;"'!$E$"&amp;6), "0.00"), ", ", TEXT(INDIRECT("'["&amp;W8&amp;"]"&amp;O8&amp;"'!$F$"&amp;6), "0.00"), ")", )</f>
        <v>#REF!</v>
      </c>
      <c r="H8" s="22" t="e">
        <f ca="1">(TEXT(INDIRECT("'["&amp;W8&amp;"]"&amp;Q8&amp;"'!$G$"&amp;2),"0.0000"))</f>
        <v>#REF!</v>
      </c>
      <c r="I8" s="23" t="e">
        <f ca="1">CONCATENATE(TEXT(INDIRECT("'["&amp;X8&amp;"]"&amp;Q8&amp;"'!$D$"&amp;2),"0.00")," (",TEXT(INDIRECT("'["&amp;X8&amp;"]"&amp;Q8&amp;"'!$E$"&amp;2),"0.00"),", ",TEXT(INDIRECT("'["&amp;X8&amp;"]"&amp;Q8&amp;"'!$F$"&amp;2),"0.00"),")")</f>
        <v>#REF!</v>
      </c>
      <c r="J8" s="23" t="e">
        <f ca="1">(TEXT(INDIRECT("'["&amp;X8&amp;"]"&amp;Q8&amp;"'!$G$"&amp;2),"0.0000"))</f>
        <v>#REF!</v>
      </c>
      <c r="K8" s="24" t="e">
        <f ca="1">CONCATENATE(TEXT(INDIRECT("'["&amp;Y8&amp;"]"&amp;Q8&amp;"'!$D$"&amp;2),"0.00")," (",TEXT(INDIRECT("'["&amp;Y8&amp;"]"&amp;Q8&amp;"'!$E$"&amp;2),"0.00"),", ",TEXT(INDIRECT("'["&amp;Y8&amp;"]"&amp;Q8&amp;"'!$F$"&amp;2),"0.00"),")")</f>
        <v>#REF!</v>
      </c>
      <c r="L8" s="24" t="e">
        <f ca="1">(TEXT(INDIRECT("'["&amp;Y8&amp;"]"&amp;Q8&amp;"'!$G$"&amp;2),"0.0000"))</f>
        <v>#REF!</v>
      </c>
      <c r="M8" s="25" t="e">
        <f ca="1">CONCATENATE(TEXT(INDIRECT("'["&amp;Z8&amp;"]"&amp;Q8&amp;"'!$D$"&amp;2),"0.00")," (",TEXT(INDIRECT("'["&amp;Z8&amp;"]"&amp;Q8&amp;"'!$E$"&amp;2),"0.00"),", ",TEXT(INDIRECT("'["&amp;Z8&amp;"]"&amp;Q8&amp;"'!$F$"&amp;2),"0.00"),")")</f>
        <v>#REF!</v>
      </c>
      <c r="N8" s="25" t="e">
        <f ca="1">(TEXT(INDIRECT("'["&amp;Z8&amp;"]"&amp;Q8&amp;"'!$G$"&amp;2),"0.0000"))</f>
        <v>#REF!</v>
      </c>
      <c r="O8" t="str">
        <f>CONCATENATE("Hn",S8,"_inc")</f>
        <v>Hnlipo_inc</v>
      </c>
      <c r="Q8" t="str">
        <f>CONCATENATE("T",S8,"_inc")</f>
        <v>Tlipo_inc</v>
      </c>
      <c r="R8" s="26" t="str">
        <f>A7</f>
        <v>Lip &amp; oral cavity (C00-06)</v>
      </c>
      <c r="S8" t="s">
        <v>25</v>
      </c>
      <c r="U8" t="s">
        <v>21</v>
      </c>
      <c r="W8" t="str">
        <f>CONCATENATE(U8,"_5.xlsx")</f>
        <v>igf1_5.xlsx</v>
      </c>
      <c r="X8" t="str">
        <f>CONCATENATE(U8,"_sd.xlsx")</f>
        <v>igf1_sd.xlsx</v>
      </c>
      <c r="Y8" t="str">
        <f>CONCATENATE(U8,"_80.xlsx")</f>
        <v>igf1_80.xlsx</v>
      </c>
      <c r="Z8" t="str">
        <f t="shared" si="0"/>
        <v>igf1_5nmol.xlsx</v>
      </c>
      <c r="AA8" t="str">
        <f>CONCATENATE("Tab",S8,"_inc")</f>
        <v>Tablipo_inc</v>
      </c>
    </row>
    <row r="9" spans="1:27" x14ac:dyDescent="0.35">
      <c r="B9" s="6" t="s">
        <v>22</v>
      </c>
      <c r="C9" s="21" t="e">
        <f ca="1">CONCATENATE(TEXT(INDIRECT("'["&amp;W9&amp;"]"&amp;O9&amp;"'!$D$"&amp;20), "0.00"), " (Ref.)")</f>
        <v>#REF!</v>
      </c>
      <c r="D9" s="22" t="e">
        <f ca="1">CONCATENATE(TEXT(INDIRECT("'["&amp;W9&amp;"]"&amp;O9&amp;"'!$D$"&amp;21), "0.00"), " (", TEXT(INDIRECT("'["&amp;W9&amp;"]"&amp;O9&amp;"'!$E$"&amp;21), "0.00"), ", ", TEXT(INDIRECT("'["&amp;W9&amp;"]"&amp;O9&amp;"'!$F$"&amp;21), "0.00"), ")", )</f>
        <v>#REF!</v>
      </c>
      <c r="E9" s="22" t="e">
        <f ca="1">CONCATENATE(TEXT(INDIRECT("'["&amp;W9&amp;"]"&amp;O9&amp;"'!$D$"&amp;22), "0.00"), " (", TEXT(INDIRECT("'["&amp;W9&amp;"]"&amp;O9&amp;"'!$E$"&amp;22), "0.00"), ", ", TEXT(INDIRECT("'["&amp;W9&amp;"]"&amp;O9&amp;"'!$F$"&amp;22), "0.00"), ")", )</f>
        <v>#REF!</v>
      </c>
      <c r="F9" s="22" t="e">
        <f ca="1">CONCATENATE(TEXT(INDIRECT("'["&amp;W9&amp;"]"&amp;O9&amp;"'!$D$"&amp;23), "0.00"), " (", TEXT(INDIRECT("'["&amp;W9&amp;"]"&amp;O9&amp;"'!$E$"&amp;23), "0.00"), ", ", TEXT(INDIRECT("'["&amp;W9&amp;"]"&amp;O9&amp;"'!$F$"&amp;23), "0.00"), ")", )</f>
        <v>#REF!</v>
      </c>
      <c r="G9" s="22" t="e">
        <f ca="1">CONCATENATE(TEXT(INDIRECT("'["&amp;W9&amp;"]"&amp;O9&amp;"'!$D$"&amp;24), "0.00"), " (", TEXT(INDIRECT("'["&amp;W9&amp;"]"&amp;O9&amp;"'!$E$"&amp;24), "0.00"), ", ", TEXT(INDIRECT("'["&amp;W9&amp;"]"&amp;O9&amp;"'!$F$"&amp;24), "0.00"), ")", )</f>
        <v>#REF!</v>
      </c>
      <c r="H9" s="22" t="e">
        <f ca="1">(TEXT(INDIRECT("'["&amp;W9&amp;"]"&amp;Q9&amp;"'!$G$"&amp;20),"0.0000"))</f>
        <v>#REF!</v>
      </c>
      <c r="I9" s="23" t="e">
        <f ca="1">CONCATENATE(TEXT(INDIRECT("'["&amp;X9&amp;"]"&amp;Q9&amp;"'!$D$"&amp;20),"0.00")," (",TEXT(INDIRECT("'["&amp;X9&amp;"]"&amp;Q9&amp;"'!$E$"&amp;20),"0.00"),", ",TEXT(INDIRECT("'["&amp;X9&amp;"]"&amp;Q9&amp;"'!$F$"&amp;20),"0.00"),")")</f>
        <v>#REF!</v>
      </c>
      <c r="J9" s="23" t="e">
        <f ca="1">(TEXT(INDIRECT("'["&amp;X9&amp;"]"&amp;Q9&amp;"'!$G$"&amp;20),"0.0000"))</f>
        <v>#REF!</v>
      </c>
      <c r="K9" s="24" t="e">
        <f ca="1">CONCATENATE(TEXT(INDIRECT("'["&amp;Y9&amp;"]"&amp;Q9&amp;"'!$D$"&amp;20),"0.00")," (",TEXT(INDIRECT("'["&amp;Y9&amp;"]"&amp;Q9&amp;"'!$E$"&amp;20),"0.00"),", ",TEXT(INDIRECT("'["&amp;Y9&amp;"]"&amp;Q9&amp;"'!$F$"&amp;20),"0.00"),")")</f>
        <v>#REF!</v>
      </c>
      <c r="L9" s="24" t="e">
        <f ca="1">(TEXT(INDIRECT("'["&amp;Y9&amp;"]"&amp;Q9&amp;"'!$G$"&amp;20),"0.0000"))</f>
        <v>#REF!</v>
      </c>
      <c r="M9" s="25" t="e">
        <f ca="1">CONCATENATE(TEXT(INDIRECT("'["&amp;Z9&amp;"]"&amp;Q9&amp;"'!$D$"&amp;20),"0.00")," (",TEXT(INDIRECT("'["&amp;Z9&amp;"]"&amp;Q9&amp;"'!$E$"&amp;20),"0.00"),", ",TEXT(INDIRECT("'["&amp;Z9&amp;"]"&amp;Q9&amp;"'!$F$"&amp;20),"0.00"),")")</f>
        <v>#REF!</v>
      </c>
      <c r="N9" s="25" t="e">
        <f ca="1">(TEXT(INDIRECT("'["&amp;Z9&amp;"]"&amp;Q9&amp;"'!$G$"&amp;20),"0.0000"))</f>
        <v>#REF!</v>
      </c>
      <c r="O9" t="str">
        <f>O8</f>
        <v>Hnlipo_inc</v>
      </c>
      <c r="Q9" t="str">
        <f>Q8</f>
        <v>Tlipo_inc</v>
      </c>
      <c r="R9" s="26"/>
      <c r="T9" s="28"/>
      <c r="U9" t="s">
        <v>21</v>
      </c>
      <c r="W9" t="str">
        <f>CONCATENATE(U9,"_5.xlsx")</f>
        <v>igf1_5.xlsx</v>
      </c>
      <c r="X9" t="str">
        <f>CONCATENATE(U9,"_sd.xlsx")</f>
        <v>igf1_sd.xlsx</v>
      </c>
      <c r="Y9" t="str">
        <f>CONCATENATE(U9,"_80.xlsx")</f>
        <v>igf1_80.xlsx</v>
      </c>
      <c r="Z9" t="str">
        <f t="shared" si="0"/>
        <v>igf1_5nmol.xlsx</v>
      </c>
      <c r="AA9" t="str">
        <f>AA8</f>
        <v>Tablipo_inc</v>
      </c>
    </row>
    <row r="10" spans="1:27" x14ac:dyDescent="0.35">
      <c r="B10" s="6" t="s">
        <v>23</v>
      </c>
      <c r="C10" s="21" t="e">
        <f ca="1">CONCATENATE(TEXT(INDIRECT("'["&amp;W10&amp;"]"&amp;O10&amp;"'!$D$"&amp;20), "0.00"), " (Ref.)")</f>
        <v>#REF!</v>
      </c>
      <c r="D10" s="22" t="e">
        <f ca="1">CONCATENATE(TEXT(INDIRECT("'["&amp;W10&amp;"]"&amp;O10&amp;"'!$D$"&amp;96), "0.00"), " (", TEXT(INDIRECT("'["&amp;W10&amp;"]"&amp;O10&amp;"'!$E$"&amp;96), "0.00"), ", ", TEXT(INDIRECT("'["&amp;W10&amp;"]"&amp;O10&amp;"'!$F$"&amp;96), "0.00"), ")", )</f>
        <v>#REF!</v>
      </c>
      <c r="E10" s="22" t="e">
        <f ca="1">CONCATENATE(TEXT(INDIRECT("'["&amp;W10&amp;"]"&amp;O10&amp;"'!$D$"&amp;97), "0.00"), " (", TEXT(INDIRECT("'["&amp;W10&amp;"]"&amp;O10&amp;"'!$E$"&amp;97), "0.00"), ", ", TEXT(INDIRECT("'["&amp;W10&amp;"]"&amp;O10&amp;"'!$F$"&amp;97), "0.00"), ")", )</f>
        <v>#REF!</v>
      </c>
      <c r="F10" s="22" t="e">
        <f ca="1">CONCATENATE(TEXT(INDIRECT("'["&amp;W10&amp;"]"&amp;O10&amp;"'!$D$"&amp;98), "0.00"), " (", TEXT(INDIRECT("'["&amp;W10&amp;"]"&amp;O10&amp;"'!$E$"&amp;98), "0.00"), ", ", TEXT(INDIRECT("'["&amp;W10&amp;"]"&amp;O10&amp;"'!$F$"&amp;98), "0.00"), ")", )</f>
        <v>#REF!</v>
      </c>
      <c r="G10" s="22" t="e">
        <f ca="1">CONCATENATE(TEXT(INDIRECT("'["&amp;W10&amp;"]"&amp;O10&amp;"'!$D$"&amp;99), "0.00"), " (", TEXT(INDIRECT("'["&amp;W10&amp;"]"&amp;O10&amp;"'!$E$"&amp;99), "0.00"), ", ", TEXT(INDIRECT("'["&amp;W10&amp;"]"&amp;O10&amp;"'!$F$"&amp;99), "0.00"), ")", )</f>
        <v>#REF!</v>
      </c>
      <c r="H10" s="22" t="e">
        <f ca="1">(TEXT(INDIRECT("'["&amp;W10&amp;"]"&amp;Q10&amp;"'!$G$"&amp;95),"0.0000"))</f>
        <v>#REF!</v>
      </c>
      <c r="I10" s="23" t="e">
        <f ca="1">CONCATENATE(TEXT(INDIRECT("'["&amp;X10&amp;"]"&amp;Q10&amp;"'!$D$"&amp;95),"0.00")," (",TEXT(INDIRECT("'["&amp;X10&amp;"]"&amp;Q10&amp;"'!$E$"&amp;95),"0.00"),", ",TEXT(INDIRECT("'["&amp;X10&amp;"]"&amp;Q10&amp;"'!$F$"&amp;95),"0.00"),")")</f>
        <v>#REF!</v>
      </c>
      <c r="J10" s="23" t="e">
        <f ca="1">(TEXT(INDIRECT("'["&amp;X10&amp;"]"&amp;Q10&amp;"'!$G$"&amp;95),"0.0000"))</f>
        <v>#REF!</v>
      </c>
      <c r="K10" s="24" t="e">
        <f ca="1">CONCATENATE(TEXT(INDIRECT("'["&amp;Y10&amp;"]"&amp;Q10&amp;"'!$D$"&amp;95),"0.00")," (",TEXT(INDIRECT("'["&amp;Y10&amp;"]"&amp;Q10&amp;"'!$E$"&amp;95),"0.00"),", ",TEXT(INDIRECT("'["&amp;Y10&amp;"]"&amp;Q10&amp;"'!$F$"&amp;95),"0.00"),")")</f>
        <v>#REF!</v>
      </c>
      <c r="L10" s="24" t="e">
        <f ca="1">(TEXT(INDIRECT("'["&amp;Y10&amp;"]"&amp;Q10&amp;"'!$G$"&amp;95),"0.0000"))</f>
        <v>#REF!</v>
      </c>
      <c r="M10" s="25" t="e">
        <f ca="1">CONCATENATE(TEXT(INDIRECT("'["&amp;Z10&amp;"]"&amp;Q10&amp;"'!$D$"&amp;95),"0.00")," (",TEXT(INDIRECT("'["&amp;Z10&amp;"]"&amp;Q10&amp;"'!$E$"&amp;95),"0.00"),", ",TEXT(INDIRECT("'["&amp;Z10&amp;"]"&amp;Q10&amp;"'!$F$"&amp;95),"0.00"),")")</f>
        <v>#REF!</v>
      </c>
      <c r="N10" s="25" t="e">
        <f ca="1">(TEXT(INDIRECT("'["&amp;Z10&amp;"]"&amp;Q10&amp;"'!$G$"&amp;95),"0.0000"))</f>
        <v>#REF!</v>
      </c>
      <c r="O10" t="str">
        <f>O9</f>
        <v>Hnlipo_inc</v>
      </c>
      <c r="Q10" t="str">
        <f>Q9</f>
        <v>Tlipo_inc</v>
      </c>
      <c r="R10" s="26"/>
      <c r="T10" s="28"/>
      <c r="U10" t="str">
        <f>U9</f>
        <v>igf1</v>
      </c>
      <c r="W10" t="str">
        <f>W9</f>
        <v>igf1_5.xlsx</v>
      </c>
      <c r="X10" t="str">
        <f t="shared" ref="X10:Y10" si="2">X9</f>
        <v>igf1_sd.xlsx</v>
      </c>
      <c r="Y10" t="str">
        <f t="shared" si="2"/>
        <v>igf1_80.xlsx</v>
      </c>
      <c r="Z10" t="str">
        <f t="shared" si="0"/>
        <v>igf1_5nmol.xlsx</v>
      </c>
      <c r="AA10" t="str">
        <f t="shared" ref="AA10" si="3">AA9</f>
        <v>Tablipo_inc</v>
      </c>
    </row>
    <row r="11" spans="1:27" x14ac:dyDescent="0.35">
      <c r="A11" s="15" t="s">
        <v>26</v>
      </c>
      <c r="B11" s="15" t="s">
        <v>18</v>
      </c>
      <c r="C11" s="16" t="e">
        <f ca="1">CONCATENATE(TEXT(INDIRECT("'["&amp;W12&amp;"]"&amp;AA12&amp;"'!$B$"&amp;3), "0")," / ", TEXT(INDIRECT("'["&amp;W12&amp;"]"&amp;AA12&amp;"'!$B$"&amp;4), "0"))</f>
        <v>#REF!</v>
      </c>
      <c r="D11" s="17" t="e">
        <f ca="1">CONCATENATE(TEXT(INDIRECT("'["&amp;W12&amp;"]"&amp;AA12&amp;"'!$C$"&amp;3), "0")," / ", TEXT(INDIRECT("'["&amp;W12&amp;"]"&amp;AA12&amp;"'!$C$"&amp;4), "0"))</f>
        <v>#REF!</v>
      </c>
      <c r="E11" s="17" t="e">
        <f ca="1">CONCATENATE(TEXT(INDIRECT("'["&amp;W12&amp;"]"&amp;AA12&amp;"'!$D$"&amp;3), "0")," / ", TEXT(INDIRECT("'["&amp;W12&amp;"]"&amp;AA12&amp;"'!$D$"&amp;4), "0"))</f>
        <v>#REF!</v>
      </c>
      <c r="F11" s="17" t="e">
        <f ca="1">CONCATENATE(TEXT(INDIRECT("'["&amp;W12&amp;"]"&amp;AA12&amp;"'!$E$"&amp;3), "0")," / ", TEXT(INDIRECT("'["&amp;W12&amp;"]"&amp;AA12&amp;"'!$E$"&amp;4), "0"))</f>
        <v>#REF!</v>
      </c>
      <c r="G11" s="17" t="e">
        <f ca="1">CONCATENATE(TEXT(INDIRECT("'["&amp;W12&amp;"]"&amp;AA12&amp;"'!$F$"&amp;3), "0")," / ", TEXT(INDIRECT("'["&amp;W12&amp;"]"&amp;AA12&amp;"'!$F$"&amp;4), "0"))</f>
        <v>#REF!</v>
      </c>
      <c r="H11" s="17"/>
      <c r="I11" s="18" t="e">
        <f ca="1">CONCATENATE(INDIRECT("'["&amp;X12&amp;"]"&amp;Q12&amp;"'!$B$"&amp;1), " / ", INDIRECT("'["&amp;X12&amp;"]"&amp;Q12&amp;"'!$C$"&amp;1))</f>
        <v>#REF!</v>
      </c>
      <c r="J11" s="18"/>
      <c r="K11" s="19" t="e">
        <f ca="1">CONCATENATE(INDIRECT("'["&amp;Y12&amp;"]"&amp;Q12&amp;"'!$B$"&amp;1), " / ", INDIRECT("'["&amp;Y12&amp;"]"&amp;Q12&amp;"'!$C$"&amp;1))</f>
        <v>#REF!</v>
      </c>
      <c r="L11" s="19"/>
      <c r="M11" s="20" t="e">
        <f ca="1">CONCATENATE(INDIRECT("'["&amp;Z12&amp;"]"&amp;Q12&amp;"'!$B$"&amp;1), " / ", INDIRECT("'["&amp;Z12&amp;"]"&amp;Q12&amp;"'!$C$"&amp;1))</f>
        <v>#REF!</v>
      </c>
      <c r="N11" s="20"/>
      <c r="R11" s="26"/>
      <c r="T11" s="28"/>
      <c r="Z11" t="str">
        <f t="shared" si="0"/>
        <v>_5nmol.xlsx</v>
      </c>
    </row>
    <row r="12" spans="1:27" x14ac:dyDescent="0.35">
      <c r="B12" s="6" t="s">
        <v>19</v>
      </c>
      <c r="C12" s="21" t="e">
        <f ca="1">CONCATENATE(TEXT(INDIRECT("'["&amp;W12&amp;"]"&amp;O12&amp;"'!$D$"&amp;2), "0.00"), " (Ref.)")</f>
        <v>#REF!</v>
      </c>
      <c r="D12" s="22" t="e">
        <f ca="1">CONCATENATE(TEXT(INDIRECT("'["&amp;W12&amp;"]"&amp;O12&amp;"'!$D$"&amp;3), "0.00"), " (", TEXT(INDIRECT("'["&amp;W12&amp;"]"&amp;O12&amp;"'!$E$"&amp;3), "0.00"), ", ", TEXT(INDIRECT("'["&amp;W12&amp;"]"&amp;O12&amp;"'!$F$"&amp;3), "0.00"), ")", )</f>
        <v>#REF!</v>
      </c>
      <c r="E12" s="22" t="e">
        <f ca="1">CONCATENATE(TEXT(INDIRECT("'["&amp;W12&amp;"]"&amp;O12&amp;"'!$D$"&amp;4), "0.00"), " (", TEXT(INDIRECT("'["&amp;W12&amp;"]"&amp;O12&amp;"'!$E$"&amp;4), "0.00"), ", ", TEXT(INDIRECT("'["&amp;W12&amp;"]"&amp;O12&amp;"'!$F$"&amp;4), "0.00"), ")", )</f>
        <v>#REF!</v>
      </c>
      <c r="F12" s="22" t="e">
        <f ca="1">CONCATENATE(TEXT(INDIRECT("'["&amp;W12&amp;"]"&amp;O12&amp;"'!$D$"&amp;5), "0.00"), " (", TEXT(INDIRECT("'["&amp;W12&amp;"]"&amp;O12&amp;"'!$E$"&amp;5), "0.00"), ", ", TEXT(INDIRECT("'["&amp;W12&amp;"]"&amp;O12&amp;"'!$F$"&amp;5), "0.00"), ")", )</f>
        <v>#REF!</v>
      </c>
      <c r="G12" s="22" t="e">
        <f ca="1">CONCATENATE(TEXT(INDIRECT("'["&amp;W12&amp;"]"&amp;O12&amp;"'!$D$"&amp;6), "0.00"), " (", TEXT(INDIRECT("'["&amp;W12&amp;"]"&amp;O12&amp;"'!$E$"&amp;6), "0.00"), ", ", TEXT(INDIRECT("'["&amp;W12&amp;"]"&amp;O12&amp;"'!$F$"&amp;6), "0.00"), ")", )</f>
        <v>#REF!</v>
      </c>
      <c r="H12" s="22" t="e">
        <f ca="1">(TEXT(INDIRECT("'["&amp;W12&amp;"]"&amp;Q12&amp;"'!$G$"&amp;2),"0.0000"))</f>
        <v>#REF!</v>
      </c>
      <c r="I12" s="23" t="e">
        <f ca="1">CONCATENATE(TEXT(INDIRECT("'["&amp;X12&amp;"]"&amp;Q12&amp;"'!$D$"&amp;2),"0.00")," (",TEXT(INDIRECT("'["&amp;X12&amp;"]"&amp;Q12&amp;"'!$E$"&amp;2),"0.00"),", ",TEXT(INDIRECT("'["&amp;X12&amp;"]"&amp;Q12&amp;"'!$F$"&amp;2),"0.00"),")")</f>
        <v>#REF!</v>
      </c>
      <c r="J12" s="23" t="e">
        <f ca="1">(TEXT(INDIRECT("'["&amp;X12&amp;"]"&amp;Q12&amp;"'!$G$"&amp;2),"0.0000"))</f>
        <v>#REF!</v>
      </c>
      <c r="K12" s="24" t="e">
        <f ca="1">CONCATENATE(TEXT(INDIRECT("'["&amp;Y12&amp;"]"&amp;Q12&amp;"'!$D$"&amp;2),"0.00")," (",TEXT(INDIRECT("'["&amp;Y12&amp;"]"&amp;Q12&amp;"'!$E$"&amp;2),"0.00"),", ",TEXT(INDIRECT("'["&amp;Y12&amp;"]"&amp;Q12&amp;"'!$F$"&amp;2),"0.00"),")")</f>
        <v>#REF!</v>
      </c>
      <c r="L12" s="24" t="e">
        <f ca="1">(TEXT(INDIRECT("'["&amp;Y12&amp;"]"&amp;Q12&amp;"'!$G$"&amp;2),"0.0000"))</f>
        <v>#REF!</v>
      </c>
      <c r="M12" s="25" t="e">
        <f ca="1">CONCATENATE(TEXT(INDIRECT("'["&amp;Z12&amp;"]"&amp;Q12&amp;"'!$D$"&amp;2),"0.00")," (",TEXT(INDIRECT("'["&amp;Z12&amp;"]"&amp;Q12&amp;"'!$E$"&amp;2),"0.00"),", ",TEXT(INDIRECT("'["&amp;Z12&amp;"]"&amp;Q12&amp;"'!$F$"&amp;2),"0.00"),")")</f>
        <v>#REF!</v>
      </c>
      <c r="N12" s="25" t="e">
        <f ca="1">(TEXT(INDIRECT("'["&amp;Z12&amp;"]"&amp;Q12&amp;"'!$G$"&amp;2),"0.0000"))</f>
        <v>#REF!</v>
      </c>
      <c r="O12" t="str">
        <f>CONCATENATE("Hn",S12,"_inc")</f>
        <v>Hnorophar_inc</v>
      </c>
      <c r="Q12" t="str">
        <f>CONCATENATE("T",S12,"_inc")</f>
        <v>Torophar_inc</v>
      </c>
      <c r="R12" s="26" t="str">
        <f>A11</f>
        <v>Oropharynx (C09-10)</v>
      </c>
      <c r="S12" t="s">
        <v>27</v>
      </c>
      <c r="U12" t="s">
        <v>21</v>
      </c>
      <c r="W12" t="str">
        <f>CONCATENATE(U12,"_5.xlsx")</f>
        <v>igf1_5.xlsx</v>
      </c>
      <c r="X12" t="str">
        <f>CONCATENATE(U12,"_sd.xlsx")</f>
        <v>igf1_sd.xlsx</v>
      </c>
      <c r="Y12" t="str">
        <f>CONCATENATE(U12,"_80.xlsx")</f>
        <v>igf1_80.xlsx</v>
      </c>
      <c r="Z12" t="str">
        <f t="shared" si="0"/>
        <v>igf1_5nmol.xlsx</v>
      </c>
      <c r="AA12" t="str">
        <f>CONCATENATE("Tab",S12,"_inc")</f>
        <v>Taborophar_inc</v>
      </c>
    </row>
    <row r="13" spans="1:27" x14ac:dyDescent="0.35">
      <c r="B13" s="6" t="s">
        <v>22</v>
      </c>
      <c r="C13" s="21" t="e">
        <f ca="1">CONCATENATE(TEXT(INDIRECT("'["&amp;W13&amp;"]"&amp;O13&amp;"'!$D$"&amp;20), "0.00"), " (Ref.)")</f>
        <v>#REF!</v>
      </c>
      <c r="D13" s="22" t="e">
        <f ca="1">CONCATENATE(TEXT(INDIRECT("'["&amp;W13&amp;"]"&amp;O13&amp;"'!$D$"&amp;21), "0.00"), " (", TEXT(INDIRECT("'["&amp;W13&amp;"]"&amp;O13&amp;"'!$E$"&amp;21), "0.00"), ", ", TEXT(INDIRECT("'["&amp;W13&amp;"]"&amp;O13&amp;"'!$F$"&amp;21), "0.00"), ")", )</f>
        <v>#REF!</v>
      </c>
      <c r="E13" s="22" t="e">
        <f ca="1">CONCATENATE(TEXT(INDIRECT("'["&amp;W13&amp;"]"&amp;O13&amp;"'!$D$"&amp;22), "0.00"), " (", TEXT(INDIRECT("'["&amp;W13&amp;"]"&amp;O13&amp;"'!$E$"&amp;22), "0.00"), ", ", TEXT(INDIRECT("'["&amp;W13&amp;"]"&amp;O13&amp;"'!$F$"&amp;22), "0.00"), ")", )</f>
        <v>#REF!</v>
      </c>
      <c r="F13" s="22" t="e">
        <f ca="1">CONCATENATE(TEXT(INDIRECT("'["&amp;W13&amp;"]"&amp;O13&amp;"'!$D$"&amp;23), "0.00"), " (", TEXT(INDIRECT("'["&amp;W13&amp;"]"&amp;O13&amp;"'!$E$"&amp;23), "0.00"), ", ", TEXT(INDIRECT("'["&amp;W13&amp;"]"&amp;O13&amp;"'!$F$"&amp;23), "0.00"), ")", )</f>
        <v>#REF!</v>
      </c>
      <c r="G13" s="22" t="e">
        <f ca="1">CONCATENATE(TEXT(INDIRECT("'["&amp;W13&amp;"]"&amp;O13&amp;"'!$D$"&amp;24), "0.00"), " (", TEXT(INDIRECT("'["&amp;W13&amp;"]"&amp;O13&amp;"'!$E$"&amp;24), "0.00"), ", ", TEXT(INDIRECT("'["&amp;W13&amp;"]"&amp;O13&amp;"'!$F$"&amp;24), "0.00"), ")", )</f>
        <v>#REF!</v>
      </c>
      <c r="H13" s="22" t="e">
        <f ca="1">(TEXT(INDIRECT("'["&amp;W13&amp;"]"&amp;Q13&amp;"'!$G$"&amp;20),"0.0000"))</f>
        <v>#REF!</v>
      </c>
      <c r="I13" s="23" t="e">
        <f ca="1">CONCATENATE(TEXT(INDIRECT("'["&amp;X13&amp;"]"&amp;Q13&amp;"'!$D$"&amp;20),"0.00")," (",TEXT(INDIRECT("'["&amp;X13&amp;"]"&amp;Q13&amp;"'!$E$"&amp;20),"0.00"),", ",TEXT(INDIRECT("'["&amp;X13&amp;"]"&amp;Q13&amp;"'!$F$"&amp;20),"0.00"),")")</f>
        <v>#REF!</v>
      </c>
      <c r="J13" s="23" t="e">
        <f ca="1">(TEXT(INDIRECT("'["&amp;X13&amp;"]"&amp;Q13&amp;"'!$G$"&amp;20),"0.0000"))</f>
        <v>#REF!</v>
      </c>
      <c r="K13" s="24" t="e">
        <f ca="1">CONCATENATE(TEXT(INDIRECT("'["&amp;Y13&amp;"]"&amp;Q13&amp;"'!$D$"&amp;20),"0.00")," (",TEXT(INDIRECT("'["&amp;Y13&amp;"]"&amp;Q13&amp;"'!$E$"&amp;20),"0.00"),", ",TEXT(INDIRECT("'["&amp;Y13&amp;"]"&amp;Q13&amp;"'!$F$"&amp;20),"0.00"),")")</f>
        <v>#REF!</v>
      </c>
      <c r="L13" s="24" t="e">
        <f ca="1">(TEXT(INDIRECT("'["&amp;Y13&amp;"]"&amp;Q13&amp;"'!$G$"&amp;20),"0.0000"))</f>
        <v>#REF!</v>
      </c>
      <c r="M13" s="25" t="e">
        <f ca="1">CONCATENATE(TEXT(INDIRECT("'["&amp;Z13&amp;"]"&amp;Q13&amp;"'!$D$"&amp;20),"0.00")," (",TEXT(INDIRECT("'["&amp;Z13&amp;"]"&amp;Q13&amp;"'!$E$"&amp;20),"0.00"),", ",TEXT(INDIRECT("'["&amp;Z13&amp;"]"&amp;Q13&amp;"'!$F$"&amp;20),"0.00"),")")</f>
        <v>#REF!</v>
      </c>
      <c r="N13" s="25" t="e">
        <f ca="1">(TEXT(INDIRECT("'["&amp;Z13&amp;"]"&amp;Q13&amp;"'!$G$"&amp;20),"0.0000"))</f>
        <v>#REF!</v>
      </c>
      <c r="O13" t="str">
        <f>O12</f>
        <v>Hnorophar_inc</v>
      </c>
      <c r="Q13" t="str">
        <f>Q12</f>
        <v>Torophar_inc</v>
      </c>
      <c r="R13" s="26"/>
      <c r="T13" s="28"/>
      <c r="U13" t="s">
        <v>21</v>
      </c>
      <c r="W13" t="str">
        <f>CONCATENATE(U13,"_5.xlsx")</f>
        <v>igf1_5.xlsx</v>
      </c>
      <c r="X13" t="str">
        <f>CONCATENATE(U13,"_sd.xlsx")</f>
        <v>igf1_sd.xlsx</v>
      </c>
      <c r="Y13" t="str">
        <f>CONCATENATE(U13,"_80.xlsx")</f>
        <v>igf1_80.xlsx</v>
      </c>
      <c r="Z13" t="str">
        <f t="shared" si="0"/>
        <v>igf1_5nmol.xlsx</v>
      </c>
      <c r="AA13" t="str">
        <f>AA12</f>
        <v>Taborophar_inc</v>
      </c>
    </row>
    <row r="14" spans="1:27" x14ac:dyDescent="0.35">
      <c r="B14" s="6" t="s">
        <v>23</v>
      </c>
      <c r="C14" s="21" t="e">
        <f ca="1">CONCATENATE(TEXT(INDIRECT("'["&amp;W14&amp;"]"&amp;O14&amp;"'!$D$"&amp;20), "0.00"), " (Ref.)")</f>
        <v>#REF!</v>
      </c>
      <c r="D14" s="22" t="e">
        <f ca="1">CONCATENATE(TEXT(INDIRECT("'["&amp;W14&amp;"]"&amp;O14&amp;"'!$D$"&amp;96), "0.00"), " (", TEXT(INDIRECT("'["&amp;W14&amp;"]"&amp;O14&amp;"'!$E$"&amp;96), "0.00"), ", ", TEXT(INDIRECT("'["&amp;W14&amp;"]"&amp;O14&amp;"'!$F$"&amp;96), "0.00"), ")", )</f>
        <v>#REF!</v>
      </c>
      <c r="E14" s="22" t="e">
        <f ca="1">CONCATENATE(TEXT(INDIRECT("'["&amp;W14&amp;"]"&amp;O14&amp;"'!$D$"&amp;97), "0.00"), " (", TEXT(INDIRECT("'["&amp;W14&amp;"]"&amp;O14&amp;"'!$E$"&amp;97), "0.00"), ", ", TEXT(INDIRECT("'["&amp;W14&amp;"]"&amp;O14&amp;"'!$F$"&amp;97), "0.00"), ")", )</f>
        <v>#REF!</v>
      </c>
      <c r="F14" s="22" t="e">
        <f ca="1">CONCATENATE(TEXT(INDIRECT("'["&amp;W14&amp;"]"&amp;O14&amp;"'!$D$"&amp;98), "0.00"), " (", TEXT(INDIRECT("'["&amp;W14&amp;"]"&amp;O14&amp;"'!$E$"&amp;98), "0.00"), ", ", TEXT(INDIRECT("'["&amp;W14&amp;"]"&amp;O14&amp;"'!$F$"&amp;98), "0.00"), ")", )</f>
        <v>#REF!</v>
      </c>
      <c r="G14" s="22" t="e">
        <f ca="1">CONCATENATE(TEXT(INDIRECT("'["&amp;W14&amp;"]"&amp;O14&amp;"'!$D$"&amp;99), "0.00"), " (", TEXT(INDIRECT("'["&amp;W14&amp;"]"&amp;O14&amp;"'!$E$"&amp;99), "0.00"), ", ", TEXT(INDIRECT("'["&amp;W14&amp;"]"&amp;O14&amp;"'!$F$"&amp;99), "0.00"), ")", )</f>
        <v>#REF!</v>
      </c>
      <c r="H14" s="22" t="e">
        <f ca="1">(TEXT(INDIRECT("'["&amp;W14&amp;"]"&amp;Q14&amp;"'!$G$"&amp;95),"0.0000"))</f>
        <v>#REF!</v>
      </c>
      <c r="I14" s="23" t="e">
        <f ca="1">CONCATENATE(TEXT(INDIRECT("'["&amp;X14&amp;"]"&amp;Q14&amp;"'!$D$"&amp;95),"0.00")," (",TEXT(INDIRECT("'["&amp;X14&amp;"]"&amp;Q14&amp;"'!$E$"&amp;95),"0.00"),", ",TEXT(INDIRECT("'["&amp;X14&amp;"]"&amp;Q14&amp;"'!$F$"&amp;95),"0.00"),")")</f>
        <v>#REF!</v>
      </c>
      <c r="J14" s="23" t="e">
        <f ca="1">(TEXT(INDIRECT("'["&amp;X14&amp;"]"&amp;Q14&amp;"'!$G$"&amp;95),"0.0000"))</f>
        <v>#REF!</v>
      </c>
      <c r="K14" s="24" t="e">
        <f ca="1">CONCATENATE(TEXT(INDIRECT("'["&amp;Y14&amp;"]"&amp;Q14&amp;"'!$D$"&amp;95),"0.00")," (",TEXT(INDIRECT("'["&amp;Y14&amp;"]"&amp;Q14&amp;"'!$E$"&amp;95),"0.00"),", ",TEXT(INDIRECT("'["&amp;Y14&amp;"]"&amp;Q14&amp;"'!$F$"&amp;95),"0.00"),")")</f>
        <v>#REF!</v>
      </c>
      <c r="L14" s="24" t="e">
        <f ca="1">(TEXT(INDIRECT("'["&amp;Y14&amp;"]"&amp;Q14&amp;"'!$G$"&amp;95),"0.0000"))</f>
        <v>#REF!</v>
      </c>
      <c r="M14" s="25" t="e">
        <f ca="1">CONCATENATE(TEXT(INDIRECT("'["&amp;Z14&amp;"]"&amp;Q14&amp;"'!$D$"&amp;95),"0.00")," (",TEXT(INDIRECT("'["&amp;Z14&amp;"]"&amp;Q14&amp;"'!$E$"&amp;95),"0.00"),", ",TEXT(INDIRECT("'["&amp;Z14&amp;"]"&amp;Q14&amp;"'!$F$"&amp;95),"0.00"),")")</f>
        <v>#REF!</v>
      </c>
      <c r="N14" s="25" t="e">
        <f ca="1">(TEXT(INDIRECT("'["&amp;Z14&amp;"]"&amp;Q14&amp;"'!$G$"&amp;95),"0.0000"))</f>
        <v>#REF!</v>
      </c>
      <c r="O14" t="str">
        <f>O13</f>
        <v>Hnorophar_inc</v>
      </c>
      <c r="Q14" t="str">
        <f>Q13</f>
        <v>Torophar_inc</v>
      </c>
      <c r="R14" s="26"/>
      <c r="T14" s="28"/>
      <c r="U14" t="str">
        <f>U13</f>
        <v>igf1</v>
      </c>
      <c r="W14" t="str">
        <f>W13</f>
        <v>igf1_5.xlsx</v>
      </c>
      <c r="X14" t="str">
        <f t="shared" ref="X14:Y14" si="4">X13</f>
        <v>igf1_sd.xlsx</v>
      </c>
      <c r="Y14" t="str">
        <f t="shared" si="4"/>
        <v>igf1_80.xlsx</v>
      </c>
      <c r="Z14" t="str">
        <f t="shared" si="0"/>
        <v>igf1_5nmol.xlsx</v>
      </c>
      <c r="AA14" t="str">
        <f t="shared" ref="AA14" si="5">AA13</f>
        <v>Taborophar_inc</v>
      </c>
    </row>
    <row r="15" spans="1:27" x14ac:dyDescent="0.35">
      <c r="A15" s="15" t="s">
        <v>28</v>
      </c>
      <c r="B15" s="15" t="s">
        <v>18</v>
      </c>
      <c r="C15" s="16" t="e">
        <f ca="1">CONCATENATE(TEXT(INDIRECT("'["&amp;W16&amp;"]"&amp;AA16&amp;"'!$B$"&amp;3), "0")," / ", TEXT(INDIRECT("'["&amp;W16&amp;"]"&amp;AA16&amp;"'!$B$"&amp;4), "0"))</f>
        <v>#REF!</v>
      </c>
      <c r="D15" s="17" t="e">
        <f ca="1">CONCATENATE(TEXT(INDIRECT("'["&amp;W16&amp;"]"&amp;AA16&amp;"'!$C$"&amp;3), "0")," / ", TEXT(INDIRECT("'["&amp;W16&amp;"]"&amp;AA16&amp;"'!$C$"&amp;4), "0"))</f>
        <v>#REF!</v>
      </c>
      <c r="E15" s="17" t="e">
        <f ca="1">CONCATENATE(TEXT(INDIRECT("'["&amp;W16&amp;"]"&amp;AA16&amp;"'!$D$"&amp;3), "0")," / ", TEXT(INDIRECT("'["&amp;W16&amp;"]"&amp;AA16&amp;"'!$D$"&amp;4), "0"))</f>
        <v>#REF!</v>
      </c>
      <c r="F15" s="17" t="e">
        <f ca="1">CONCATENATE(TEXT(INDIRECT("'["&amp;W16&amp;"]"&amp;AA16&amp;"'!$E$"&amp;3), "0")," / ", TEXT(INDIRECT("'["&amp;W16&amp;"]"&amp;AA16&amp;"'!$E$"&amp;4), "0"))</f>
        <v>#REF!</v>
      </c>
      <c r="G15" s="17" t="e">
        <f ca="1">CONCATENATE(TEXT(INDIRECT("'["&amp;W16&amp;"]"&amp;AA16&amp;"'!$F$"&amp;3), "0")," / ", TEXT(INDIRECT("'["&amp;W16&amp;"]"&amp;AA16&amp;"'!$F$"&amp;4), "0"))</f>
        <v>#REF!</v>
      </c>
      <c r="H15" s="17"/>
      <c r="I15" s="18" t="e">
        <f ca="1">CONCATENATE(INDIRECT("'["&amp;X16&amp;"]"&amp;Q16&amp;"'!$B$"&amp;1), " / ", INDIRECT("'["&amp;X16&amp;"]"&amp;Q16&amp;"'!$C$"&amp;1))</f>
        <v>#REF!</v>
      </c>
      <c r="J15" s="18"/>
      <c r="K15" s="19" t="e">
        <f ca="1">CONCATENATE(INDIRECT("'["&amp;Y16&amp;"]"&amp;Q16&amp;"'!$B$"&amp;1), " / ", INDIRECT("'["&amp;Y16&amp;"]"&amp;Q16&amp;"'!$C$"&amp;1))</f>
        <v>#REF!</v>
      </c>
      <c r="L15" s="19"/>
      <c r="M15" s="20" t="e">
        <f ca="1">CONCATENATE(INDIRECT("'["&amp;Z16&amp;"]"&amp;Q16&amp;"'!$B$"&amp;1), " / ", INDIRECT("'["&amp;Z16&amp;"]"&amp;Q16&amp;"'!$C$"&amp;1))</f>
        <v>#REF!</v>
      </c>
      <c r="N15" s="20"/>
      <c r="R15" s="26"/>
      <c r="T15" s="28"/>
      <c r="Z15" t="str">
        <f t="shared" si="0"/>
        <v>_5nmol.xlsx</v>
      </c>
    </row>
    <row r="16" spans="1:27" x14ac:dyDescent="0.35">
      <c r="B16" s="6" t="s">
        <v>19</v>
      </c>
      <c r="C16" s="21" t="e">
        <f ca="1">CONCATENATE(TEXT(INDIRECT("'["&amp;W16&amp;"]"&amp;O16&amp;"'!$D$"&amp;2), "0.00"), " (Ref.)")</f>
        <v>#REF!</v>
      </c>
      <c r="D16" s="22" t="e">
        <f ca="1">CONCATENATE(TEXT(INDIRECT("'["&amp;W16&amp;"]"&amp;O16&amp;"'!$D$"&amp;3), "0.00"), " (", TEXT(INDIRECT("'["&amp;W16&amp;"]"&amp;O16&amp;"'!$E$"&amp;3), "0.00"), ", ", TEXT(INDIRECT("'["&amp;W16&amp;"]"&amp;O16&amp;"'!$F$"&amp;3), "0.00"), ")", )</f>
        <v>#REF!</v>
      </c>
      <c r="E16" s="22" t="e">
        <f ca="1">CONCATENATE(TEXT(INDIRECT("'["&amp;W16&amp;"]"&amp;O16&amp;"'!$D$"&amp;4), "0.00"), " (", TEXT(INDIRECT("'["&amp;W16&amp;"]"&amp;O16&amp;"'!$E$"&amp;4), "0.00"), ", ", TEXT(INDIRECT("'["&amp;W16&amp;"]"&amp;O16&amp;"'!$F$"&amp;4), "0.00"), ")", )</f>
        <v>#REF!</v>
      </c>
      <c r="F16" s="22" t="e">
        <f ca="1">CONCATENATE(TEXT(INDIRECT("'["&amp;W16&amp;"]"&amp;O16&amp;"'!$D$"&amp;5), "0.00"), " (", TEXT(INDIRECT("'["&amp;W16&amp;"]"&amp;O16&amp;"'!$E$"&amp;5), "0.00"), ", ", TEXT(INDIRECT("'["&amp;W16&amp;"]"&amp;O16&amp;"'!$F$"&amp;5), "0.00"), ")", )</f>
        <v>#REF!</v>
      </c>
      <c r="G16" s="22" t="e">
        <f ca="1">CONCATENATE(TEXT(INDIRECT("'["&amp;W16&amp;"]"&amp;O16&amp;"'!$D$"&amp;6), "0.00"), " (", TEXT(INDIRECT("'["&amp;W16&amp;"]"&amp;O16&amp;"'!$E$"&amp;6), "0.00"), ", ", TEXT(INDIRECT("'["&amp;W16&amp;"]"&amp;O16&amp;"'!$F$"&amp;6), "0.00"), ")", )</f>
        <v>#REF!</v>
      </c>
      <c r="H16" s="22" t="e">
        <f ca="1">(TEXT(INDIRECT("'["&amp;W16&amp;"]"&amp;Q16&amp;"'!$G$"&amp;2),"0.0000"))</f>
        <v>#REF!</v>
      </c>
      <c r="I16" s="23" t="e">
        <f ca="1">CONCATENATE(TEXT(INDIRECT("'["&amp;X16&amp;"]"&amp;Q16&amp;"'!$D$"&amp;2),"0.00")," (",TEXT(INDIRECT("'["&amp;X16&amp;"]"&amp;Q16&amp;"'!$E$"&amp;2),"0.00"),", ",TEXT(INDIRECT("'["&amp;X16&amp;"]"&amp;Q16&amp;"'!$F$"&amp;2),"0.00"),")")</f>
        <v>#REF!</v>
      </c>
      <c r="J16" s="23" t="e">
        <f ca="1">(TEXT(INDIRECT("'["&amp;X16&amp;"]"&amp;Q16&amp;"'!$G$"&amp;2),"0.0000"))</f>
        <v>#REF!</v>
      </c>
      <c r="K16" s="24" t="e">
        <f ca="1">CONCATENATE(TEXT(INDIRECT("'["&amp;Y16&amp;"]"&amp;Q16&amp;"'!$D$"&amp;2),"0.00")," (",TEXT(INDIRECT("'["&amp;Y16&amp;"]"&amp;Q16&amp;"'!$E$"&amp;2),"0.00"),", ",TEXT(INDIRECT("'["&amp;Y16&amp;"]"&amp;Q16&amp;"'!$F$"&amp;2),"0.00"),")")</f>
        <v>#REF!</v>
      </c>
      <c r="L16" s="24" t="e">
        <f ca="1">(TEXT(INDIRECT("'["&amp;Y16&amp;"]"&amp;Q16&amp;"'!$G$"&amp;2),"0.0000"))</f>
        <v>#REF!</v>
      </c>
      <c r="M16" s="25" t="e">
        <f ca="1">CONCATENATE(TEXT(INDIRECT("'["&amp;Z16&amp;"]"&amp;Q16&amp;"'!$D$"&amp;2),"0.00")," (",TEXT(INDIRECT("'["&amp;Z16&amp;"]"&amp;Q16&amp;"'!$E$"&amp;2),"0.00"),", ",TEXT(INDIRECT("'["&amp;Z16&amp;"]"&amp;Q16&amp;"'!$F$"&amp;2),"0.00"),")")</f>
        <v>#REF!</v>
      </c>
      <c r="N16" s="25" t="e">
        <f ca="1">(TEXT(INDIRECT("'["&amp;Z16&amp;"]"&amp;Q16&amp;"'!$G$"&amp;2),"0.0000"))</f>
        <v>#REF!</v>
      </c>
      <c r="O16" t="str">
        <f>CONCATENATE("Hn",S16,"_inc")</f>
        <v>Hnoesoph_inc</v>
      </c>
      <c r="Q16" t="str">
        <f>CONCATENATE("T",S16,"_inc")</f>
        <v>Toesoph_inc</v>
      </c>
      <c r="R16" s="26" t="str">
        <f>A15</f>
        <v>Oesophagus (C15)</v>
      </c>
      <c r="S16" t="s">
        <v>29</v>
      </c>
      <c r="U16" t="s">
        <v>21</v>
      </c>
      <c r="W16" t="str">
        <f>CONCATENATE(U16,"_5.xlsx")</f>
        <v>igf1_5.xlsx</v>
      </c>
      <c r="X16" t="str">
        <f>CONCATENATE(U16,"_sd.xlsx")</f>
        <v>igf1_sd.xlsx</v>
      </c>
      <c r="Y16" t="str">
        <f>CONCATENATE(U16,"_80.xlsx")</f>
        <v>igf1_80.xlsx</v>
      </c>
      <c r="Z16" t="str">
        <f t="shared" si="0"/>
        <v>igf1_5nmol.xlsx</v>
      </c>
      <c r="AA16" t="str">
        <f>CONCATENATE("Tab",S16,"_inc")</f>
        <v>Taboesoph_inc</v>
      </c>
    </row>
    <row r="17" spans="1:27" x14ac:dyDescent="0.35">
      <c r="B17" s="6" t="s">
        <v>22</v>
      </c>
      <c r="C17" s="21" t="e">
        <f ca="1">CONCATENATE(TEXT(INDIRECT("'["&amp;W17&amp;"]"&amp;O17&amp;"'!$D$"&amp;20), "0.00"), " (Ref.)")</f>
        <v>#REF!</v>
      </c>
      <c r="D17" s="22" t="e">
        <f ca="1">CONCATENATE(TEXT(INDIRECT("'["&amp;W17&amp;"]"&amp;O17&amp;"'!$D$"&amp;21), "0.00"), " (", TEXT(INDIRECT("'["&amp;W17&amp;"]"&amp;O17&amp;"'!$E$"&amp;21), "0.00"), ", ", TEXT(INDIRECT("'["&amp;W17&amp;"]"&amp;O17&amp;"'!$F$"&amp;21), "0.00"), ")", )</f>
        <v>#REF!</v>
      </c>
      <c r="E17" s="22" t="e">
        <f ca="1">CONCATENATE(TEXT(INDIRECT("'["&amp;W17&amp;"]"&amp;O17&amp;"'!$D$"&amp;22), "0.00"), " (", TEXT(INDIRECT("'["&amp;W17&amp;"]"&amp;O17&amp;"'!$E$"&amp;22), "0.00"), ", ", TEXT(INDIRECT("'["&amp;W17&amp;"]"&amp;O17&amp;"'!$F$"&amp;22), "0.00"), ")", )</f>
        <v>#REF!</v>
      </c>
      <c r="F17" s="22" t="e">
        <f ca="1">CONCATENATE(TEXT(INDIRECT("'["&amp;W17&amp;"]"&amp;O17&amp;"'!$D$"&amp;23), "0.00"), " (", TEXT(INDIRECT("'["&amp;W17&amp;"]"&amp;O17&amp;"'!$E$"&amp;23), "0.00"), ", ", TEXT(INDIRECT("'["&amp;W17&amp;"]"&amp;O17&amp;"'!$F$"&amp;23), "0.00"), ")", )</f>
        <v>#REF!</v>
      </c>
      <c r="G17" s="22" t="e">
        <f ca="1">CONCATENATE(TEXT(INDIRECT("'["&amp;W17&amp;"]"&amp;O17&amp;"'!$D$"&amp;24), "0.00"), " (", TEXT(INDIRECT("'["&amp;W17&amp;"]"&amp;O17&amp;"'!$E$"&amp;24), "0.00"), ", ", TEXT(INDIRECT("'["&amp;W17&amp;"]"&amp;O17&amp;"'!$F$"&amp;24), "0.00"), ")", )</f>
        <v>#REF!</v>
      </c>
      <c r="H17" s="22" t="e">
        <f ca="1">(TEXT(INDIRECT("'["&amp;W17&amp;"]"&amp;Q17&amp;"'!$G$"&amp;20),"0.0000"))</f>
        <v>#REF!</v>
      </c>
      <c r="I17" s="23" t="e">
        <f ca="1">CONCATENATE(TEXT(INDIRECT("'["&amp;X17&amp;"]"&amp;Q17&amp;"'!$D$"&amp;20),"0.00")," (",TEXT(INDIRECT("'["&amp;X17&amp;"]"&amp;Q17&amp;"'!$E$"&amp;20),"0.00"),", ",TEXT(INDIRECT("'["&amp;X17&amp;"]"&amp;Q17&amp;"'!$F$"&amp;20),"0.00"),")")</f>
        <v>#REF!</v>
      </c>
      <c r="J17" s="23" t="e">
        <f ca="1">(TEXT(INDIRECT("'["&amp;X17&amp;"]"&amp;Q17&amp;"'!$G$"&amp;20),"0.0000"))</f>
        <v>#REF!</v>
      </c>
      <c r="K17" s="24" t="e">
        <f ca="1">CONCATENATE(TEXT(INDIRECT("'["&amp;Y17&amp;"]"&amp;Q17&amp;"'!$D$"&amp;20),"0.00")," (",TEXT(INDIRECT("'["&amp;Y17&amp;"]"&amp;Q17&amp;"'!$E$"&amp;20),"0.00"),", ",TEXT(INDIRECT("'["&amp;Y17&amp;"]"&amp;Q17&amp;"'!$F$"&amp;20),"0.00"),")")</f>
        <v>#REF!</v>
      </c>
      <c r="L17" s="24" t="e">
        <f ca="1">(TEXT(INDIRECT("'["&amp;Y17&amp;"]"&amp;Q17&amp;"'!$G$"&amp;20),"0.0000"))</f>
        <v>#REF!</v>
      </c>
      <c r="M17" s="25" t="e">
        <f ca="1">CONCATENATE(TEXT(INDIRECT("'["&amp;Z17&amp;"]"&amp;Q17&amp;"'!$D$"&amp;20),"0.00")," (",TEXT(INDIRECT("'["&amp;Z17&amp;"]"&amp;Q17&amp;"'!$E$"&amp;20),"0.00"),", ",TEXT(INDIRECT("'["&amp;Z17&amp;"]"&amp;Q17&amp;"'!$F$"&amp;20),"0.00"),")")</f>
        <v>#REF!</v>
      </c>
      <c r="N17" s="25" t="e">
        <f ca="1">(TEXT(INDIRECT("'["&amp;Z17&amp;"]"&amp;Q17&amp;"'!$G$"&amp;20),"0.0000"))</f>
        <v>#REF!</v>
      </c>
      <c r="O17" t="str">
        <f>O16</f>
        <v>Hnoesoph_inc</v>
      </c>
      <c r="Q17" t="str">
        <f>Q16</f>
        <v>Toesoph_inc</v>
      </c>
      <c r="R17" s="26"/>
      <c r="T17" s="28"/>
      <c r="U17" t="s">
        <v>21</v>
      </c>
      <c r="W17" t="str">
        <f>CONCATENATE(U17,"_5.xlsx")</f>
        <v>igf1_5.xlsx</v>
      </c>
      <c r="X17" t="str">
        <f>CONCATENATE(U17,"_sd.xlsx")</f>
        <v>igf1_sd.xlsx</v>
      </c>
      <c r="Y17" t="str">
        <f>CONCATENATE(U17,"_80.xlsx")</f>
        <v>igf1_80.xlsx</v>
      </c>
      <c r="Z17" t="str">
        <f t="shared" si="0"/>
        <v>igf1_5nmol.xlsx</v>
      </c>
      <c r="AA17" t="str">
        <f>AA16</f>
        <v>Taboesoph_inc</v>
      </c>
    </row>
    <row r="18" spans="1:27" x14ac:dyDescent="0.35">
      <c r="B18" s="6" t="s">
        <v>23</v>
      </c>
      <c r="C18" s="21" t="e">
        <f ca="1">CONCATENATE(TEXT(INDIRECT("'["&amp;W18&amp;"]"&amp;O18&amp;"'!$D$"&amp;20), "0.00"), " (Ref.)")</f>
        <v>#REF!</v>
      </c>
      <c r="D18" s="22" t="e">
        <f ca="1">CONCATENATE(TEXT(INDIRECT("'["&amp;W18&amp;"]"&amp;O18&amp;"'!$D$"&amp;96), "0.00"), " (", TEXT(INDIRECT("'["&amp;W18&amp;"]"&amp;O18&amp;"'!$E$"&amp;96), "0.00"), ", ", TEXT(INDIRECT("'["&amp;W18&amp;"]"&amp;O18&amp;"'!$F$"&amp;96), "0.00"), ")", )</f>
        <v>#REF!</v>
      </c>
      <c r="E18" s="22" t="e">
        <f ca="1">CONCATENATE(TEXT(INDIRECT("'["&amp;W18&amp;"]"&amp;O18&amp;"'!$D$"&amp;97), "0.00"), " (", TEXT(INDIRECT("'["&amp;W18&amp;"]"&amp;O18&amp;"'!$E$"&amp;97), "0.00"), ", ", TEXT(INDIRECT("'["&amp;W18&amp;"]"&amp;O18&amp;"'!$F$"&amp;97), "0.00"), ")", )</f>
        <v>#REF!</v>
      </c>
      <c r="F18" s="22" t="e">
        <f ca="1">CONCATENATE(TEXT(INDIRECT("'["&amp;W18&amp;"]"&amp;O18&amp;"'!$D$"&amp;98), "0.00"), " (", TEXT(INDIRECT("'["&amp;W18&amp;"]"&amp;O18&amp;"'!$E$"&amp;98), "0.00"), ", ", TEXT(INDIRECT("'["&amp;W18&amp;"]"&amp;O18&amp;"'!$F$"&amp;98), "0.00"), ")", )</f>
        <v>#REF!</v>
      </c>
      <c r="G18" s="22" t="e">
        <f ca="1">CONCATENATE(TEXT(INDIRECT("'["&amp;W18&amp;"]"&amp;O18&amp;"'!$D$"&amp;99), "0.00"), " (", TEXT(INDIRECT("'["&amp;W18&amp;"]"&amp;O18&amp;"'!$E$"&amp;99), "0.00"), ", ", TEXT(INDIRECT("'["&amp;W18&amp;"]"&amp;O18&amp;"'!$F$"&amp;99), "0.00"), ")", )</f>
        <v>#REF!</v>
      </c>
      <c r="H18" s="22" t="e">
        <f ca="1">(TEXT(INDIRECT("'["&amp;W18&amp;"]"&amp;Q18&amp;"'!$G$"&amp;95),"0.0000"))</f>
        <v>#REF!</v>
      </c>
      <c r="I18" s="23" t="e">
        <f ca="1">CONCATENATE(TEXT(INDIRECT("'["&amp;X18&amp;"]"&amp;Q18&amp;"'!$D$"&amp;95),"0.00")," (",TEXT(INDIRECT("'["&amp;X18&amp;"]"&amp;Q18&amp;"'!$E$"&amp;95),"0.00"),", ",TEXT(INDIRECT("'["&amp;X18&amp;"]"&amp;Q18&amp;"'!$F$"&amp;95),"0.00"),")")</f>
        <v>#REF!</v>
      </c>
      <c r="J18" s="23" t="e">
        <f ca="1">(TEXT(INDIRECT("'["&amp;X18&amp;"]"&amp;Q18&amp;"'!$G$"&amp;95),"0.0000"))</f>
        <v>#REF!</v>
      </c>
      <c r="K18" s="24" t="e">
        <f ca="1">CONCATENATE(TEXT(INDIRECT("'["&amp;Y18&amp;"]"&amp;Q18&amp;"'!$D$"&amp;95),"0.00")," (",TEXT(INDIRECT("'["&amp;Y18&amp;"]"&amp;Q18&amp;"'!$E$"&amp;95),"0.00"),", ",TEXT(INDIRECT("'["&amp;Y18&amp;"]"&amp;Q18&amp;"'!$F$"&amp;95),"0.00"),")")</f>
        <v>#REF!</v>
      </c>
      <c r="L18" s="24" t="e">
        <f ca="1">(TEXT(INDIRECT("'["&amp;Y18&amp;"]"&amp;Q18&amp;"'!$G$"&amp;95),"0.0000"))</f>
        <v>#REF!</v>
      </c>
      <c r="M18" s="25" t="e">
        <f ca="1">CONCATENATE(TEXT(INDIRECT("'["&amp;Z18&amp;"]"&amp;Q18&amp;"'!$D$"&amp;95),"0.00")," (",TEXT(INDIRECT("'["&amp;Z18&amp;"]"&amp;Q18&amp;"'!$E$"&amp;95),"0.00"),", ",TEXT(INDIRECT("'["&amp;Z18&amp;"]"&amp;Q18&amp;"'!$F$"&amp;95),"0.00"),")")</f>
        <v>#REF!</v>
      </c>
      <c r="N18" s="25" t="e">
        <f ca="1">(TEXT(INDIRECT("'["&amp;Z18&amp;"]"&amp;Q18&amp;"'!$G$"&amp;95),"0.0000"))</f>
        <v>#REF!</v>
      </c>
      <c r="O18" t="str">
        <f>O17</f>
        <v>Hnoesoph_inc</v>
      </c>
      <c r="Q18" t="str">
        <f>Q17</f>
        <v>Toesoph_inc</v>
      </c>
      <c r="R18" s="26"/>
      <c r="T18" s="28"/>
      <c r="U18" t="str">
        <f>U17</f>
        <v>igf1</v>
      </c>
      <c r="W18" t="str">
        <f>W17</f>
        <v>igf1_5.xlsx</v>
      </c>
      <c r="X18" t="str">
        <f t="shared" ref="X18:Y18" si="6">X17</f>
        <v>igf1_sd.xlsx</v>
      </c>
      <c r="Y18" t="str">
        <f t="shared" si="6"/>
        <v>igf1_80.xlsx</v>
      </c>
      <c r="Z18" t="str">
        <f t="shared" si="0"/>
        <v>igf1_5nmol.xlsx</v>
      </c>
      <c r="AA18" t="str">
        <f t="shared" ref="AA18" si="7">AA17</f>
        <v>Taboesoph_inc</v>
      </c>
    </row>
    <row r="19" spans="1:27" x14ac:dyDescent="0.35">
      <c r="A19" s="15" t="s">
        <v>30</v>
      </c>
      <c r="B19" s="15" t="s">
        <v>18</v>
      </c>
      <c r="C19" s="16" t="e">
        <f ca="1">CONCATENATE(TEXT(INDIRECT("'["&amp;W20&amp;"]"&amp;AA20&amp;"'!$B$"&amp;3), "0")," / ", TEXT(INDIRECT("'["&amp;W20&amp;"]"&amp;AA20&amp;"'!$B$"&amp;4), "0"))</f>
        <v>#REF!</v>
      </c>
      <c r="D19" s="17" t="e">
        <f ca="1">CONCATENATE(TEXT(INDIRECT("'["&amp;W20&amp;"]"&amp;AA20&amp;"'!$C$"&amp;3), "0")," / ", TEXT(INDIRECT("'["&amp;W20&amp;"]"&amp;AA20&amp;"'!$C$"&amp;4), "0"))</f>
        <v>#REF!</v>
      </c>
      <c r="E19" s="17" t="e">
        <f ca="1">CONCATENATE(TEXT(INDIRECT("'["&amp;W20&amp;"]"&amp;AA20&amp;"'!$D$"&amp;3), "0")," / ", TEXT(INDIRECT("'["&amp;W20&amp;"]"&amp;AA20&amp;"'!$D$"&amp;4), "0"))</f>
        <v>#REF!</v>
      </c>
      <c r="F19" s="17" t="e">
        <f ca="1">CONCATENATE(TEXT(INDIRECT("'["&amp;W20&amp;"]"&amp;AA20&amp;"'!$E$"&amp;3), "0")," / ", TEXT(INDIRECT("'["&amp;W20&amp;"]"&amp;AA20&amp;"'!$E$"&amp;4), "0"))</f>
        <v>#REF!</v>
      </c>
      <c r="G19" s="17" t="e">
        <f ca="1">CONCATENATE(TEXT(INDIRECT("'["&amp;W20&amp;"]"&amp;AA20&amp;"'!$F$"&amp;3), "0")," / ", TEXT(INDIRECT("'["&amp;W20&amp;"]"&amp;AA20&amp;"'!$F$"&amp;4), "0"))</f>
        <v>#REF!</v>
      </c>
      <c r="H19" s="17"/>
      <c r="I19" s="18" t="e">
        <f ca="1">CONCATENATE(INDIRECT("'["&amp;X20&amp;"]"&amp;Q20&amp;"'!$B$"&amp;1), " / ", INDIRECT("'["&amp;X20&amp;"]"&amp;Q20&amp;"'!$C$"&amp;1))</f>
        <v>#REF!</v>
      </c>
      <c r="J19" s="18"/>
      <c r="K19" s="19" t="e">
        <f ca="1">CONCATENATE(INDIRECT("'["&amp;Y20&amp;"]"&amp;Q20&amp;"'!$B$"&amp;1), " / ", INDIRECT("'["&amp;Y20&amp;"]"&amp;Q20&amp;"'!$C$"&amp;1))</f>
        <v>#REF!</v>
      </c>
      <c r="L19" s="19"/>
      <c r="M19" s="20" t="e">
        <f ca="1">CONCATENATE(INDIRECT("'["&amp;Z20&amp;"]"&amp;Q20&amp;"'!$B$"&amp;1), " / ", INDIRECT("'["&amp;Z20&amp;"]"&amp;Q20&amp;"'!$C$"&amp;1))</f>
        <v>#REF!</v>
      </c>
      <c r="N19" s="20"/>
      <c r="R19" s="26"/>
      <c r="T19" s="28"/>
      <c r="Z19" t="str">
        <f t="shared" si="0"/>
        <v>_5nmol.xlsx</v>
      </c>
    </row>
    <row r="20" spans="1:27" x14ac:dyDescent="0.35">
      <c r="B20" s="6" t="s">
        <v>19</v>
      </c>
      <c r="C20" s="21" t="e">
        <f ca="1">CONCATENATE(TEXT(INDIRECT("'["&amp;W20&amp;"]"&amp;O20&amp;"'!$D$"&amp;2), "0.00"), " (Ref.)")</f>
        <v>#REF!</v>
      </c>
      <c r="D20" s="22" t="e">
        <f ca="1">CONCATENATE(TEXT(INDIRECT("'["&amp;W20&amp;"]"&amp;O20&amp;"'!$D$"&amp;3), "0.00"), " (", TEXT(INDIRECT("'["&amp;W20&amp;"]"&amp;O20&amp;"'!$E$"&amp;3), "0.00"), ", ", TEXT(INDIRECT("'["&amp;W20&amp;"]"&amp;O20&amp;"'!$F$"&amp;3), "0.00"), ")", )</f>
        <v>#REF!</v>
      </c>
      <c r="E20" s="22" t="e">
        <f ca="1">CONCATENATE(TEXT(INDIRECT("'["&amp;W20&amp;"]"&amp;O20&amp;"'!$D$"&amp;4), "0.00"), " (", TEXT(INDIRECT("'["&amp;W20&amp;"]"&amp;O20&amp;"'!$E$"&amp;4), "0.00"), ", ", TEXT(INDIRECT("'["&amp;W20&amp;"]"&amp;O20&amp;"'!$F$"&amp;4), "0.00"), ")", )</f>
        <v>#REF!</v>
      </c>
      <c r="F20" s="22" t="e">
        <f ca="1">CONCATENATE(TEXT(INDIRECT("'["&amp;W20&amp;"]"&amp;O20&amp;"'!$D$"&amp;5), "0.00"), " (", TEXT(INDIRECT("'["&amp;W20&amp;"]"&amp;O20&amp;"'!$E$"&amp;5), "0.00"), ", ", TEXT(INDIRECT("'["&amp;W20&amp;"]"&amp;O20&amp;"'!$F$"&amp;5), "0.00"), ")", )</f>
        <v>#REF!</v>
      </c>
      <c r="G20" s="22" t="e">
        <f ca="1">CONCATENATE(TEXT(INDIRECT("'["&amp;W20&amp;"]"&amp;O20&amp;"'!$D$"&amp;6), "0.00"), " (", TEXT(INDIRECT("'["&amp;W20&amp;"]"&amp;O20&amp;"'!$E$"&amp;6), "0.00"), ", ", TEXT(INDIRECT("'["&amp;W20&amp;"]"&amp;O20&amp;"'!$F$"&amp;6), "0.00"), ")", )</f>
        <v>#REF!</v>
      </c>
      <c r="H20" s="22" t="e">
        <f ca="1">(TEXT(INDIRECT("'["&amp;W20&amp;"]"&amp;Q20&amp;"'!$G$"&amp;2),"0.0000"))</f>
        <v>#REF!</v>
      </c>
      <c r="I20" s="23" t="e">
        <f ca="1">CONCATENATE(TEXT(INDIRECT("'["&amp;X20&amp;"]"&amp;Q20&amp;"'!$D$"&amp;2),"0.00")," (",TEXT(INDIRECT("'["&amp;X20&amp;"]"&amp;Q20&amp;"'!$E$"&amp;2),"0.00"),", ",TEXT(INDIRECT("'["&amp;X20&amp;"]"&amp;Q20&amp;"'!$F$"&amp;2),"0.00"),")")</f>
        <v>#REF!</v>
      </c>
      <c r="J20" s="23" t="e">
        <f ca="1">(TEXT(INDIRECT("'["&amp;X20&amp;"]"&amp;Q20&amp;"'!$G$"&amp;2),"0.0000"))</f>
        <v>#REF!</v>
      </c>
      <c r="K20" s="24" t="e">
        <f ca="1">CONCATENATE(TEXT(INDIRECT("'["&amp;Y20&amp;"]"&amp;Q20&amp;"'!$D$"&amp;2),"0.00")," (",TEXT(INDIRECT("'["&amp;Y20&amp;"]"&amp;Q20&amp;"'!$E$"&amp;2),"0.00"),", ",TEXT(INDIRECT("'["&amp;Y20&amp;"]"&amp;Q20&amp;"'!$F$"&amp;2),"0.00"),")")</f>
        <v>#REF!</v>
      </c>
      <c r="L20" s="24" t="e">
        <f ca="1">(TEXT(INDIRECT("'["&amp;Y20&amp;"]"&amp;Q20&amp;"'!$G$"&amp;2),"0.0000"))</f>
        <v>#REF!</v>
      </c>
      <c r="M20" s="25" t="e">
        <f ca="1">CONCATENATE(TEXT(INDIRECT("'["&amp;Z20&amp;"]"&amp;Q20&amp;"'!$D$"&amp;2),"0.00")," (",TEXT(INDIRECT("'["&amp;Z20&amp;"]"&amp;Q20&amp;"'!$E$"&amp;2),"0.00"),", ",TEXT(INDIRECT("'["&amp;Z20&amp;"]"&amp;Q20&amp;"'!$F$"&amp;2),"0.00"),")")</f>
        <v>#REF!</v>
      </c>
      <c r="N20" s="25" t="e">
        <f ca="1">(TEXT(INDIRECT("'["&amp;Z20&amp;"]"&amp;Q20&amp;"'!$G$"&amp;2),"0.0000"))</f>
        <v>#REF!</v>
      </c>
      <c r="O20" t="str">
        <f>CONCATENATE("Hn",S20,"_inc")</f>
        <v>Hnstomach_inc</v>
      </c>
      <c r="Q20" t="str">
        <f>CONCATENATE("T",S20,"_inc")</f>
        <v>Tstomach_inc</v>
      </c>
      <c r="R20" s="26" t="str">
        <f>A19</f>
        <v>Stomach (C16)</v>
      </c>
      <c r="S20" t="s">
        <v>31</v>
      </c>
      <c r="U20" t="s">
        <v>21</v>
      </c>
      <c r="W20" t="str">
        <f>CONCATENATE(U20,"_5.xlsx")</f>
        <v>igf1_5.xlsx</v>
      </c>
      <c r="X20" t="str">
        <f>CONCATENATE(U20,"_sd.xlsx")</f>
        <v>igf1_sd.xlsx</v>
      </c>
      <c r="Y20" t="str">
        <f>CONCATENATE(U20,"_80.xlsx")</f>
        <v>igf1_80.xlsx</v>
      </c>
      <c r="Z20" t="str">
        <f t="shared" si="0"/>
        <v>igf1_5nmol.xlsx</v>
      </c>
      <c r="AA20" t="str">
        <f>CONCATENATE("Tab",S20,"_inc")</f>
        <v>Tabstomach_inc</v>
      </c>
    </row>
    <row r="21" spans="1:27" x14ac:dyDescent="0.35">
      <c r="B21" s="6" t="s">
        <v>22</v>
      </c>
      <c r="C21" s="21" t="e">
        <f ca="1">CONCATENATE(TEXT(INDIRECT("'["&amp;W21&amp;"]"&amp;O21&amp;"'!$D$"&amp;20), "0.00"), " (Ref.)")</f>
        <v>#REF!</v>
      </c>
      <c r="D21" s="22" t="e">
        <f ca="1">CONCATENATE(TEXT(INDIRECT("'["&amp;W21&amp;"]"&amp;O21&amp;"'!$D$"&amp;21), "0.00"), " (", TEXT(INDIRECT("'["&amp;W21&amp;"]"&amp;O21&amp;"'!$E$"&amp;21), "0.00"), ", ", TEXT(INDIRECT("'["&amp;W21&amp;"]"&amp;O21&amp;"'!$F$"&amp;21), "0.00"), ")", )</f>
        <v>#REF!</v>
      </c>
      <c r="E21" s="22" t="e">
        <f ca="1">CONCATENATE(TEXT(INDIRECT("'["&amp;W21&amp;"]"&amp;O21&amp;"'!$D$"&amp;22), "0.00"), " (", TEXT(INDIRECT("'["&amp;W21&amp;"]"&amp;O21&amp;"'!$E$"&amp;22), "0.00"), ", ", TEXT(INDIRECT("'["&amp;W21&amp;"]"&amp;O21&amp;"'!$F$"&amp;22), "0.00"), ")", )</f>
        <v>#REF!</v>
      </c>
      <c r="F21" s="22" t="e">
        <f ca="1">CONCATENATE(TEXT(INDIRECT("'["&amp;W21&amp;"]"&amp;O21&amp;"'!$D$"&amp;23), "0.00"), " (", TEXT(INDIRECT("'["&amp;W21&amp;"]"&amp;O21&amp;"'!$E$"&amp;23), "0.00"), ", ", TEXT(INDIRECT("'["&amp;W21&amp;"]"&amp;O21&amp;"'!$F$"&amp;23), "0.00"), ")", )</f>
        <v>#REF!</v>
      </c>
      <c r="G21" s="22" t="e">
        <f ca="1">CONCATENATE(TEXT(INDIRECT("'["&amp;W21&amp;"]"&amp;O21&amp;"'!$D$"&amp;24), "0.00"), " (", TEXT(INDIRECT("'["&amp;W21&amp;"]"&amp;O21&amp;"'!$E$"&amp;24), "0.00"), ", ", TEXT(INDIRECT("'["&amp;W21&amp;"]"&amp;O21&amp;"'!$F$"&amp;24), "0.00"), ")", )</f>
        <v>#REF!</v>
      </c>
      <c r="H21" s="22" t="e">
        <f ca="1">(TEXT(INDIRECT("'["&amp;W21&amp;"]"&amp;Q21&amp;"'!$G$"&amp;20),"0.0000"))</f>
        <v>#REF!</v>
      </c>
      <c r="I21" s="23" t="e">
        <f ca="1">CONCATENATE(TEXT(INDIRECT("'["&amp;X21&amp;"]"&amp;Q21&amp;"'!$D$"&amp;20),"0.00")," (",TEXT(INDIRECT("'["&amp;X21&amp;"]"&amp;Q21&amp;"'!$E$"&amp;20),"0.00"),", ",TEXT(INDIRECT("'["&amp;X21&amp;"]"&amp;Q21&amp;"'!$F$"&amp;20),"0.00"),")")</f>
        <v>#REF!</v>
      </c>
      <c r="J21" s="23" t="e">
        <f ca="1">(TEXT(INDIRECT("'["&amp;X21&amp;"]"&amp;Q21&amp;"'!$G$"&amp;20),"0.0000"))</f>
        <v>#REF!</v>
      </c>
      <c r="K21" s="24" t="e">
        <f ca="1">CONCATENATE(TEXT(INDIRECT("'["&amp;Y21&amp;"]"&amp;Q21&amp;"'!$D$"&amp;20),"0.00")," (",TEXT(INDIRECT("'["&amp;Y21&amp;"]"&amp;Q21&amp;"'!$E$"&amp;20),"0.00"),", ",TEXT(INDIRECT("'["&amp;Y21&amp;"]"&amp;Q21&amp;"'!$F$"&amp;20),"0.00"),")")</f>
        <v>#REF!</v>
      </c>
      <c r="L21" s="24" t="e">
        <f ca="1">(TEXT(INDIRECT("'["&amp;Y21&amp;"]"&amp;Q21&amp;"'!$G$"&amp;20),"0.0000"))</f>
        <v>#REF!</v>
      </c>
      <c r="M21" s="25" t="e">
        <f ca="1">CONCATENATE(TEXT(INDIRECT("'["&amp;Z21&amp;"]"&amp;Q21&amp;"'!$D$"&amp;20),"0.00")," (",TEXT(INDIRECT("'["&amp;Z21&amp;"]"&amp;Q21&amp;"'!$E$"&amp;20),"0.00"),", ",TEXT(INDIRECT("'["&amp;Z21&amp;"]"&amp;Q21&amp;"'!$F$"&amp;20),"0.00"),")")</f>
        <v>#REF!</v>
      </c>
      <c r="N21" s="25" t="e">
        <f ca="1">(TEXT(INDIRECT("'["&amp;Z21&amp;"]"&amp;Q21&amp;"'!$G$"&amp;20),"0.0000"))</f>
        <v>#REF!</v>
      </c>
      <c r="O21" t="str">
        <f>O20</f>
        <v>Hnstomach_inc</v>
      </c>
      <c r="Q21" t="str">
        <f>Q20</f>
        <v>Tstomach_inc</v>
      </c>
      <c r="R21" s="26"/>
      <c r="T21" s="28"/>
      <c r="U21" t="s">
        <v>21</v>
      </c>
      <c r="W21" t="str">
        <f>CONCATENATE(U21,"_5.xlsx")</f>
        <v>igf1_5.xlsx</v>
      </c>
      <c r="X21" t="str">
        <f>CONCATENATE(U21,"_sd.xlsx")</f>
        <v>igf1_sd.xlsx</v>
      </c>
      <c r="Y21" t="str">
        <f>CONCATENATE(U21,"_80.xlsx")</f>
        <v>igf1_80.xlsx</v>
      </c>
      <c r="Z21" t="str">
        <f t="shared" si="0"/>
        <v>igf1_5nmol.xlsx</v>
      </c>
      <c r="AA21" t="str">
        <f>AA20</f>
        <v>Tabstomach_inc</v>
      </c>
    </row>
    <row r="22" spans="1:27" x14ac:dyDescent="0.35">
      <c r="B22" s="6" t="s">
        <v>23</v>
      </c>
      <c r="C22" s="21" t="e">
        <f ca="1">CONCATENATE(TEXT(INDIRECT("'["&amp;W22&amp;"]"&amp;O22&amp;"'!$D$"&amp;20), "0.00"), " (Ref.)")</f>
        <v>#REF!</v>
      </c>
      <c r="D22" s="22" t="e">
        <f ca="1">CONCATENATE(TEXT(INDIRECT("'["&amp;W22&amp;"]"&amp;O22&amp;"'!$D$"&amp;96), "0.00"), " (", TEXT(INDIRECT("'["&amp;W22&amp;"]"&amp;O22&amp;"'!$E$"&amp;96), "0.00"), ", ", TEXT(INDIRECT("'["&amp;W22&amp;"]"&amp;O22&amp;"'!$F$"&amp;96), "0.00"), ")", )</f>
        <v>#REF!</v>
      </c>
      <c r="E22" s="22" t="e">
        <f ca="1">CONCATENATE(TEXT(INDIRECT("'["&amp;W22&amp;"]"&amp;O22&amp;"'!$D$"&amp;97), "0.00"), " (", TEXT(INDIRECT("'["&amp;W22&amp;"]"&amp;O22&amp;"'!$E$"&amp;97), "0.00"), ", ", TEXT(INDIRECT("'["&amp;W22&amp;"]"&amp;O22&amp;"'!$F$"&amp;97), "0.00"), ")", )</f>
        <v>#REF!</v>
      </c>
      <c r="F22" s="22" t="e">
        <f ca="1">CONCATENATE(TEXT(INDIRECT("'["&amp;W22&amp;"]"&amp;O22&amp;"'!$D$"&amp;98), "0.00"), " (", TEXT(INDIRECT("'["&amp;W22&amp;"]"&amp;O22&amp;"'!$E$"&amp;98), "0.00"), ", ", TEXT(INDIRECT("'["&amp;W22&amp;"]"&amp;O22&amp;"'!$F$"&amp;98), "0.00"), ")", )</f>
        <v>#REF!</v>
      </c>
      <c r="G22" s="22" t="e">
        <f ca="1">CONCATENATE(TEXT(INDIRECT("'["&amp;W22&amp;"]"&amp;O22&amp;"'!$D$"&amp;99), "0.00"), " (", TEXT(INDIRECT("'["&amp;W22&amp;"]"&amp;O22&amp;"'!$E$"&amp;99), "0.00"), ", ", TEXT(INDIRECT("'["&amp;W22&amp;"]"&amp;O22&amp;"'!$F$"&amp;99), "0.00"), ")", )</f>
        <v>#REF!</v>
      </c>
      <c r="H22" s="22" t="e">
        <f ca="1">(TEXT(INDIRECT("'["&amp;W22&amp;"]"&amp;Q22&amp;"'!$G$"&amp;95),"0.0000"))</f>
        <v>#REF!</v>
      </c>
      <c r="I22" s="23" t="e">
        <f ca="1">CONCATENATE(TEXT(INDIRECT("'["&amp;X22&amp;"]"&amp;Q22&amp;"'!$D$"&amp;95),"0.00")," (",TEXT(INDIRECT("'["&amp;X22&amp;"]"&amp;Q22&amp;"'!$E$"&amp;95),"0.00"),", ",TEXT(INDIRECT("'["&amp;X22&amp;"]"&amp;Q22&amp;"'!$F$"&amp;95),"0.00"),")")</f>
        <v>#REF!</v>
      </c>
      <c r="J22" s="23" t="e">
        <f ca="1">(TEXT(INDIRECT("'["&amp;X22&amp;"]"&amp;Q22&amp;"'!$G$"&amp;95),"0.0000"))</f>
        <v>#REF!</v>
      </c>
      <c r="K22" s="24" t="e">
        <f ca="1">CONCATENATE(TEXT(INDIRECT("'["&amp;Y22&amp;"]"&amp;Q22&amp;"'!$D$"&amp;95),"0.00")," (",TEXT(INDIRECT("'["&amp;Y22&amp;"]"&amp;Q22&amp;"'!$E$"&amp;95),"0.00"),", ",TEXT(INDIRECT("'["&amp;Y22&amp;"]"&amp;Q22&amp;"'!$F$"&amp;95),"0.00"),")")</f>
        <v>#REF!</v>
      </c>
      <c r="L22" s="24" t="e">
        <f ca="1">(TEXT(INDIRECT("'["&amp;Y22&amp;"]"&amp;Q22&amp;"'!$G$"&amp;95),"0.0000"))</f>
        <v>#REF!</v>
      </c>
      <c r="M22" s="25" t="e">
        <f ca="1">CONCATENATE(TEXT(INDIRECT("'["&amp;Z22&amp;"]"&amp;Q22&amp;"'!$D$"&amp;95),"0.00")," (",TEXT(INDIRECT("'["&amp;Z22&amp;"]"&amp;Q22&amp;"'!$E$"&amp;95),"0.00"),", ",TEXT(INDIRECT("'["&amp;Z22&amp;"]"&amp;Q22&amp;"'!$F$"&amp;95),"0.00"),")")</f>
        <v>#REF!</v>
      </c>
      <c r="N22" s="25" t="e">
        <f ca="1">(TEXT(INDIRECT("'["&amp;Z22&amp;"]"&amp;Q22&amp;"'!$G$"&amp;95),"0.0000"))</f>
        <v>#REF!</v>
      </c>
      <c r="O22" t="str">
        <f>O21</f>
        <v>Hnstomach_inc</v>
      </c>
      <c r="Q22" t="str">
        <f>Q21</f>
        <v>Tstomach_inc</v>
      </c>
      <c r="R22" s="26"/>
      <c r="T22" s="28"/>
      <c r="U22" t="str">
        <f>U21</f>
        <v>igf1</v>
      </c>
      <c r="W22" t="str">
        <f>W21</f>
        <v>igf1_5.xlsx</v>
      </c>
      <c r="X22" t="str">
        <f t="shared" ref="X22:Y22" si="8">X21</f>
        <v>igf1_sd.xlsx</v>
      </c>
      <c r="Y22" t="str">
        <f t="shared" si="8"/>
        <v>igf1_80.xlsx</v>
      </c>
      <c r="Z22" t="str">
        <f t="shared" si="0"/>
        <v>igf1_5nmol.xlsx</v>
      </c>
      <c r="AA22" t="str">
        <f t="shared" ref="AA22" si="9">AA21</f>
        <v>Tabstomach_inc</v>
      </c>
    </row>
    <row r="23" spans="1:27" s="29" customFormat="1" x14ac:dyDescent="0.35">
      <c r="A23" s="15" t="s">
        <v>32</v>
      </c>
      <c r="B23" s="15" t="s">
        <v>18</v>
      </c>
      <c r="C23" s="16" t="e">
        <f ca="1">CONCATENATE(TEXT(INDIRECT("'["&amp;W24&amp;"]"&amp;AA24&amp;"'!$B$"&amp;3), "0")," / ", TEXT(INDIRECT("'["&amp;W24&amp;"]"&amp;AA24&amp;"'!$B$"&amp;4), "0"))</f>
        <v>#REF!</v>
      </c>
      <c r="D23" s="17" t="e">
        <f ca="1">CONCATENATE(TEXT(INDIRECT("'["&amp;W24&amp;"]"&amp;AA24&amp;"'!$C$"&amp;3), "0")," / ", TEXT(INDIRECT("'["&amp;W24&amp;"]"&amp;AA24&amp;"'!$C$"&amp;4), "0"))</f>
        <v>#REF!</v>
      </c>
      <c r="E23" s="17" t="e">
        <f ca="1">CONCATENATE(TEXT(INDIRECT("'["&amp;W24&amp;"]"&amp;AA24&amp;"'!$D$"&amp;3), "0")," / ", TEXT(INDIRECT("'["&amp;W24&amp;"]"&amp;AA24&amp;"'!$D$"&amp;4), "0"))</f>
        <v>#REF!</v>
      </c>
      <c r="F23" s="17" t="e">
        <f ca="1">CONCATENATE(TEXT(INDIRECT("'["&amp;W24&amp;"]"&amp;AA24&amp;"'!$E$"&amp;3), "0")," / ", TEXT(INDIRECT("'["&amp;W24&amp;"]"&amp;AA24&amp;"'!$E$"&amp;4), "0"))</f>
        <v>#REF!</v>
      </c>
      <c r="G23" s="17" t="e">
        <f ca="1">CONCATENATE(TEXT(INDIRECT("'["&amp;W24&amp;"]"&amp;AA24&amp;"'!$F$"&amp;3), "0")," / ", TEXT(INDIRECT("'["&amp;W24&amp;"]"&amp;AA24&amp;"'!$F$"&amp;4), "0"))</f>
        <v>#REF!</v>
      </c>
      <c r="H23" s="17"/>
      <c r="I23" s="18" t="e">
        <f ca="1">CONCATENATE(INDIRECT("'["&amp;X24&amp;"]"&amp;Q24&amp;"'!$B$"&amp;1), " / ", INDIRECT("'["&amp;X24&amp;"]"&amp;Q24&amp;"'!$C$"&amp;1))</f>
        <v>#REF!</v>
      </c>
      <c r="J23" s="18"/>
      <c r="K23" s="19" t="e">
        <f ca="1">CONCATENATE(INDIRECT("'["&amp;Y24&amp;"]"&amp;Q24&amp;"'!$B$"&amp;1), " / ", INDIRECT("'["&amp;Y24&amp;"]"&amp;Q24&amp;"'!$C$"&amp;1))</f>
        <v>#REF!</v>
      </c>
      <c r="L23" s="19"/>
      <c r="M23" s="20" t="e">
        <f ca="1">CONCATENATE(INDIRECT("'["&amp;Z24&amp;"]"&amp;Q24&amp;"'!$B$"&amp;1), " / ", INDIRECT("'["&amp;Z24&amp;"]"&amp;Q24&amp;"'!$C$"&amp;1))</f>
        <v>#REF!</v>
      </c>
      <c r="N23" s="20"/>
      <c r="R23" s="30"/>
      <c r="Z23" s="29" t="str">
        <f t="shared" si="0"/>
        <v>_5nmol.xlsx</v>
      </c>
    </row>
    <row r="24" spans="1:27" x14ac:dyDescent="0.35">
      <c r="B24" s="6" t="s">
        <v>19</v>
      </c>
      <c r="C24" s="21" t="e">
        <f ca="1">CONCATENATE(TEXT(INDIRECT("'["&amp;W24&amp;"]"&amp;O24&amp;"'!$D$"&amp;2), "0.00"), " (Ref.)")</f>
        <v>#REF!</v>
      </c>
      <c r="D24" s="22" t="e">
        <f ca="1">CONCATENATE(TEXT(INDIRECT("'["&amp;W24&amp;"]"&amp;O24&amp;"'!$D$"&amp;3), "0.00"), " (", TEXT(INDIRECT("'["&amp;W24&amp;"]"&amp;O24&amp;"'!$E$"&amp;3), "0.00"), ", ", TEXT(INDIRECT("'["&amp;W24&amp;"]"&amp;O24&amp;"'!$F$"&amp;3), "0.00"), ")", )</f>
        <v>#REF!</v>
      </c>
      <c r="E24" s="22" t="e">
        <f ca="1">CONCATENATE(TEXT(INDIRECT("'["&amp;W24&amp;"]"&amp;O24&amp;"'!$D$"&amp;4), "0.00"), " (", TEXT(INDIRECT("'["&amp;W24&amp;"]"&amp;O24&amp;"'!$E$"&amp;4), "0.00"), ", ", TEXT(INDIRECT("'["&amp;W24&amp;"]"&amp;O24&amp;"'!$F$"&amp;4), "0.00"), ")", )</f>
        <v>#REF!</v>
      </c>
      <c r="F24" s="22" t="e">
        <f ca="1">CONCATENATE(TEXT(INDIRECT("'["&amp;W24&amp;"]"&amp;O24&amp;"'!$D$"&amp;5), "0.00"), " (", TEXT(INDIRECT("'["&amp;W24&amp;"]"&amp;O24&amp;"'!$E$"&amp;5), "0.00"), ", ", TEXT(INDIRECT("'["&amp;W24&amp;"]"&amp;O24&amp;"'!$F$"&amp;5), "0.00"), ")", )</f>
        <v>#REF!</v>
      </c>
      <c r="G24" s="22" t="e">
        <f ca="1">CONCATENATE(TEXT(INDIRECT("'["&amp;W24&amp;"]"&amp;O24&amp;"'!$D$"&amp;6), "0.00"), " (", TEXT(INDIRECT("'["&amp;W24&amp;"]"&amp;O24&amp;"'!$E$"&amp;6), "0.00"), ", ", TEXT(INDIRECT("'["&amp;W24&amp;"]"&amp;O24&amp;"'!$F$"&amp;6), "0.00"), ")", )</f>
        <v>#REF!</v>
      </c>
      <c r="H24" s="22" t="e">
        <f ca="1">(TEXT(INDIRECT("'["&amp;W24&amp;"]"&amp;Q24&amp;"'!$G$"&amp;2),"0.0000"))</f>
        <v>#REF!</v>
      </c>
      <c r="I24" s="23" t="e">
        <f ca="1">CONCATENATE(TEXT(INDIRECT("'["&amp;X24&amp;"]"&amp;Q24&amp;"'!$D$"&amp;2),"0.00")," (",TEXT(INDIRECT("'["&amp;X24&amp;"]"&amp;Q24&amp;"'!$E$"&amp;2),"0.00"),", ",TEXT(INDIRECT("'["&amp;X24&amp;"]"&amp;Q24&amp;"'!$F$"&amp;2),"0.00"),")")</f>
        <v>#REF!</v>
      </c>
      <c r="J24" s="23" t="e">
        <f ca="1">(TEXT(INDIRECT("'["&amp;X24&amp;"]"&amp;Q24&amp;"'!$G$"&amp;2),"0.0000"))</f>
        <v>#REF!</v>
      </c>
      <c r="K24" s="24" t="e">
        <f ca="1">CONCATENATE(TEXT(INDIRECT("'["&amp;Y24&amp;"]"&amp;Q24&amp;"'!$D$"&amp;2),"0.00")," (",TEXT(INDIRECT("'["&amp;Y24&amp;"]"&amp;Q24&amp;"'!$E$"&amp;2),"0.00"),", ",TEXT(INDIRECT("'["&amp;Y24&amp;"]"&amp;Q24&amp;"'!$F$"&amp;2),"0.00"),")")</f>
        <v>#REF!</v>
      </c>
      <c r="L24" s="24" t="e">
        <f ca="1">(TEXT(INDIRECT("'["&amp;Y24&amp;"]"&amp;Q24&amp;"'!$G$"&amp;2),"0.0000"))</f>
        <v>#REF!</v>
      </c>
      <c r="M24" s="25" t="e">
        <f ca="1">CONCATENATE(TEXT(INDIRECT("'["&amp;Z24&amp;"]"&amp;Q24&amp;"'!$D$"&amp;2),"0.00")," (",TEXT(INDIRECT("'["&amp;Z24&amp;"]"&amp;Q24&amp;"'!$E$"&amp;2),"0.00"),", ",TEXT(INDIRECT("'["&amp;Z24&amp;"]"&amp;Q24&amp;"'!$F$"&amp;2),"0.00"),")")</f>
        <v>#REF!</v>
      </c>
      <c r="N24" s="25" t="e">
        <f ca="1">(TEXT(INDIRECT("'["&amp;Z24&amp;"]"&amp;Q24&amp;"'!$G$"&amp;2),"0.0000"))</f>
        <v>#REF!</v>
      </c>
      <c r="O24" t="str">
        <f>CONCATENATE("Hn",S24,"_inc")</f>
        <v>Hncolorectal_inc</v>
      </c>
      <c r="Q24" t="str">
        <f>CONCATENATE("T",S24,"_inc")</f>
        <v>Tcolorectal_inc</v>
      </c>
      <c r="R24" s="26" t="str">
        <f>A23</f>
        <v>Colorectum (C18-20)</v>
      </c>
      <c r="S24" t="s">
        <v>33</v>
      </c>
      <c r="U24" t="s">
        <v>21</v>
      </c>
      <c r="W24" t="str">
        <f>CONCATENATE(U24,"_5.xlsx")</f>
        <v>igf1_5.xlsx</v>
      </c>
      <c r="X24" t="str">
        <f>CONCATENATE(U24,"_sd.xlsx")</f>
        <v>igf1_sd.xlsx</v>
      </c>
      <c r="Y24" t="str">
        <f>CONCATENATE(U24,"_80.xlsx")</f>
        <v>igf1_80.xlsx</v>
      </c>
      <c r="Z24" t="str">
        <f t="shared" si="0"/>
        <v>igf1_5nmol.xlsx</v>
      </c>
      <c r="AA24" t="str">
        <f>CONCATENATE("Tab",S24,"_inc")</f>
        <v>Tabcolorectal_inc</v>
      </c>
    </row>
    <row r="25" spans="1:27" x14ac:dyDescent="0.35">
      <c r="B25" s="6" t="s">
        <v>22</v>
      </c>
      <c r="C25" s="21" t="e">
        <f ca="1">CONCATENATE(TEXT(INDIRECT("'["&amp;W25&amp;"]"&amp;O25&amp;"'!$D$"&amp;20), "0.00"), " (Ref.)")</f>
        <v>#REF!</v>
      </c>
      <c r="D25" s="22" t="e">
        <f ca="1">CONCATENATE(TEXT(INDIRECT("'["&amp;W25&amp;"]"&amp;O25&amp;"'!$D$"&amp;21), "0.00"), " (", TEXT(INDIRECT("'["&amp;W25&amp;"]"&amp;O25&amp;"'!$E$"&amp;21), "0.00"), ", ", TEXT(INDIRECT("'["&amp;W25&amp;"]"&amp;O25&amp;"'!$F$"&amp;21), "0.00"), ")", )</f>
        <v>#REF!</v>
      </c>
      <c r="E25" s="22" t="e">
        <f ca="1">CONCATENATE(TEXT(INDIRECT("'["&amp;W25&amp;"]"&amp;O25&amp;"'!$D$"&amp;22), "0.00"), " (", TEXT(INDIRECT("'["&amp;W25&amp;"]"&amp;O25&amp;"'!$E$"&amp;22), "0.00"), ", ", TEXT(INDIRECT("'["&amp;W25&amp;"]"&amp;O25&amp;"'!$F$"&amp;22), "0.00"), ")", )</f>
        <v>#REF!</v>
      </c>
      <c r="F25" s="22" t="e">
        <f ca="1">CONCATENATE(TEXT(INDIRECT("'["&amp;W25&amp;"]"&amp;O25&amp;"'!$D$"&amp;23), "0.00"), " (", TEXT(INDIRECT("'["&amp;W25&amp;"]"&amp;O25&amp;"'!$E$"&amp;23), "0.00"), ", ", TEXT(INDIRECT("'["&amp;W25&amp;"]"&amp;O25&amp;"'!$F$"&amp;23), "0.00"), ")", )</f>
        <v>#REF!</v>
      </c>
      <c r="G25" s="22" t="e">
        <f ca="1">CONCATENATE(TEXT(INDIRECT("'["&amp;W25&amp;"]"&amp;O25&amp;"'!$D$"&amp;24), "0.00"), " (", TEXT(INDIRECT("'["&amp;W25&amp;"]"&amp;O25&amp;"'!$E$"&amp;24), "0.00"), ", ", TEXT(INDIRECT("'["&amp;W25&amp;"]"&amp;O25&amp;"'!$F$"&amp;24), "0.00"), ")", )</f>
        <v>#REF!</v>
      </c>
      <c r="H25" s="22" t="e">
        <f ca="1">(TEXT(INDIRECT("'["&amp;W25&amp;"]"&amp;Q25&amp;"'!$G$"&amp;20),"0.0000"))</f>
        <v>#REF!</v>
      </c>
      <c r="I25" s="23" t="e">
        <f ca="1">CONCATENATE(TEXT(INDIRECT("'["&amp;X25&amp;"]"&amp;Q25&amp;"'!$D$"&amp;20),"0.00")," (",TEXT(INDIRECT("'["&amp;X25&amp;"]"&amp;Q25&amp;"'!$E$"&amp;20),"0.00"),", ",TEXT(INDIRECT("'["&amp;X25&amp;"]"&amp;Q25&amp;"'!$F$"&amp;20),"0.00"),")")</f>
        <v>#REF!</v>
      </c>
      <c r="J25" s="23" t="e">
        <f ca="1">(TEXT(INDIRECT("'["&amp;X25&amp;"]"&amp;Q25&amp;"'!$G$"&amp;20),"0.0000"))</f>
        <v>#REF!</v>
      </c>
      <c r="K25" s="24" t="e">
        <f ca="1">CONCATENATE(TEXT(INDIRECT("'["&amp;Y25&amp;"]"&amp;Q25&amp;"'!$D$"&amp;20),"0.00")," (",TEXT(INDIRECT("'["&amp;Y25&amp;"]"&amp;Q25&amp;"'!$E$"&amp;20),"0.00"),", ",TEXT(INDIRECT("'["&amp;Y25&amp;"]"&amp;Q25&amp;"'!$F$"&amp;20),"0.00"),")")</f>
        <v>#REF!</v>
      </c>
      <c r="L25" s="24" t="e">
        <f ca="1">(TEXT(INDIRECT("'["&amp;Y25&amp;"]"&amp;Q25&amp;"'!$G$"&amp;20),"0.0000"))</f>
        <v>#REF!</v>
      </c>
      <c r="M25" s="25" t="e">
        <f ca="1">CONCATENATE(TEXT(INDIRECT("'["&amp;Z25&amp;"]"&amp;Q25&amp;"'!$D$"&amp;20),"0.00")," (",TEXT(INDIRECT("'["&amp;Z25&amp;"]"&amp;Q25&amp;"'!$E$"&amp;20),"0.00"),", ",TEXT(INDIRECT("'["&amp;Z25&amp;"]"&amp;Q25&amp;"'!$F$"&amp;20),"0.00"),")")</f>
        <v>#REF!</v>
      </c>
      <c r="N25" s="25" t="e">
        <f ca="1">(TEXT(INDIRECT("'["&amp;Z25&amp;"]"&amp;Q25&amp;"'!$G$"&amp;20),"0.0000"))</f>
        <v>#REF!</v>
      </c>
      <c r="O25" t="str">
        <f>O24</f>
        <v>Hncolorectal_inc</v>
      </c>
      <c r="Q25" t="str">
        <f>Q24</f>
        <v>Tcolorectal_inc</v>
      </c>
      <c r="R25" s="26"/>
      <c r="T25" s="28"/>
      <c r="U25" t="s">
        <v>21</v>
      </c>
      <c r="W25" t="str">
        <f>CONCATENATE(U25,"_5.xlsx")</f>
        <v>igf1_5.xlsx</v>
      </c>
      <c r="X25" t="str">
        <f>CONCATENATE(U25,"_sd.xlsx")</f>
        <v>igf1_sd.xlsx</v>
      </c>
      <c r="Y25" t="str">
        <f>CONCATENATE(U25,"_80.xlsx")</f>
        <v>igf1_80.xlsx</v>
      </c>
      <c r="Z25" t="str">
        <f t="shared" si="0"/>
        <v>igf1_5nmol.xlsx</v>
      </c>
      <c r="AA25" t="str">
        <f>AA24</f>
        <v>Tabcolorectal_inc</v>
      </c>
    </row>
    <row r="26" spans="1:27" x14ac:dyDescent="0.35">
      <c r="B26" s="6" t="s">
        <v>23</v>
      </c>
      <c r="C26" s="21" t="e">
        <f ca="1">CONCATENATE(TEXT(INDIRECT("'["&amp;W26&amp;"]"&amp;O26&amp;"'!$D$"&amp;20), "0.00"), " (Ref.)")</f>
        <v>#REF!</v>
      </c>
      <c r="D26" s="22" t="e">
        <f ca="1">CONCATENATE(TEXT(INDIRECT("'["&amp;W26&amp;"]"&amp;O26&amp;"'!$D$"&amp;96), "0.00"), " (", TEXT(INDIRECT("'["&amp;W26&amp;"]"&amp;O26&amp;"'!$E$"&amp;96), "0.00"), ", ", TEXT(INDIRECT("'["&amp;W26&amp;"]"&amp;O26&amp;"'!$F$"&amp;96), "0.00"), ")", )</f>
        <v>#REF!</v>
      </c>
      <c r="E26" s="22" t="e">
        <f ca="1">CONCATENATE(TEXT(INDIRECT("'["&amp;W26&amp;"]"&amp;O26&amp;"'!$D$"&amp;97), "0.00"), " (", TEXT(INDIRECT("'["&amp;W26&amp;"]"&amp;O26&amp;"'!$E$"&amp;97), "0.00"), ", ", TEXT(INDIRECT("'["&amp;W26&amp;"]"&amp;O26&amp;"'!$F$"&amp;97), "0.00"), ")", )</f>
        <v>#REF!</v>
      </c>
      <c r="F26" s="22" t="e">
        <f ca="1">CONCATENATE(TEXT(INDIRECT("'["&amp;W26&amp;"]"&amp;O26&amp;"'!$D$"&amp;98), "0.00"), " (", TEXT(INDIRECT("'["&amp;W26&amp;"]"&amp;O26&amp;"'!$E$"&amp;98), "0.00"), ", ", TEXT(INDIRECT("'["&amp;W26&amp;"]"&amp;O26&amp;"'!$F$"&amp;98), "0.00"), ")", )</f>
        <v>#REF!</v>
      </c>
      <c r="G26" s="22" t="e">
        <f ca="1">CONCATENATE(TEXT(INDIRECT("'["&amp;W26&amp;"]"&amp;O26&amp;"'!$D$"&amp;99), "0.00"), " (", TEXT(INDIRECT("'["&amp;W26&amp;"]"&amp;O26&amp;"'!$E$"&amp;99), "0.00"), ", ", TEXT(INDIRECT("'["&amp;W26&amp;"]"&amp;O26&amp;"'!$F$"&amp;99), "0.00"), ")", )</f>
        <v>#REF!</v>
      </c>
      <c r="H26" s="22" t="e">
        <f ca="1">(TEXT(INDIRECT("'["&amp;W26&amp;"]"&amp;Q26&amp;"'!$G$"&amp;95),"0.0000"))</f>
        <v>#REF!</v>
      </c>
      <c r="I26" s="23" t="e">
        <f ca="1">CONCATENATE(TEXT(INDIRECT("'["&amp;X26&amp;"]"&amp;Q26&amp;"'!$D$"&amp;95),"0.00")," (",TEXT(INDIRECT("'["&amp;X26&amp;"]"&amp;Q26&amp;"'!$E$"&amp;95),"0.00"),", ",TEXT(INDIRECT("'["&amp;X26&amp;"]"&amp;Q26&amp;"'!$F$"&amp;95),"0.00"),")")</f>
        <v>#REF!</v>
      </c>
      <c r="J26" s="23" t="e">
        <f ca="1">(TEXT(INDIRECT("'["&amp;X26&amp;"]"&amp;Q26&amp;"'!$G$"&amp;95),"0.0000"))</f>
        <v>#REF!</v>
      </c>
      <c r="K26" s="24" t="e">
        <f ca="1">CONCATENATE(TEXT(INDIRECT("'["&amp;Y26&amp;"]"&amp;Q26&amp;"'!$D$"&amp;95),"0.00")," (",TEXT(INDIRECT("'["&amp;Y26&amp;"]"&amp;Q26&amp;"'!$E$"&amp;95),"0.00"),", ",TEXT(INDIRECT("'["&amp;Y26&amp;"]"&amp;Q26&amp;"'!$F$"&amp;95),"0.00"),")")</f>
        <v>#REF!</v>
      </c>
      <c r="L26" s="24" t="e">
        <f ca="1">(TEXT(INDIRECT("'["&amp;Y26&amp;"]"&amp;Q26&amp;"'!$G$"&amp;95),"0.0000"))</f>
        <v>#REF!</v>
      </c>
      <c r="M26" s="25" t="e">
        <f ca="1">CONCATENATE(TEXT(INDIRECT("'["&amp;Z26&amp;"]"&amp;Q26&amp;"'!$D$"&amp;95),"0.00")," (",TEXT(INDIRECT("'["&amp;Z26&amp;"]"&amp;Q26&amp;"'!$E$"&amp;95),"0.00"),", ",TEXT(INDIRECT("'["&amp;Z26&amp;"]"&amp;Q26&amp;"'!$F$"&amp;95),"0.00"),")")</f>
        <v>#REF!</v>
      </c>
      <c r="N26" s="25" t="e">
        <f ca="1">(TEXT(INDIRECT("'["&amp;Z26&amp;"]"&amp;Q26&amp;"'!$G$"&amp;95),"0.0000"))</f>
        <v>#REF!</v>
      </c>
      <c r="O26" t="str">
        <f>O25</f>
        <v>Hncolorectal_inc</v>
      </c>
      <c r="Q26" t="str">
        <f>Q25</f>
        <v>Tcolorectal_inc</v>
      </c>
      <c r="R26" s="26"/>
      <c r="T26" s="28"/>
      <c r="U26" t="str">
        <f>U25</f>
        <v>igf1</v>
      </c>
      <c r="W26" t="str">
        <f>W25</f>
        <v>igf1_5.xlsx</v>
      </c>
      <c r="X26" t="str">
        <f t="shared" ref="X26:Y26" si="10">X25</f>
        <v>igf1_sd.xlsx</v>
      </c>
      <c r="Y26" t="str">
        <f t="shared" si="10"/>
        <v>igf1_80.xlsx</v>
      </c>
      <c r="Z26" t="str">
        <f t="shared" si="0"/>
        <v>igf1_5nmol.xlsx</v>
      </c>
      <c r="AA26" t="str">
        <f t="shared" ref="AA26" si="11">AA25</f>
        <v>Tabcolorectal_inc</v>
      </c>
    </row>
    <row r="27" spans="1:27" s="29" customFormat="1" x14ac:dyDescent="0.35">
      <c r="A27" s="15" t="s">
        <v>34</v>
      </c>
      <c r="B27" s="15" t="s">
        <v>18</v>
      </c>
      <c r="C27" s="16" t="e">
        <f ca="1">CONCATENATE(TEXT(INDIRECT("'["&amp;W28&amp;"]"&amp;AA28&amp;"'!$B$"&amp;3), "0")," / ", TEXT(INDIRECT("'["&amp;W28&amp;"]"&amp;AA28&amp;"'!$B$"&amp;4), "0"))</f>
        <v>#REF!</v>
      </c>
      <c r="D27" s="17" t="e">
        <f ca="1">CONCATENATE(TEXT(INDIRECT("'["&amp;W28&amp;"]"&amp;AA28&amp;"'!$C$"&amp;3), "0")," / ", TEXT(INDIRECT("'["&amp;W28&amp;"]"&amp;AA28&amp;"'!$C$"&amp;4), "0"))</f>
        <v>#REF!</v>
      </c>
      <c r="E27" s="17" t="e">
        <f ca="1">CONCATENATE(TEXT(INDIRECT("'["&amp;W28&amp;"]"&amp;AA28&amp;"'!$D$"&amp;3), "0")," / ", TEXT(INDIRECT("'["&amp;W28&amp;"]"&amp;AA28&amp;"'!$D$"&amp;4), "0"))</f>
        <v>#REF!</v>
      </c>
      <c r="F27" s="17" t="e">
        <f ca="1">CONCATENATE(TEXT(INDIRECT("'["&amp;W28&amp;"]"&amp;AA28&amp;"'!$E$"&amp;3), "0")," / ", TEXT(INDIRECT("'["&amp;W28&amp;"]"&amp;AA28&amp;"'!$E$"&amp;4), "0"))</f>
        <v>#REF!</v>
      </c>
      <c r="G27" s="17" t="e">
        <f ca="1">CONCATENATE(TEXT(INDIRECT("'["&amp;W28&amp;"]"&amp;AA28&amp;"'!$F$"&amp;3), "0")," / ", TEXT(INDIRECT("'["&amp;W28&amp;"]"&amp;AA28&amp;"'!$F$"&amp;4), "0"))</f>
        <v>#REF!</v>
      </c>
      <c r="H27" s="17"/>
      <c r="I27" s="18" t="e">
        <f ca="1">CONCATENATE(INDIRECT("'["&amp;X28&amp;"]"&amp;Q28&amp;"'!$B$"&amp;1), " / ", INDIRECT("'["&amp;X28&amp;"]"&amp;Q28&amp;"'!$C$"&amp;1))</f>
        <v>#REF!</v>
      </c>
      <c r="J27" s="18"/>
      <c r="K27" s="19" t="e">
        <f ca="1">CONCATENATE(INDIRECT("'["&amp;Y28&amp;"]"&amp;Q28&amp;"'!$B$"&amp;1), " / ", INDIRECT("'["&amp;Y28&amp;"]"&amp;Q28&amp;"'!$C$"&amp;1))</f>
        <v>#REF!</v>
      </c>
      <c r="L27" s="19"/>
      <c r="M27" s="20" t="e">
        <f ca="1">CONCATENATE(INDIRECT("'["&amp;Z28&amp;"]"&amp;Q28&amp;"'!$B$"&amp;1), " / ", INDIRECT("'["&amp;Z28&amp;"]"&amp;Q28&amp;"'!$C$"&amp;1))</f>
        <v>#REF!</v>
      </c>
      <c r="N27" s="20"/>
      <c r="R27" s="30"/>
      <c r="T27" s="31"/>
      <c r="Z27" s="29" t="str">
        <f t="shared" si="0"/>
        <v>_5nmol.xlsx</v>
      </c>
    </row>
    <row r="28" spans="1:27" x14ac:dyDescent="0.35">
      <c r="B28" s="6" t="s">
        <v>19</v>
      </c>
      <c r="C28" s="21" t="e">
        <f ca="1">CONCATENATE(TEXT(INDIRECT("'["&amp;W28&amp;"]"&amp;O28&amp;"'!$D$"&amp;2), "0.00"), " (Ref.)")</f>
        <v>#REF!</v>
      </c>
      <c r="D28" s="22" t="e">
        <f ca="1">CONCATENATE(TEXT(INDIRECT("'["&amp;W28&amp;"]"&amp;O28&amp;"'!$D$"&amp;3), "0.00"), " (", TEXT(INDIRECT("'["&amp;W28&amp;"]"&amp;O28&amp;"'!$E$"&amp;3), "0.00"), ", ", TEXT(INDIRECT("'["&amp;W28&amp;"]"&amp;O28&amp;"'!$F$"&amp;3), "0.00"), ")", )</f>
        <v>#REF!</v>
      </c>
      <c r="E28" s="22" t="e">
        <f ca="1">CONCATENATE(TEXT(INDIRECT("'["&amp;W28&amp;"]"&amp;O28&amp;"'!$D$"&amp;4), "0.00"), " (", TEXT(INDIRECT("'["&amp;W28&amp;"]"&amp;O28&amp;"'!$E$"&amp;4), "0.00"), ", ", TEXT(INDIRECT("'["&amp;W28&amp;"]"&amp;O28&amp;"'!$F$"&amp;4), "0.00"), ")", )</f>
        <v>#REF!</v>
      </c>
      <c r="F28" s="22" t="e">
        <f ca="1">CONCATENATE(TEXT(INDIRECT("'["&amp;W28&amp;"]"&amp;O28&amp;"'!$D$"&amp;5), "0.00"), " (", TEXT(INDIRECT("'["&amp;W28&amp;"]"&amp;O28&amp;"'!$E$"&amp;5), "0.00"), ", ", TEXT(INDIRECT("'["&amp;W28&amp;"]"&amp;O28&amp;"'!$F$"&amp;5), "0.00"), ")", )</f>
        <v>#REF!</v>
      </c>
      <c r="G28" s="22" t="e">
        <f ca="1">CONCATENATE(TEXT(INDIRECT("'["&amp;W28&amp;"]"&amp;O28&amp;"'!$D$"&amp;6), "0.00"), " (", TEXT(INDIRECT("'["&amp;W28&amp;"]"&amp;O28&amp;"'!$E$"&amp;6), "0.00"), ", ", TEXT(INDIRECT("'["&amp;W28&amp;"]"&amp;O28&amp;"'!$F$"&amp;6), "0.00"), ")", )</f>
        <v>#REF!</v>
      </c>
      <c r="H28" s="22" t="e">
        <f ca="1">(TEXT(INDIRECT("'["&amp;W28&amp;"]"&amp;Q28&amp;"'!$G$"&amp;2),"0.0000"))</f>
        <v>#REF!</v>
      </c>
      <c r="I28" s="23" t="e">
        <f ca="1">CONCATENATE(TEXT(INDIRECT("'["&amp;X28&amp;"]"&amp;Q28&amp;"'!$D$"&amp;2),"0.00")," (",TEXT(INDIRECT("'["&amp;X28&amp;"]"&amp;Q28&amp;"'!$E$"&amp;2),"0.00"),", ",TEXT(INDIRECT("'["&amp;X28&amp;"]"&amp;Q28&amp;"'!$F$"&amp;2),"0.00"),")")</f>
        <v>#REF!</v>
      </c>
      <c r="J28" s="23" t="e">
        <f ca="1">(TEXT(INDIRECT("'["&amp;X28&amp;"]"&amp;Q28&amp;"'!$G$"&amp;2),"0.0000"))</f>
        <v>#REF!</v>
      </c>
      <c r="K28" s="24" t="e">
        <f ca="1">CONCATENATE(TEXT(INDIRECT("'["&amp;Y28&amp;"]"&amp;Q28&amp;"'!$D$"&amp;2),"0.00")," (",TEXT(INDIRECT("'["&amp;Y28&amp;"]"&amp;Q28&amp;"'!$E$"&amp;2),"0.00"),", ",TEXT(INDIRECT("'["&amp;Y28&amp;"]"&amp;Q28&amp;"'!$F$"&amp;2),"0.00"),")")</f>
        <v>#REF!</v>
      </c>
      <c r="L28" s="24" t="e">
        <f ca="1">(TEXT(INDIRECT("'["&amp;Y28&amp;"]"&amp;Q28&amp;"'!$G$"&amp;2),"0.0000"))</f>
        <v>#REF!</v>
      </c>
      <c r="M28" s="25" t="e">
        <f ca="1">CONCATENATE(TEXT(INDIRECT("'["&amp;Z28&amp;"]"&amp;Q28&amp;"'!$D$"&amp;2),"0.00")," (",TEXT(INDIRECT("'["&amp;Z28&amp;"]"&amp;Q28&amp;"'!$E$"&amp;2),"0.00"),", ",TEXT(INDIRECT("'["&amp;Z28&amp;"]"&amp;Q28&amp;"'!$F$"&amp;2),"0.00"),")")</f>
        <v>#REF!</v>
      </c>
      <c r="N28" s="25" t="e">
        <f ca="1">(TEXT(INDIRECT("'["&amp;Z28&amp;"]"&amp;Q28&amp;"'!$G$"&amp;2),"0.0000"))</f>
        <v>#REF!</v>
      </c>
      <c r="O28" t="str">
        <f>CONCATENATE("Hn",S28,"_inc")</f>
        <v>Hncolon_inc</v>
      </c>
      <c r="Q28" t="str">
        <f>CONCATENATE("T",S28,"_inc")</f>
        <v>Tcolon_inc</v>
      </c>
      <c r="R28" s="26" t="str">
        <f>A27</f>
        <v>Colon (C18)</v>
      </c>
      <c r="S28" t="s">
        <v>35</v>
      </c>
      <c r="U28" t="s">
        <v>21</v>
      </c>
      <c r="W28" t="str">
        <f>CONCATENATE(U28,"_5.xlsx")</f>
        <v>igf1_5.xlsx</v>
      </c>
      <c r="X28" t="str">
        <f>CONCATENATE(U28,"_sd.xlsx")</f>
        <v>igf1_sd.xlsx</v>
      </c>
      <c r="Y28" t="str">
        <f>CONCATENATE(U28,"_80.xlsx")</f>
        <v>igf1_80.xlsx</v>
      </c>
      <c r="Z28" t="str">
        <f t="shared" si="0"/>
        <v>igf1_5nmol.xlsx</v>
      </c>
      <c r="AA28" t="str">
        <f>CONCATENATE("Tab",S28,"_inc")</f>
        <v>Tabcolon_inc</v>
      </c>
    </row>
    <row r="29" spans="1:27" x14ac:dyDescent="0.35">
      <c r="B29" s="6" t="s">
        <v>22</v>
      </c>
      <c r="C29" s="21" t="e">
        <f ca="1">CONCATENATE(TEXT(INDIRECT("'["&amp;W29&amp;"]"&amp;O29&amp;"'!$D$"&amp;20), "0.00"), " (Ref.)")</f>
        <v>#REF!</v>
      </c>
      <c r="D29" s="22" t="e">
        <f ca="1">CONCATENATE(TEXT(INDIRECT("'["&amp;W29&amp;"]"&amp;O29&amp;"'!$D$"&amp;21), "0.00"), " (", TEXT(INDIRECT("'["&amp;W29&amp;"]"&amp;O29&amp;"'!$E$"&amp;21), "0.00"), ", ", TEXT(INDIRECT("'["&amp;W29&amp;"]"&amp;O29&amp;"'!$F$"&amp;21), "0.00"), ")", )</f>
        <v>#REF!</v>
      </c>
      <c r="E29" s="22" t="e">
        <f ca="1">CONCATENATE(TEXT(INDIRECT("'["&amp;W29&amp;"]"&amp;O29&amp;"'!$D$"&amp;22), "0.00"), " (", TEXT(INDIRECT("'["&amp;W29&amp;"]"&amp;O29&amp;"'!$E$"&amp;22), "0.00"), ", ", TEXT(INDIRECT("'["&amp;W29&amp;"]"&amp;O29&amp;"'!$F$"&amp;22), "0.00"), ")", )</f>
        <v>#REF!</v>
      </c>
      <c r="F29" s="22" t="e">
        <f ca="1">CONCATENATE(TEXT(INDIRECT("'["&amp;W29&amp;"]"&amp;O29&amp;"'!$D$"&amp;23), "0.00"), " (", TEXT(INDIRECT("'["&amp;W29&amp;"]"&amp;O29&amp;"'!$E$"&amp;23), "0.00"), ", ", TEXT(INDIRECT("'["&amp;W29&amp;"]"&amp;O29&amp;"'!$F$"&amp;23), "0.00"), ")", )</f>
        <v>#REF!</v>
      </c>
      <c r="G29" s="22" t="e">
        <f ca="1">CONCATENATE(TEXT(INDIRECT("'["&amp;W29&amp;"]"&amp;O29&amp;"'!$D$"&amp;24), "0.00"), " (", TEXT(INDIRECT("'["&amp;W29&amp;"]"&amp;O29&amp;"'!$E$"&amp;24), "0.00"), ", ", TEXT(INDIRECT("'["&amp;W29&amp;"]"&amp;O29&amp;"'!$F$"&amp;24), "0.00"), ")", )</f>
        <v>#REF!</v>
      </c>
      <c r="H29" s="22" t="e">
        <f ca="1">(TEXT(INDIRECT("'["&amp;W29&amp;"]"&amp;Q29&amp;"'!$G$"&amp;20),"0.0000"))</f>
        <v>#REF!</v>
      </c>
      <c r="I29" s="23" t="e">
        <f ca="1">CONCATENATE(TEXT(INDIRECT("'["&amp;X29&amp;"]"&amp;Q29&amp;"'!$D$"&amp;20),"0.00")," (",TEXT(INDIRECT("'["&amp;X29&amp;"]"&amp;Q29&amp;"'!$E$"&amp;20),"0.00"),", ",TEXT(INDIRECT("'["&amp;X29&amp;"]"&amp;Q29&amp;"'!$F$"&amp;20),"0.00"),")")</f>
        <v>#REF!</v>
      </c>
      <c r="J29" s="23" t="e">
        <f ca="1">(TEXT(INDIRECT("'["&amp;X29&amp;"]"&amp;Q29&amp;"'!$G$"&amp;20),"0.0000"))</f>
        <v>#REF!</v>
      </c>
      <c r="K29" s="24" t="e">
        <f ca="1">CONCATENATE(TEXT(INDIRECT("'["&amp;Y29&amp;"]"&amp;Q29&amp;"'!$D$"&amp;20),"0.00")," (",TEXT(INDIRECT("'["&amp;Y29&amp;"]"&amp;Q29&amp;"'!$E$"&amp;20),"0.00"),", ",TEXT(INDIRECT("'["&amp;Y29&amp;"]"&amp;Q29&amp;"'!$F$"&amp;20),"0.00"),")")</f>
        <v>#REF!</v>
      </c>
      <c r="L29" s="24" t="e">
        <f ca="1">(TEXT(INDIRECT("'["&amp;Y29&amp;"]"&amp;Q29&amp;"'!$G$"&amp;20),"0.0000"))</f>
        <v>#REF!</v>
      </c>
      <c r="M29" s="25" t="e">
        <f ca="1">CONCATENATE(TEXT(INDIRECT("'["&amp;Z29&amp;"]"&amp;Q29&amp;"'!$D$"&amp;20),"0.00")," (",TEXT(INDIRECT("'["&amp;Z29&amp;"]"&amp;Q29&amp;"'!$E$"&amp;20),"0.00"),", ",TEXT(INDIRECT("'["&amp;Z29&amp;"]"&amp;Q29&amp;"'!$F$"&amp;20),"0.00"),")")</f>
        <v>#REF!</v>
      </c>
      <c r="N29" s="25" t="e">
        <f ca="1">(TEXT(INDIRECT("'["&amp;Z29&amp;"]"&amp;Q29&amp;"'!$G$"&amp;20),"0.0000"))</f>
        <v>#REF!</v>
      </c>
      <c r="O29" t="str">
        <f>O28</f>
        <v>Hncolon_inc</v>
      </c>
      <c r="Q29" t="str">
        <f>Q28</f>
        <v>Tcolon_inc</v>
      </c>
      <c r="R29" s="26"/>
      <c r="T29" s="28"/>
      <c r="U29" t="s">
        <v>21</v>
      </c>
      <c r="W29" t="str">
        <f>CONCATENATE(U29,"_5.xlsx")</f>
        <v>igf1_5.xlsx</v>
      </c>
      <c r="X29" t="str">
        <f>CONCATENATE(U29,"_sd.xlsx")</f>
        <v>igf1_sd.xlsx</v>
      </c>
      <c r="Y29" t="str">
        <f>CONCATENATE(U29,"_80.xlsx")</f>
        <v>igf1_80.xlsx</v>
      </c>
      <c r="Z29" t="str">
        <f t="shared" si="0"/>
        <v>igf1_5nmol.xlsx</v>
      </c>
      <c r="AA29" t="str">
        <f>AA28</f>
        <v>Tabcolon_inc</v>
      </c>
    </row>
    <row r="30" spans="1:27" x14ac:dyDescent="0.35">
      <c r="B30" s="6" t="s">
        <v>23</v>
      </c>
      <c r="C30" s="21" t="e">
        <f ca="1">CONCATENATE(TEXT(INDIRECT("'["&amp;W30&amp;"]"&amp;O30&amp;"'!$D$"&amp;20), "0.00"), " (Ref.)")</f>
        <v>#REF!</v>
      </c>
      <c r="D30" s="22" t="e">
        <f ca="1">CONCATENATE(TEXT(INDIRECT("'["&amp;W30&amp;"]"&amp;O30&amp;"'!$D$"&amp;96), "0.00"), " (", TEXT(INDIRECT("'["&amp;W30&amp;"]"&amp;O30&amp;"'!$E$"&amp;96), "0.00"), ", ", TEXT(INDIRECT("'["&amp;W30&amp;"]"&amp;O30&amp;"'!$F$"&amp;96), "0.00"), ")", )</f>
        <v>#REF!</v>
      </c>
      <c r="E30" s="22" t="e">
        <f ca="1">CONCATENATE(TEXT(INDIRECT("'["&amp;W30&amp;"]"&amp;O30&amp;"'!$D$"&amp;97), "0.00"), " (", TEXT(INDIRECT("'["&amp;W30&amp;"]"&amp;O30&amp;"'!$E$"&amp;97), "0.00"), ", ", TEXT(INDIRECT("'["&amp;W30&amp;"]"&amp;O30&amp;"'!$F$"&amp;97), "0.00"), ")", )</f>
        <v>#REF!</v>
      </c>
      <c r="F30" s="22" t="e">
        <f ca="1">CONCATENATE(TEXT(INDIRECT("'["&amp;W30&amp;"]"&amp;O30&amp;"'!$D$"&amp;98), "0.00"), " (", TEXT(INDIRECT("'["&amp;W30&amp;"]"&amp;O30&amp;"'!$E$"&amp;98), "0.00"), ", ", TEXT(INDIRECT("'["&amp;W30&amp;"]"&amp;O30&amp;"'!$F$"&amp;98), "0.00"), ")", )</f>
        <v>#REF!</v>
      </c>
      <c r="G30" s="22" t="e">
        <f ca="1">CONCATENATE(TEXT(INDIRECT("'["&amp;W30&amp;"]"&amp;O30&amp;"'!$D$"&amp;99), "0.00"), " (", TEXT(INDIRECT("'["&amp;W30&amp;"]"&amp;O30&amp;"'!$E$"&amp;99), "0.00"), ", ", TEXT(INDIRECT("'["&amp;W30&amp;"]"&amp;O30&amp;"'!$F$"&amp;99), "0.00"), ")", )</f>
        <v>#REF!</v>
      </c>
      <c r="H30" s="22" t="e">
        <f ca="1">(TEXT(INDIRECT("'["&amp;W30&amp;"]"&amp;Q30&amp;"'!$G$"&amp;95),"0.0000"))</f>
        <v>#REF!</v>
      </c>
      <c r="I30" s="23" t="e">
        <f ca="1">CONCATENATE(TEXT(INDIRECT("'["&amp;X30&amp;"]"&amp;Q30&amp;"'!$D$"&amp;95),"0.00")," (",TEXT(INDIRECT("'["&amp;X30&amp;"]"&amp;Q30&amp;"'!$E$"&amp;95),"0.00"),", ",TEXT(INDIRECT("'["&amp;X30&amp;"]"&amp;Q30&amp;"'!$F$"&amp;95),"0.00"),")")</f>
        <v>#REF!</v>
      </c>
      <c r="J30" s="23" t="e">
        <f ca="1">(TEXT(INDIRECT("'["&amp;X30&amp;"]"&amp;Q30&amp;"'!$G$"&amp;95),"0.0000"))</f>
        <v>#REF!</v>
      </c>
      <c r="K30" s="24" t="e">
        <f ca="1">CONCATENATE(TEXT(INDIRECT("'["&amp;Y30&amp;"]"&amp;Q30&amp;"'!$D$"&amp;95),"0.00")," (",TEXT(INDIRECT("'["&amp;Y30&amp;"]"&amp;Q30&amp;"'!$E$"&amp;95),"0.00"),", ",TEXT(INDIRECT("'["&amp;Y30&amp;"]"&amp;Q30&amp;"'!$F$"&amp;95),"0.00"),")")</f>
        <v>#REF!</v>
      </c>
      <c r="L30" s="24" t="e">
        <f ca="1">(TEXT(INDIRECT("'["&amp;Y30&amp;"]"&amp;Q30&amp;"'!$G$"&amp;95),"0.0000"))</f>
        <v>#REF!</v>
      </c>
      <c r="M30" s="25" t="e">
        <f ca="1">CONCATENATE(TEXT(INDIRECT("'["&amp;Z30&amp;"]"&amp;Q30&amp;"'!$D$"&amp;95),"0.00")," (",TEXT(INDIRECT("'["&amp;Z30&amp;"]"&amp;Q30&amp;"'!$E$"&amp;95),"0.00"),", ",TEXT(INDIRECT("'["&amp;Z30&amp;"]"&amp;Q30&amp;"'!$F$"&amp;95),"0.00"),")")</f>
        <v>#REF!</v>
      </c>
      <c r="N30" s="25" t="e">
        <f ca="1">(TEXT(INDIRECT("'["&amp;Z30&amp;"]"&amp;Q30&amp;"'!$G$"&amp;95),"0.0000"))</f>
        <v>#REF!</v>
      </c>
      <c r="O30" t="str">
        <f>O29</f>
        <v>Hncolon_inc</v>
      </c>
      <c r="Q30" t="str">
        <f>Q29</f>
        <v>Tcolon_inc</v>
      </c>
      <c r="R30" s="26"/>
      <c r="T30" s="28"/>
      <c r="U30" t="str">
        <f>U29</f>
        <v>igf1</v>
      </c>
      <c r="W30" t="str">
        <f>W29</f>
        <v>igf1_5.xlsx</v>
      </c>
      <c r="X30" t="str">
        <f t="shared" ref="X30:Y30" si="12">X29</f>
        <v>igf1_sd.xlsx</v>
      </c>
      <c r="Y30" t="str">
        <f t="shared" si="12"/>
        <v>igf1_80.xlsx</v>
      </c>
      <c r="Z30" t="str">
        <f t="shared" si="0"/>
        <v>igf1_5nmol.xlsx</v>
      </c>
      <c r="AA30" t="str">
        <f t="shared" ref="AA30" si="13">AA29</f>
        <v>Tabcolon_inc</v>
      </c>
    </row>
    <row r="31" spans="1:27" s="29" customFormat="1" x14ac:dyDescent="0.35">
      <c r="A31" s="15" t="s">
        <v>36</v>
      </c>
      <c r="B31" s="15" t="s">
        <v>18</v>
      </c>
      <c r="C31" s="16" t="e">
        <f ca="1">CONCATENATE(TEXT(INDIRECT("'["&amp;W32&amp;"]"&amp;AA32&amp;"'!$B$"&amp;3), "0")," / ", TEXT(INDIRECT("'["&amp;W32&amp;"]"&amp;AA32&amp;"'!$B$"&amp;4), "0"))</f>
        <v>#REF!</v>
      </c>
      <c r="D31" s="17" t="e">
        <f ca="1">CONCATENATE(TEXT(INDIRECT("'["&amp;W32&amp;"]"&amp;AA32&amp;"'!$C$"&amp;3), "0")," / ", TEXT(INDIRECT("'["&amp;W32&amp;"]"&amp;AA32&amp;"'!$C$"&amp;4), "0"))</f>
        <v>#REF!</v>
      </c>
      <c r="E31" s="17" t="e">
        <f ca="1">CONCATENATE(TEXT(INDIRECT("'["&amp;W32&amp;"]"&amp;AA32&amp;"'!$D$"&amp;3), "0")," / ", TEXT(INDIRECT("'["&amp;W32&amp;"]"&amp;AA32&amp;"'!$D$"&amp;4), "0"))</f>
        <v>#REF!</v>
      </c>
      <c r="F31" s="17" t="e">
        <f ca="1">CONCATENATE(TEXT(INDIRECT("'["&amp;W32&amp;"]"&amp;AA32&amp;"'!$E$"&amp;3), "0")," / ", TEXT(INDIRECT("'["&amp;W32&amp;"]"&amp;AA32&amp;"'!$E$"&amp;4), "0"))</f>
        <v>#REF!</v>
      </c>
      <c r="G31" s="17" t="e">
        <f ca="1">CONCATENATE(TEXT(INDIRECT("'["&amp;W32&amp;"]"&amp;AA32&amp;"'!$F$"&amp;3), "0")," / ", TEXT(INDIRECT("'["&amp;W32&amp;"]"&amp;AA32&amp;"'!$F$"&amp;4), "0"))</f>
        <v>#REF!</v>
      </c>
      <c r="H31" s="17"/>
      <c r="I31" s="18" t="e">
        <f ca="1">CONCATENATE(INDIRECT("'["&amp;X32&amp;"]"&amp;Q32&amp;"'!$B$"&amp;1), " / ", INDIRECT("'["&amp;X32&amp;"]"&amp;Q32&amp;"'!$C$"&amp;1))</f>
        <v>#REF!</v>
      </c>
      <c r="J31" s="18"/>
      <c r="K31" s="19" t="e">
        <f ca="1">CONCATENATE(INDIRECT("'["&amp;Y32&amp;"]"&amp;Q32&amp;"'!$B$"&amp;1), " / ", INDIRECT("'["&amp;Y32&amp;"]"&amp;Q32&amp;"'!$C$"&amp;1))</f>
        <v>#REF!</v>
      </c>
      <c r="L31" s="19"/>
      <c r="M31" s="20" t="e">
        <f ca="1">CONCATENATE(INDIRECT("'["&amp;Z32&amp;"]"&amp;Q32&amp;"'!$B$"&amp;1), " / ", INDIRECT("'["&amp;Z32&amp;"]"&amp;Q32&amp;"'!$C$"&amp;1))</f>
        <v>#REF!</v>
      </c>
      <c r="N31" s="20"/>
      <c r="R31" s="30"/>
      <c r="Z31" s="29" t="str">
        <f t="shared" si="0"/>
        <v>_5nmol.xlsx</v>
      </c>
    </row>
    <row r="32" spans="1:27" x14ac:dyDescent="0.35">
      <c r="B32" s="6" t="s">
        <v>19</v>
      </c>
      <c r="C32" s="21" t="e">
        <f ca="1">CONCATENATE(TEXT(INDIRECT("'["&amp;W32&amp;"]"&amp;O32&amp;"'!$D$"&amp;2), "0.00"), " (Ref.)")</f>
        <v>#REF!</v>
      </c>
      <c r="D32" s="22" t="e">
        <f ca="1">CONCATENATE(TEXT(INDIRECT("'["&amp;W32&amp;"]"&amp;O32&amp;"'!$D$"&amp;3), "0.00"), " (", TEXT(INDIRECT("'["&amp;W32&amp;"]"&amp;O32&amp;"'!$E$"&amp;3), "0.00"), ", ", TEXT(INDIRECT("'["&amp;W32&amp;"]"&amp;O32&amp;"'!$F$"&amp;3), "0.00"), ")", )</f>
        <v>#REF!</v>
      </c>
      <c r="E32" s="22" t="e">
        <f ca="1">CONCATENATE(TEXT(INDIRECT("'["&amp;W32&amp;"]"&amp;O32&amp;"'!$D$"&amp;4), "0.00"), " (", TEXT(INDIRECT("'["&amp;W32&amp;"]"&amp;O32&amp;"'!$E$"&amp;4), "0.00"), ", ", TEXT(INDIRECT("'["&amp;W32&amp;"]"&amp;O32&amp;"'!$F$"&amp;4), "0.00"), ")", )</f>
        <v>#REF!</v>
      </c>
      <c r="F32" s="22" t="e">
        <f ca="1">CONCATENATE(TEXT(INDIRECT("'["&amp;W32&amp;"]"&amp;O32&amp;"'!$D$"&amp;5), "0.00"), " (", TEXT(INDIRECT("'["&amp;W32&amp;"]"&amp;O32&amp;"'!$E$"&amp;5), "0.00"), ", ", TEXT(INDIRECT("'["&amp;W32&amp;"]"&amp;O32&amp;"'!$F$"&amp;5), "0.00"), ")", )</f>
        <v>#REF!</v>
      </c>
      <c r="G32" s="22" t="e">
        <f ca="1">CONCATENATE(TEXT(INDIRECT("'["&amp;W32&amp;"]"&amp;O32&amp;"'!$D$"&amp;6), "0.00"), " (", TEXT(INDIRECT("'["&amp;W32&amp;"]"&amp;O32&amp;"'!$E$"&amp;6), "0.00"), ", ", TEXT(INDIRECT("'["&amp;W32&amp;"]"&amp;O32&amp;"'!$F$"&amp;6), "0.00"), ")", )</f>
        <v>#REF!</v>
      </c>
      <c r="H32" s="22" t="e">
        <f ca="1">(TEXT(INDIRECT("'["&amp;W32&amp;"]"&amp;Q32&amp;"'!$G$"&amp;2),"0.0000"))</f>
        <v>#REF!</v>
      </c>
      <c r="I32" s="23" t="e">
        <f ca="1">CONCATENATE(TEXT(INDIRECT("'["&amp;X32&amp;"]"&amp;Q32&amp;"'!$D$"&amp;2),"0.00")," (",TEXT(INDIRECT("'["&amp;X32&amp;"]"&amp;Q32&amp;"'!$E$"&amp;2),"0.00"),", ",TEXT(INDIRECT("'["&amp;X32&amp;"]"&amp;Q32&amp;"'!$F$"&amp;2),"0.00"),")")</f>
        <v>#REF!</v>
      </c>
      <c r="J32" s="23" t="e">
        <f ca="1">(TEXT(INDIRECT("'["&amp;X32&amp;"]"&amp;Q32&amp;"'!$G$"&amp;2),"0.0000"))</f>
        <v>#REF!</v>
      </c>
      <c r="K32" s="24" t="e">
        <f ca="1">CONCATENATE(TEXT(INDIRECT("'["&amp;Y32&amp;"]"&amp;Q32&amp;"'!$D$"&amp;2),"0.00")," (",TEXT(INDIRECT("'["&amp;Y32&amp;"]"&amp;Q32&amp;"'!$E$"&amp;2),"0.00"),", ",TEXT(INDIRECT("'["&amp;Y32&amp;"]"&amp;Q32&amp;"'!$F$"&amp;2),"0.00"),")")</f>
        <v>#REF!</v>
      </c>
      <c r="L32" s="24" t="e">
        <f ca="1">(TEXT(INDIRECT("'["&amp;Y32&amp;"]"&amp;Q32&amp;"'!$G$"&amp;2),"0.0000"))</f>
        <v>#REF!</v>
      </c>
      <c r="M32" s="25" t="e">
        <f ca="1">CONCATENATE(TEXT(INDIRECT("'["&amp;Z32&amp;"]"&amp;Q32&amp;"'!$D$"&amp;2),"0.00")," (",TEXT(INDIRECT("'["&amp;Z32&amp;"]"&amp;Q32&amp;"'!$E$"&amp;2),"0.00"),", ",TEXT(INDIRECT("'["&amp;Z32&amp;"]"&amp;Q32&amp;"'!$F$"&amp;2),"0.00"),")")</f>
        <v>#REF!</v>
      </c>
      <c r="N32" s="25" t="e">
        <f ca="1">(TEXT(INDIRECT("'["&amp;Z32&amp;"]"&amp;Q32&amp;"'!$G$"&amp;2),"0.0000"))</f>
        <v>#REF!</v>
      </c>
      <c r="O32" t="str">
        <f>CONCATENATE("Hn",S32,"_inc")</f>
        <v>Hnrectum_inc</v>
      </c>
      <c r="Q32" t="str">
        <f>CONCATENATE("T",S32,"_inc")</f>
        <v>Trectum_inc</v>
      </c>
      <c r="R32" s="26" t="str">
        <f>A31</f>
        <v>Rectum (C19-20)</v>
      </c>
      <c r="S32" t="s">
        <v>37</v>
      </c>
      <c r="U32" t="s">
        <v>21</v>
      </c>
      <c r="W32" t="str">
        <f>CONCATENATE(U32,"_5.xlsx")</f>
        <v>igf1_5.xlsx</v>
      </c>
      <c r="X32" t="str">
        <f>CONCATENATE(U32,"_sd.xlsx")</f>
        <v>igf1_sd.xlsx</v>
      </c>
      <c r="Y32" t="str">
        <f>CONCATENATE(U32,"_80.xlsx")</f>
        <v>igf1_80.xlsx</v>
      </c>
      <c r="Z32" t="str">
        <f t="shared" si="0"/>
        <v>igf1_5nmol.xlsx</v>
      </c>
      <c r="AA32" t="str">
        <f>CONCATENATE("Tab",S32,"_inc")</f>
        <v>Tabrectum_inc</v>
      </c>
    </row>
    <row r="33" spans="1:27" x14ac:dyDescent="0.35">
      <c r="B33" s="6" t="s">
        <v>22</v>
      </c>
      <c r="C33" s="21" t="e">
        <f ca="1">CONCATENATE(TEXT(INDIRECT("'["&amp;W33&amp;"]"&amp;O33&amp;"'!$D$"&amp;20), "0.00"), " (Ref.)")</f>
        <v>#REF!</v>
      </c>
      <c r="D33" s="22" t="e">
        <f ca="1">CONCATENATE(TEXT(INDIRECT("'["&amp;W33&amp;"]"&amp;O33&amp;"'!$D$"&amp;21), "0.00"), " (", TEXT(INDIRECT("'["&amp;W33&amp;"]"&amp;O33&amp;"'!$E$"&amp;21), "0.00"), ", ", TEXT(INDIRECT("'["&amp;W33&amp;"]"&amp;O33&amp;"'!$F$"&amp;21), "0.00"), ")", )</f>
        <v>#REF!</v>
      </c>
      <c r="E33" s="22" t="e">
        <f ca="1">CONCATENATE(TEXT(INDIRECT("'["&amp;W33&amp;"]"&amp;O33&amp;"'!$D$"&amp;22), "0.00"), " (", TEXT(INDIRECT("'["&amp;W33&amp;"]"&amp;O33&amp;"'!$E$"&amp;22), "0.00"), ", ", TEXT(INDIRECT("'["&amp;W33&amp;"]"&amp;O33&amp;"'!$F$"&amp;22), "0.00"), ")", )</f>
        <v>#REF!</v>
      </c>
      <c r="F33" s="22" t="e">
        <f ca="1">CONCATENATE(TEXT(INDIRECT("'["&amp;W33&amp;"]"&amp;O33&amp;"'!$D$"&amp;23), "0.00"), " (", TEXT(INDIRECT("'["&amp;W33&amp;"]"&amp;O33&amp;"'!$E$"&amp;23), "0.00"), ", ", TEXT(INDIRECT("'["&amp;W33&amp;"]"&amp;O33&amp;"'!$F$"&amp;23), "0.00"), ")", )</f>
        <v>#REF!</v>
      </c>
      <c r="G33" s="22" t="e">
        <f ca="1">CONCATENATE(TEXT(INDIRECT("'["&amp;W33&amp;"]"&amp;O33&amp;"'!$D$"&amp;24), "0.00"), " (", TEXT(INDIRECT("'["&amp;W33&amp;"]"&amp;O33&amp;"'!$E$"&amp;24), "0.00"), ", ", TEXT(INDIRECT("'["&amp;W33&amp;"]"&amp;O33&amp;"'!$F$"&amp;24), "0.00"), ")", )</f>
        <v>#REF!</v>
      </c>
      <c r="H33" s="22" t="e">
        <f ca="1">(TEXT(INDIRECT("'["&amp;W33&amp;"]"&amp;Q33&amp;"'!$G$"&amp;20),"0.0000"))</f>
        <v>#REF!</v>
      </c>
      <c r="I33" s="23" t="e">
        <f ca="1">CONCATENATE(TEXT(INDIRECT("'["&amp;X33&amp;"]"&amp;Q33&amp;"'!$D$"&amp;20),"0.00")," (",TEXT(INDIRECT("'["&amp;X33&amp;"]"&amp;Q33&amp;"'!$E$"&amp;20),"0.00"),", ",TEXT(INDIRECT("'["&amp;X33&amp;"]"&amp;Q33&amp;"'!$F$"&amp;20),"0.00"),")")</f>
        <v>#REF!</v>
      </c>
      <c r="J33" s="23" t="e">
        <f ca="1">(TEXT(INDIRECT("'["&amp;X33&amp;"]"&amp;Q33&amp;"'!$G$"&amp;20),"0.0000"))</f>
        <v>#REF!</v>
      </c>
      <c r="K33" s="24" t="e">
        <f ca="1">CONCATENATE(TEXT(INDIRECT("'["&amp;Y33&amp;"]"&amp;Q33&amp;"'!$D$"&amp;20),"0.00")," (",TEXT(INDIRECT("'["&amp;Y33&amp;"]"&amp;Q33&amp;"'!$E$"&amp;20),"0.00"),", ",TEXT(INDIRECT("'["&amp;Y33&amp;"]"&amp;Q33&amp;"'!$F$"&amp;20),"0.00"),")")</f>
        <v>#REF!</v>
      </c>
      <c r="L33" s="24" t="e">
        <f ca="1">(TEXT(INDIRECT("'["&amp;Y33&amp;"]"&amp;Q33&amp;"'!$G$"&amp;20),"0.0000"))</f>
        <v>#REF!</v>
      </c>
      <c r="M33" s="25" t="e">
        <f ca="1">CONCATENATE(TEXT(INDIRECT("'["&amp;Z33&amp;"]"&amp;Q33&amp;"'!$D$"&amp;20),"0.00")," (",TEXT(INDIRECT("'["&amp;Z33&amp;"]"&amp;Q33&amp;"'!$E$"&amp;20),"0.00"),", ",TEXT(INDIRECT("'["&amp;Z33&amp;"]"&amp;Q33&amp;"'!$F$"&amp;20),"0.00"),")")</f>
        <v>#REF!</v>
      </c>
      <c r="N33" s="25" t="e">
        <f ca="1">(TEXT(INDIRECT("'["&amp;Z33&amp;"]"&amp;Q33&amp;"'!$G$"&amp;20),"0.0000"))</f>
        <v>#REF!</v>
      </c>
      <c r="O33" t="str">
        <f>O32</f>
        <v>Hnrectum_inc</v>
      </c>
      <c r="Q33" t="str">
        <f>Q32</f>
        <v>Trectum_inc</v>
      </c>
      <c r="R33" s="26"/>
      <c r="T33" s="28"/>
      <c r="U33" t="s">
        <v>21</v>
      </c>
      <c r="W33" t="str">
        <f>CONCATENATE(U33,"_5.xlsx")</f>
        <v>igf1_5.xlsx</v>
      </c>
      <c r="X33" t="str">
        <f>CONCATENATE(U33,"_sd.xlsx")</f>
        <v>igf1_sd.xlsx</v>
      </c>
      <c r="Y33" t="str">
        <f>CONCATENATE(U33,"_80.xlsx")</f>
        <v>igf1_80.xlsx</v>
      </c>
      <c r="Z33" t="str">
        <f t="shared" si="0"/>
        <v>igf1_5nmol.xlsx</v>
      </c>
      <c r="AA33" t="str">
        <f>AA32</f>
        <v>Tabrectum_inc</v>
      </c>
    </row>
    <row r="34" spans="1:27" x14ac:dyDescent="0.35">
      <c r="B34" s="6" t="s">
        <v>23</v>
      </c>
      <c r="C34" s="21" t="e">
        <f ca="1">CONCATENATE(TEXT(INDIRECT("'["&amp;W34&amp;"]"&amp;O34&amp;"'!$D$"&amp;20), "0.00"), " (Ref.)")</f>
        <v>#REF!</v>
      </c>
      <c r="D34" s="22" t="e">
        <f ca="1">CONCATENATE(TEXT(INDIRECT("'["&amp;W34&amp;"]"&amp;O34&amp;"'!$D$"&amp;96), "0.00"), " (", TEXT(INDIRECT("'["&amp;W34&amp;"]"&amp;O34&amp;"'!$E$"&amp;96), "0.00"), ", ", TEXT(INDIRECT("'["&amp;W34&amp;"]"&amp;O34&amp;"'!$F$"&amp;96), "0.00"), ")", )</f>
        <v>#REF!</v>
      </c>
      <c r="E34" s="22" t="e">
        <f ca="1">CONCATENATE(TEXT(INDIRECT("'["&amp;W34&amp;"]"&amp;O34&amp;"'!$D$"&amp;97), "0.00"), " (", TEXT(INDIRECT("'["&amp;W34&amp;"]"&amp;O34&amp;"'!$E$"&amp;97), "0.00"), ", ", TEXT(INDIRECT("'["&amp;W34&amp;"]"&amp;O34&amp;"'!$F$"&amp;97), "0.00"), ")", )</f>
        <v>#REF!</v>
      </c>
      <c r="F34" s="22" t="e">
        <f ca="1">CONCATENATE(TEXT(INDIRECT("'["&amp;W34&amp;"]"&amp;O34&amp;"'!$D$"&amp;98), "0.00"), " (", TEXT(INDIRECT("'["&amp;W34&amp;"]"&amp;O34&amp;"'!$E$"&amp;98), "0.00"), ", ", TEXT(INDIRECT("'["&amp;W34&amp;"]"&amp;O34&amp;"'!$F$"&amp;98), "0.00"), ")", )</f>
        <v>#REF!</v>
      </c>
      <c r="G34" s="22" t="e">
        <f ca="1">CONCATENATE(TEXT(INDIRECT("'["&amp;W34&amp;"]"&amp;O34&amp;"'!$D$"&amp;99), "0.00"), " (", TEXT(INDIRECT("'["&amp;W34&amp;"]"&amp;O34&amp;"'!$E$"&amp;99), "0.00"), ", ", TEXT(INDIRECT("'["&amp;W34&amp;"]"&amp;O34&amp;"'!$F$"&amp;99), "0.00"), ")", )</f>
        <v>#REF!</v>
      </c>
      <c r="H34" s="22" t="e">
        <f ca="1">(TEXT(INDIRECT("'["&amp;W34&amp;"]"&amp;Q34&amp;"'!$G$"&amp;95),"0.0000"))</f>
        <v>#REF!</v>
      </c>
      <c r="I34" s="23" t="e">
        <f ca="1">CONCATENATE(TEXT(INDIRECT("'["&amp;X34&amp;"]"&amp;Q34&amp;"'!$D$"&amp;95),"0.00")," (",TEXT(INDIRECT("'["&amp;X34&amp;"]"&amp;Q34&amp;"'!$E$"&amp;95),"0.00"),", ",TEXT(INDIRECT("'["&amp;X34&amp;"]"&amp;Q34&amp;"'!$F$"&amp;95),"0.00"),")")</f>
        <v>#REF!</v>
      </c>
      <c r="J34" s="23" t="e">
        <f ca="1">(TEXT(INDIRECT("'["&amp;X34&amp;"]"&amp;Q34&amp;"'!$G$"&amp;95),"0.0000"))</f>
        <v>#REF!</v>
      </c>
      <c r="K34" s="24" t="e">
        <f ca="1">CONCATENATE(TEXT(INDIRECT("'["&amp;Y34&amp;"]"&amp;Q34&amp;"'!$D$"&amp;95),"0.00")," (",TEXT(INDIRECT("'["&amp;Y34&amp;"]"&amp;Q34&amp;"'!$E$"&amp;95),"0.00"),", ",TEXT(INDIRECT("'["&amp;Y34&amp;"]"&amp;Q34&amp;"'!$F$"&amp;95),"0.00"),")")</f>
        <v>#REF!</v>
      </c>
      <c r="L34" s="24" t="e">
        <f ca="1">(TEXT(INDIRECT("'["&amp;Y34&amp;"]"&amp;Q34&amp;"'!$G$"&amp;95),"0.0000"))</f>
        <v>#REF!</v>
      </c>
      <c r="M34" s="25" t="e">
        <f ca="1">CONCATENATE(TEXT(INDIRECT("'["&amp;Z34&amp;"]"&amp;Q34&amp;"'!$D$"&amp;95),"0.00")," (",TEXT(INDIRECT("'["&amp;Z34&amp;"]"&amp;Q34&amp;"'!$E$"&amp;95),"0.00"),", ",TEXT(INDIRECT("'["&amp;Z34&amp;"]"&amp;Q34&amp;"'!$F$"&amp;95),"0.00"),")")</f>
        <v>#REF!</v>
      </c>
      <c r="N34" s="25" t="e">
        <f ca="1">(TEXT(INDIRECT("'["&amp;Z34&amp;"]"&amp;Q34&amp;"'!$G$"&amp;95),"0.0000"))</f>
        <v>#REF!</v>
      </c>
      <c r="O34" t="str">
        <f>O33</f>
        <v>Hnrectum_inc</v>
      </c>
      <c r="Q34" t="str">
        <f>Q33</f>
        <v>Trectum_inc</v>
      </c>
      <c r="R34" s="26"/>
      <c r="T34" s="28"/>
      <c r="U34" t="str">
        <f>U33</f>
        <v>igf1</v>
      </c>
      <c r="W34" t="str">
        <f>W33</f>
        <v>igf1_5.xlsx</v>
      </c>
      <c r="X34" t="str">
        <f t="shared" ref="X34:Y34" si="14">X33</f>
        <v>igf1_sd.xlsx</v>
      </c>
      <c r="Y34" t="str">
        <f t="shared" si="14"/>
        <v>igf1_80.xlsx</v>
      </c>
      <c r="Z34" t="str">
        <f t="shared" si="0"/>
        <v>igf1_5nmol.xlsx</v>
      </c>
      <c r="AA34" t="str">
        <f t="shared" ref="AA34" si="15">AA33</f>
        <v>Tabrectum_inc</v>
      </c>
    </row>
    <row r="35" spans="1:27" s="29" customFormat="1" x14ac:dyDescent="0.35">
      <c r="A35" s="15" t="s">
        <v>38</v>
      </c>
      <c r="B35" s="15" t="s">
        <v>18</v>
      </c>
      <c r="C35" s="16" t="e">
        <f ca="1">CONCATENATE(TEXT(INDIRECT("'["&amp;W36&amp;"]"&amp;AA36&amp;"'!$B$"&amp;3), "0")," / ", TEXT(INDIRECT("'["&amp;W36&amp;"]"&amp;AA36&amp;"'!$B$"&amp;4), "0"))</f>
        <v>#REF!</v>
      </c>
      <c r="D35" s="17" t="e">
        <f ca="1">CONCATENATE(TEXT(INDIRECT("'["&amp;W36&amp;"]"&amp;AA36&amp;"'!$C$"&amp;3), "0")," / ", TEXT(INDIRECT("'["&amp;W36&amp;"]"&amp;AA36&amp;"'!$C$"&amp;4), "0"))</f>
        <v>#REF!</v>
      </c>
      <c r="E35" s="17" t="e">
        <f ca="1">CONCATENATE(TEXT(INDIRECT("'["&amp;W36&amp;"]"&amp;AA36&amp;"'!$D$"&amp;3), "0")," / ", TEXT(INDIRECT("'["&amp;W36&amp;"]"&amp;AA36&amp;"'!$D$"&amp;4), "0"))</f>
        <v>#REF!</v>
      </c>
      <c r="F35" s="17" t="e">
        <f ca="1">CONCATENATE(TEXT(INDIRECT("'["&amp;W36&amp;"]"&amp;AA36&amp;"'!$E$"&amp;3), "0")," / ", TEXT(INDIRECT("'["&amp;W36&amp;"]"&amp;AA36&amp;"'!$E$"&amp;4), "0"))</f>
        <v>#REF!</v>
      </c>
      <c r="G35" s="17" t="e">
        <f ca="1">CONCATENATE(TEXT(INDIRECT("'["&amp;W36&amp;"]"&amp;AA36&amp;"'!$F$"&amp;3), "0")," / ", TEXT(INDIRECT("'["&amp;W36&amp;"]"&amp;AA36&amp;"'!$F$"&amp;4), "0"))</f>
        <v>#REF!</v>
      </c>
      <c r="H35" s="17"/>
      <c r="I35" s="18" t="e">
        <f ca="1">CONCATENATE(INDIRECT("'["&amp;X36&amp;"]"&amp;Q36&amp;"'!$B$"&amp;1), " / ", INDIRECT("'["&amp;X36&amp;"]"&amp;Q36&amp;"'!$C$"&amp;1))</f>
        <v>#REF!</v>
      </c>
      <c r="J35" s="18"/>
      <c r="K35" s="19" t="e">
        <f ca="1">CONCATENATE(INDIRECT("'["&amp;Y36&amp;"]"&amp;Q36&amp;"'!$B$"&amp;1), " / ", INDIRECT("'["&amp;Y36&amp;"]"&amp;Q36&amp;"'!$C$"&amp;1))</f>
        <v>#REF!</v>
      </c>
      <c r="L35" s="19"/>
      <c r="M35" s="20" t="e">
        <f ca="1">CONCATENATE(INDIRECT("'["&amp;Z36&amp;"]"&amp;Q36&amp;"'!$B$"&amp;1), " / ", INDIRECT("'["&amp;Z36&amp;"]"&amp;Q36&amp;"'!$C$"&amp;1))</f>
        <v>#REF!</v>
      </c>
      <c r="N35" s="20"/>
      <c r="R35" s="30"/>
      <c r="Z35" s="29" t="str">
        <f t="shared" si="0"/>
        <v>_5nmol.xlsx</v>
      </c>
    </row>
    <row r="36" spans="1:27" ht="13.5" customHeight="1" x14ac:dyDescent="0.35">
      <c r="B36" s="6" t="s">
        <v>19</v>
      </c>
      <c r="C36" s="21" t="e">
        <f ca="1">CONCATENATE(TEXT(INDIRECT("'["&amp;W36&amp;"]"&amp;O36&amp;"'!$D$"&amp;2), "0.00"), " (Ref.)")</f>
        <v>#REF!</v>
      </c>
      <c r="D36" s="22" t="e">
        <f ca="1">CONCATENATE(TEXT(INDIRECT("'["&amp;W36&amp;"]"&amp;O36&amp;"'!$D$"&amp;3), "0.00"), " (", TEXT(INDIRECT("'["&amp;W36&amp;"]"&amp;O36&amp;"'!$E$"&amp;3), "0.00"), ", ", TEXT(INDIRECT("'["&amp;W36&amp;"]"&amp;O36&amp;"'!$F$"&amp;3), "0.00"), ")", )</f>
        <v>#REF!</v>
      </c>
      <c r="E36" s="22" t="e">
        <f ca="1">CONCATENATE(TEXT(INDIRECT("'["&amp;W36&amp;"]"&amp;O36&amp;"'!$D$"&amp;4), "0.00"), " (", TEXT(INDIRECT("'["&amp;W36&amp;"]"&amp;O36&amp;"'!$E$"&amp;4), "0.00"), ", ", TEXT(INDIRECT("'["&amp;W36&amp;"]"&amp;O36&amp;"'!$F$"&amp;4), "0.00"), ")", )</f>
        <v>#REF!</v>
      </c>
      <c r="F36" s="22" t="e">
        <f ca="1">CONCATENATE(TEXT(INDIRECT("'["&amp;W36&amp;"]"&amp;O36&amp;"'!$D$"&amp;5), "0.00"), " (", TEXT(INDIRECT("'["&amp;W36&amp;"]"&amp;O36&amp;"'!$E$"&amp;5), "0.00"), ", ", TEXT(INDIRECT("'["&amp;W36&amp;"]"&amp;O36&amp;"'!$F$"&amp;5), "0.00"), ")", )</f>
        <v>#REF!</v>
      </c>
      <c r="G36" s="22" t="e">
        <f ca="1">CONCATENATE(TEXT(INDIRECT("'["&amp;W36&amp;"]"&amp;O36&amp;"'!$D$"&amp;6), "0.00"), " (", TEXT(INDIRECT("'["&amp;W36&amp;"]"&amp;O36&amp;"'!$E$"&amp;6), "0.00"), ", ", TEXT(INDIRECT("'["&amp;W36&amp;"]"&amp;O36&amp;"'!$F$"&amp;6), "0.00"), ")", )</f>
        <v>#REF!</v>
      </c>
      <c r="H36" s="22" t="e">
        <f ca="1">(TEXT(INDIRECT("'["&amp;W36&amp;"]"&amp;Q36&amp;"'!$G$"&amp;2),"0.0000"))</f>
        <v>#REF!</v>
      </c>
      <c r="I36" s="23" t="e">
        <f ca="1">CONCATENATE(TEXT(INDIRECT("'["&amp;X36&amp;"]"&amp;Q36&amp;"'!$D$"&amp;2),"0.00")," (",TEXT(INDIRECT("'["&amp;X36&amp;"]"&amp;Q36&amp;"'!$E$"&amp;2),"0.00"),", ",TEXT(INDIRECT("'["&amp;X36&amp;"]"&amp;Q36&amp;"'!$F$"&amp;2),"0.00"),")")</f>
        <v>#REF!</v>
      </c>
      <c r="J36" s="23" t="e">
        <f ca="1">(TEXT(INDIRECT("'["&amp;X36&amp;"]"&amp;Q36&amp;"'!$G$"&amp;2),"0.0000"))</f>
        <v>#REF!</v>
      </c>
      <c r="K36" s="24" t="e">
        <f ca="1">CONCATENATE(TEXT(INDIRECT("'["&amp;Y36&amp;"]"&amp;Q36&amp;"'!$D$"&amp;2),"0.00")," (",TEXT(INDIRECT("'["&amp;Y36&amp;"]"&amp;Q36&amp;"'!$E$"&amp;2),"0.00"),", ",TEXT(INDIRECT("'["&amp;Y36&amp;"]"&amp;Q36&amp;"'!$F$"&amp;2),"0.00"),")")</f>
        <v>#REF!</v>
      </c>
      <c r="L36" s="24" t="e">
        <f ca="1">(TEXT(INDIRECT("'["&amp;Y36&amp;"]"&amp;Q36&amp;"'!$G$"&amp;2),"0.0000"))</f>
        <v>#REF!</v>
      </c>
      <c r="M36" s="25" t="e">
        <f ca="1">CONCATENATE(TEXT(INDIRECT("'["&amp;Z36&amp;"]"&amp;Q36&amp;"'!$D$"&amp;2),"0.00")," (",TEXT(INDIRECT("'["&amp;Z36&amp;"]"&amp;Q36&amp;"'!$E$"&amp;2),"0.00"),", ",TEXT(INDIRECT("'["&amp;Z36&amp;"]"&amp;Q36&amp;"'!$F$"&amp;2),"0.00"),")")</f>
        <v>#REF!</v>
      </c>
      <c r="N36" s="25" t="e">
        <f ca="1">(TEXT(INDIRECT("'["&amp;Z36&amp;"]"&amp;Q36&amp;"'!$G$"&amp;2),"0.0000"))</f>
        <v>#REF!</v>
      </c>
      <c r="O36" t="str">
        <f>CONCATENATE("Hn",S36,"_inc")</f>
        <v>Hnliver_inc</v>
      </c>
      <c r="Q36" t="str">
        <f>CONCATENATE("T",S36,"_inc")</f>
        <v>Tliver_inc</v>
      </c>
      <c r="R36" s="26" t="str">
        <f>A35</f>
        <v>Liver (C22)</v>
      </c>
      <c r="S36" t="s">
        <v>39</v>
      </c>
      <c r="U36" t="s">
        <v>21</v>
      </c>
      <c r="W36" t="str">
        <f>CONCATENATE(U36,"_5.xlsx")</f>
        <v>igf1_5.xlsx</v>
      </c>
      <c r="X36" t="str">
        <f>CONCATENATE(U36,"_sd.xlsx")</f>
        <v>igf1_sd.xlsx</v>
      </c>
      <c r="Y36" t="str">
        <f>CONCATENATE(U36,"_80.xlsx")</f>
        <v>igf1_80.xlsx</v>
      </c>
      <c r="Z36" t="str">
        <f t="shared" si="0"/>
        <v>igf1_5nmol.xlsx</v>
      </c>
      <c r="AA36" t="str">
        <f>CONCATENATE("Tab",S36,"_inc")</f>
        <v>Tabliver_inc</v>
      </c>
    </row>
    <row r="37" spans="1:27" x14ac:dyDescent="0.35">
      <c r="B37" s="6" t="s">
        <v>22</v>
      </c>
      <c r="C37" s="21" t="e">
        <f ca="1">CONCATENATE(TEXT(INDIRECT("'["&amp;W37&amp;"]"&amp;O37&amp;"'!$D$"&amp;20), "0.00"), " (Ref.)")</f>
        <v>#REF!</v>
      </c>
      <c r="D37" s="22" t="e">
        <f ca="1">CONCATENATE(TEXT(INDIRECT("'["&amp;W37&amp;"]"&amp;O37&amp;"'!$D$"&amp;21), "0.00"), " (", TEXT(INDIRECT("'["&amp;W37&amp;"]"&amp;O37&amp;"'!$E$"&amp;21), "0.00"), ", ", TEXT(INDIRECT("'["&amp;W37&amp;"]"&amp;O37&amp;"'!$F$"&amp;21), "0.00"), ")", )</f>
        <v>#REF!</v>
      </c>
      <c r="E37" s="22" t="e">
        <f ca="1">CONCATENATE(TEXT(INDIRECT("'["&amp;W37&amp;"]"&amp;O37&amp;"'!$D$"&amp;22), "0.00"), " (", TEXT(INDIRECT("'["&amp;W37&amp;"]"&amp;O37&amp;"'!$E$"&amp;22), "0.00"), ", ", TEXT(INDIRECT("'["&amp;W37&amp;"]"&amp;O37&amp;"'!$F$"&amp;22), "0.00"), ")", )</f>
        <v>#REF!</v>
      </c>
      <c r="F37" s="22" t="e">
        <f ca="1">CONCATENATE(TEXT(INDIRECT("'["&amp;W37&amp;"]"&amp;O37&amp;"'!$D$"&amp;23), "0.00"), " (", TEXT(INDIRECT("'["&amp;W37&amp;"]"&amp;O37&amp;"'!$E$"&amp;23), "0.00"), ", ", TEXT(INDIRECT("'["&amp;W37&amp;"]"&amp;O37&amp;"'!$F$"&amp;23), "0.00"), ")", )</f>
        <v>#REF!</v>
      </c>
      <c r="G37" s="22" t="e">
        <f ca="1">CONCATENATE(TEXT(INDIRECT("'["&amp;W37&amp;"]"&amp;O37&amp;"'!$D$"&amp;24), "0.00"), " (", TEXT(INDIRECT("'["&amp;W37&amp;"]"&amp;O37&amp;"'!$E$"&amp;24), "0.00"), ", ", TEXT(INDIRECT("'["&amp;W37&amp;"]"&amp;O37&amp;"'!$F$"&amp;24), "0.00"), ")", )</f>
        <v>#REF!</v>
      </c>
      <c r="H37" s="22" t="e">
        <f ca="1">(TEXT(INDIRECT("'["&amp;W37&amp;"]"&amp;Q37&amp;"'!$G$"&amp;20),"0.0000"))</f>
        <v>#REF!</v>
      </c>
      <c r="I37" s="23" t="e">
        <f ca="1">CONCATENATE(TEXT(INDIRECT("'["&amp;X37&amp;"]"&amp;Q37&amp;"'!$D$"&amp;20),"0.00")," (",TEXT(INDIRECT("'["&amp;X37&amp;"]"&amp;Q37&amp;"'!$E$"&amp;20),"0.00"),", ",TEXT(INDIRECT("'["&amp;X37&amp;"]"&amp;Q37&amp;"'!$F$"&amp;20),"0.00"),")")</f>
        <v>#REF!</v>
      </c>
      <c r="J37" s="23" t="e">
        <f ca="1">(TEXT(INDIRECT("'["&amp;X37&amp;"]"&amp;Q37&amp;"'!$G$"&amp;20),"0.0000"))</f>
        <v>#REF!</v>
      </c>
      <c r="K37" s="24" t="e">
        <f ca="1">CONCATENATE(TEXT(INDIRECT("'["&amp;Y37&amp;"]"&amp;Q37&amp;"'!$D$"&amp;20),"0.00")," (",TEXT(INDIRECT("'["&amp;Y37&amp;"]"&amp;Q37&amp;"'!$E$"&amp;20),"0.00"),", ",TEXT(INDIRECT("'["&amp;Y37&amp;"]"&amp;Q37&amp;"'!$F$"&amp;20),"0.00"),")")</f>
        <v>#REF!</v>
      </c>
      <c r="L37" s="24" t="e">
        <f ca="1">(TEXT(INDIRECT("'["&amp;Y37&amp;"]"&amp;Q37&amp;"'!$G$"&amp;20),"0.0000"))</f>
        <v>#REF!</v>
      </c>
      <c r="M37" s="25" t="e">
        <f ca="1">CONCATENATE(TEXT(INDIRECT("'["&amp;Z37&amp;"]"&amp;Q37&amp;"'!$D$"&amp;20),"0.00")," (",TEXT(INDIRECT("'["&amp;Z37&amp;"]"&amp;Q37&amp;"'!$E$"&amp;20),"0.00"),", ",TEXT(INDIRECT("'["&amp;Z37&amp;"]"&amp;Q37&amp;"'!$F$"&amp;20),"0.00"),")")</f>
        <v>#REF!</v>
      </c>
      <c r="N37" s="25" t="e">
        <f ca="1">(TEXT(INDIRECT("'["&amp;Z37&amp;"]"&amp;Q37&amp;"'!$G$"&amp;20),"0.0000"))</f>
        <v>#REF!</v>
      </c>
      <c r="O37" t="str">
        <f>O36</f>
        <v>Hnliver_inc</v>
      </c>
      <c r="Q37" t="str">
        <f>Q36</f>
        <v>Tliver_inc</v>
      </c>
      <c r="R37" s="26"/>
      <c r="T37" s="28"/>
      <c r="U37" t="s">
        <v>21</v>
      </c>
      <c r="W37" t="str">
        <f>CONCATENATE(U37,"_5.xlsx")</f>
        <v>igf1_5.xlsx</v>
      </c>
      <c r="X37" t="str">
        <f>CONCATENATE(U37,"_sd.xlsx")</f>
        <v>igf1_sd.xlsx</v>
      </c>
      <c r="Y37" t="str">
        <f>CONCATENATE(U37,"_80.xlsx")</f>
        <v>igf1_80.xlsx</v>
      </c>
      <c r="Z37" t="str">
        <f t="shared" si="0"/>
        <v>igf1_5nmol.xlsx</v>
      </c>
      <c r="AA37" t="str">
        <f>AA36</f>
        <v>Tabliver_inc</v>
      </c>
    </row>
    <row r="38" spans="1:27" x14ac:dyDescent="0.35">
      <c r="B38" s="6" t="s">
        <v>23</v>
      </c>
      <c r="C38" s="21" t="e">
        <f ca="1">CONCATENATE(TEXT(INDIRECT("'["&amp;W38&amp;"]"&amp;O38&amp;"'!$D$"&amp;20), "0.00"), " (Ref.)")</f>
        <v>#REF!</v>
      </c>
      <c r="D38" s="22" t="e">
        <f ca="1">CONCATENATE(TEXT(INDIRECT("'["&amp;W38&amp;"]"&amp;O38&amp;"'!$D$"&amp;96), "0.00"), " (", TEXT(INDIRECT("'["&amp;W38&amp;"]"&amp;O38&amp;"'!$E$"&amp;96), "0.00"), ", ", TEXT(INDIRECT("'["&amp;W38&amp;"]"&amp;O38&amp;"'!$F$"&amp;96), "0.00"), ")", )</f>
        <v>#REF!</v>
      </c>
      <c r="E38" s="22" t="e">
        <f ca="1">CONCATENATE(TEXT(INDIRECT("'["&amp;W38&amp;"]"&amp;O38&amp;"'!$D$"&amp;97), "0.00"), " (", TEXT(INDIRECT("'["&amp;W38&amp;"]"&amp;O38&amp;"'!$E$"&amp;97), "0.00"), ", ", TEXT(INDIRECT("'["&amp;W38&amp;"]"&amp;O38&amp;"'!$F$"&amp;97), "0.00"), ")", )</f>
        <v>#REF!</v>
      </c>
      <c r="F38" s="22" t="e">
        <f ca="1">CONCATENATE(TEXT(INDIRECT("'["&amp;W38&amp;"]"&amp;O38&amp;"'!$D$"&amp;98), "0.00"), " (", TEXT(INDIRECT("'["&amp;W38&amp;"]"&amp;O38&amp;"'!$E$"&amp;98), "0.00"), ", ", TEXT(INDIRECT("'["&amp;W38&amp;"]"&amp;O38&amp;"'!$F$"&amp;98), "0.00"), ")", )</f>
        <v>#REF!</v>
      </c>
      <c r="G38" s="22" t="e">
        <f ca="1">CONCATENATE(TEXT(INDIRECT("'["&amp;W38&amp;"]"&amp;O38&amp;"'!$D$"&amp;99), "0.00"), " (", TEXT(INDIRECT("'["&amp;W38&amp;"]"&amp;O38&amp;"'!$E$"&amp;99), "0.00"), ", ", TEXT(INDIRECT("'["&amp;W38&amp;"]"&amp;O38&amp;"'!$F$"&amp;99), "0.00"), ")", )</f>
        <v>#REF!</v>
      </c>
      <c r="H38" s="22" t="e">
        <f ca="1">(TEXT(INDIRECT("'["&amp;W38&amp;"]"&amp;Q38&amp;"'!$G$"&amp;95),"0.0000"))</f>
        <v>#REF!</v>
      </c>
      <c r="I38" s="23" t="e">
        <f ca="1">CONCATENATE(TEXT(INDIRECT("'["&amp;X38&amp;"]"&amp;Q38&amp;"'!$D$"&amp;95),"0.00")," (",TEXT(INDIRECT("'["&amp;X38&amp;"]"&amp;Q38&amp;"'!$E$"&amp;95),"0.00"),", ",TEXT(INDIRECT("'["&amp;X38&amp;"]"&amp;Q38&amp;"'!$F$"&amp;95),"0.00"),")")</f>
        <v>#REF!</v>
      </c>
      <c r="J38" s="23" t="e">
        <f ca="1">(TEXT(INDIRECT("'["&amp;X38&amp;"]"&amp;Q38&amp;"'!$G$"&amp;95),"0.0000"))</f>
        <v>#REF!</v>
      </c>
      <c r="K38" s="24" t="e">
        <f ca="1">CONCATENATE(TEXT(INDIRECT("'["&amp;Y38&amp;"]"&amp;Q38&amp;"'!$D$"&amp;95),"0.00")," (",TEXT(INDIRECT("'["&amp;Y38&amp;"]"&amp;Q38&amp;"'!$E$"&amp;95),"0.00"),", ",TEXT(INDIRECT("'["&amp;Y38&amp;"]"&amp;Q38&amp;"'!$F$"&amp;95),"0.00"),")")</f>
        <v>#REF!</v>
      </c>
      <c r="L38" s="24" t="e">
        <f ca="1">(TEXT(INDIRECT("'["&amp;Y38&amp;"]"&amp;Q38&amp;"'!$G$"&amp;95),"0.0000"))</f>
        <v>#REF!</v>
      </c>
      <c r="M38" s="25" t="e">
        <f ca="1">CONCATENATE(TEXT(INDIRECT("'["&amp;Z38&amp;"]"&amp;Q38&amp;"'!$D$"&amp;95),"0.00")," (",TEXT(INDIRECT("'["&amp;Z38&amp;"]"&amp;Q38&amp;"'!$E$"&amp;95),"0.00"),", ",TEXT(INDIRECT("'["&amp;Z38&amp;"]"&amp;Q38&amp;"'!$F$"&amp;95),"0.00"),")")</f>
        <v>#REF!</v>
      </c>
      <c r="N38" s="25" t="e">
        <f ca="1">(TEXT(INDIRECT("'["&amp;Z38&amp;"]"&amp;Q38&amp;"'!$G$"&amp;95),"0.0000"))</f>
        <v>#REF!</v>
      </c>
      <c r="O38" t="str">
        <f>O37</f>
        <v>Hnliver_inc</v>
      </c>
      <c r="Q38" t="str">
        <f>Q37</f>
        <v>Tliver_inc</v>
      </c>
      <c r="R38" s="26"/>
      <c r="T38" s="28"/>
      <c r="U38" t="str">
        <f>U37</f>
        <v>igf1</v>
      </c>
      <c r="W38" t="str">
        <f>W37</f>
        <v>igf1_5.xlsx</v>
      </c>
      <c r="X38" t="str">
        <f t="shared" ref="X38:Y38" si="16">X37</f>
        <v>igf1_sd.xlsx</v>
      </c>
      <c r="Y38" t="str">
        <f t="shared" si="16"/>
        <v>igf1_80.xlsx</v>
      </c>
      <c r="Z38" t="str">
        <f t="shared" si="0"/>
        <v>igf1_5nmol.xlsx</v>
      </c>
      <c r="AA38" t="str">
        <f t="shared" ref="AA38" si="17">AA37</f>
        <v>Tabliver_inc</v>
      </c>
    </row>
    <row r="39" spans="1:27" s="29" customFormat="1" x14ac:dyDescent="0.35">
      <c r="A39" s="15" t="s">
        <v>40</v>
      </c>
      <c r="B39" s="15" t="s">
        <v>18</v>
      </c>
      <c r="C39" s="16" t="e">
        <f ca="1">CONCATENATE(TEXT(INDIRECT("'["&amp;W40&amp;"]"&amp;AA40&amp;"'!$B$"&amp;3), "0")," / ", TEXT(INDIRECT("'["&amp;W40&amp;"]"&amp;AA40&amp;"'!$B$"&amp;4), "0"))</f>
        <v>#REF!</v>
      </c>
      <c r="D39" s="17" t="e">
        <f ca="1">CONCATENATE(TEXT(INDIRECT("'["&amp;W40&amp;"]"&amp;AA40&amp;"'!$C$"&amp;3), "0")," / ", TEXT(INDIRECT("'["&amp;W40&amp;"]"&amp;AA40&amp;"'!$C$"&amp;4), "0"))</f>
        <v>#REF!</v>
      </c>
      <c r="E39" s="17" t="e">
        <f ca="1">CONCATENATE(TEXT(INDIRECT("'["&amp;W40&amp;"]"&amp;AA40&amp;"'!$D$"&amp;3), "0")," / ", TEXT(INDIRECT("'["&amp;W40&amp;"]"&amp;AA40&amp;"'!$D$"&amp;4), "0"))</f>
        <v>#REF!</v>
      </c>
      <c r="F39" s="17" t="e">
        <f ca="1">CONCATENATE(TEXT(INDIRECT("'["&amp;W40&amp;"]"&amp;AA40&amp;"'!$E$"&amp;3), "0")," / ", TEXT(INDIRECT("'["&amp;W40&amp;"]"&amp;AA40&amp;"'!$E$"&amp;4), "0"))</f>
        <v>#REF!</v>
      </c>
      <c r="G39" s="17" t="e">
        <f ca="1">CONCATENATE(TEXT(INDIRECT("'["&amp;W40&amp;"]"&amp;AA40&amp;"'!$F$"&amp;3), "0")," / ", TEXT(INDIRECT("'["&amp;W40&amp;"]"&amp;AA40&amp;"'!$F$"&amp;4), "0"))</f>
        <v>#REF!</v>
      </c>
      <c r="H39" s="17"/>
      <c r="I39" s="18" t="e">
        <f ca="1">CONCATENATE(INDIRECT("'["&amp;X40&amp;"]"&amp;Q40&amp;"'!$B$"&amp;1), " / ", INDIRECT("'["&amp;X40&amp;"]"&amp;Q40&amp;"'!$C$"&amp;1))</f>
        <v>#REF!</v>
      </c>
      <c r="J39" s="18"/>
      <c r="K39" s="19" t="e">
        <f ca="1">CONCATENATE(INDIRECT("'["&amp;Y40&amp;"]"&amp;Q40&amp;"'!$B$"&amp;1), " / ", INDIRECT("'["&amp;Y40&amp;"]"&amp;Q40&amp;"'!$C$"&amp;1))</f>
        <v>#REF!</v>
      </c>
      <c r="L39" s="19"/>
      <c r="M39" s="20" t="e">
        <f ca="1">CONCATENATE(INDIRECT("'["&amp;Z40&amp;"]"&amp;Q40&amp;"'!$B$"&amp;1), " / ", INDIRECT("'["&amp;Z40&amp;"]"&amp;Q40&amp;"'!$C$"&amp;1))</f>
        <v>#REF!</v>
      </c>
      <c r="N39" s="20"/>
      <c r="R39" s="30"/>
      <c r="Z39" s="29" t="str">
        <f t="shared" si="0"/>
        <v>_5nmol.xlsx</v>
      </c>
    </row>
    <row r="40" spans="1:27" x14ac:dyDescent="0.35">
      <c r="B40" s="6" t="s">
        <v>19</v>
      </c>
      <c r="C40" s="21" t="e">
        <f ca="1">CONCATENATE(TEXT(INDIRECT("'["&amp;W40&amp;"]"&amp;O40&amp;"'!$D$"&amp;2), "0.00"), " (Ref.)")</f>
        <v>#REF!</v>
      </c>
      <c r="D40" s="22" t="e">
        <f ca="1">CONCATENATE(TEXT(INDIRECT("'["&amp;W40&amp;"]"&amp;O40&amp;"'!$D$"&amp;3), "0.00"), " (", TEXT(INDIRECT("'["&amp;W40&amp;"]"&amp;O40&amp;"'!$E$"&amp;3), "0.00"), ", ", TEXT(INDIRECT("'["&amp;W40&amp;"]"&amp;O40&amp;"'!$F$"&amp;3), "0.00"), ")", )</f>
        <v>#REF!</v>
      </c>
      <c r="E40" s="22" t="e">
        <f ca="1">CONCATENATE(TEXT(INDIRECT("'["&amp;W40&amp;"]"&amp;O40&amp;"'!$D$"&amp;4), "0.00"), " (", TEXT(INDIRECT("'["&amp;W40&amp;"]"&amp;O40&amp;"'!$E$"&amp;4), "0.00"), ", ", TEXT(INDIRECT("'["&amp;W40&amp;"]"&amp;O40&amp;"'!$F$"&amp;4), "0.00"), ")", )</f>
        <v>#REF!</v>
      </c>
      <c r="F40" s="22" t="e">
        <f ca="1">CONCATENATE(TEXT(INDIRECT("'["&amp;W40&amp;"]"&amp;O40&amp;"'!$D$"&amp;5), "0.00"), " (", TEXT(INDIRECT("'["&amp;W40&amp;"]"&amp;O40&amp;"'!$E$"&amp;5), "0.00"), ", ", TEXT(INDIRECT("'["&amp;W40&amp;"]"&amp;O40&amp;"'!$F$"&amp;5), "0.00"), ")", )</f>
        <v>#REF!</v>
      </c>
      <c r="G40" s="22" t="e">
        <f ca="1">CONCATENATE(TEXT(INDIRECT("'["&amp;W40&amp;"]"&amp;O40&amp;"'!$D$"&amp;6), "0.00"), " (", TEXT(INDIRECT("'["&amp;W40&amp;"]"&amp;O40&amp;"'!$E$"&amp;6), "0.00"), ", ", TEXT(INDIRECT("'["&amp;W40&amp;"]"&amp;O40&amp;"'!$F$"&amp;6), "0.00"), ")", )</f>
        <v>#REF!</v>
      </c>
      <c r="H40" s="22" t="e">
        <f ca="1">(TEXT(INDIRECT("'["&amp;W40&amp;"]"&amp;Q40&amp;"'!$G$"&amp;2),"0.0000"))</f>
        <v>#REF!</v>
      </c>
      <c r="I40" s="23" t="e">
        <f ca="1">CONCATENATE(TEXT(INDIRECT("'["&amp;X40&amp;"]"&amp;Q40&amp;"'!$D$"&amp;2),"0.00")," (",TEXT(INDIRECT("'["&amp;X40&amp;"]"&amp;Q40&amp;"'!$E$"&amp;2),"0.00"),", ",TEXT(INDIRECT("'["&amp;X40&amp;"]"&amp;Q40&amp;"'!$F$"&amp;2),"0.00"),")")</f>
        <v>#REF!</v>
      </c>
      <c r="J40" s="23" t="e">
        <f ca="1">(TEXT(INDIRECT("'["&amp;X40&amp;"]"&amp;Q40&amp;"'!$G$"&amp;2),"0.0000"))</f>
        <v>#REF!</v>
      </c>
      <c r="K40" s="24" t="e">
        <f ca="1">CONCATENATE(TEXT(INDIRECT("'["&amp;Y40&amp;"]"&amp;Q40&amp;"'!$D$"&amp;2),"0.00")," (",TEXT(INDIRECT("'["&amp;Y40&amp;"]"&amp;Q40&amp;"'!$E$"&amp;2),"0.00"),", ",TEXT(INDIRECT("'["&amp;Y40&amp;"]"&amp;Q40&amp;"'!$F$"&amp;2),"0.00"),")")</f>
        <v>#REF!</v>
      </c>
      <c r="L40" s="24" t="e">
        <f ca="1">(TEXT(INDIRECT("'["&amp;Y40&amp;"]"&amp;Q40&amp;"'!$G$"&amp;2),"0.0000"))</f>
        <v>#REF!</v>
      </c>
      <c r="M40" s="25" t="e">
        <f ca="1">CONCATENATE(TEXT(INDIRECT("'["&amp;Z40&amp;"]"&amp;Q40&amp;"'!$D$"&amp;2),"0.00")," (",TEXT(INDIRECT("'["&amp;Z40&amp;"]"&amp;Q40&amp;"'!$E$"&amp;2),"0.00"),", ",TEXT(INDIRECT("'["&amp;Z40&amp;"]"&amp;Q40&amp;"'!$F$"&amp;2),"0.00"),")")</f>
        <v>#REF!</v>
      </c>
      <c r="N40" s="25" t="e">
        <f ca="1">(TEXT(INDIRECT("'["&amp;Z40&amp;"]"&amp;Q40&amp;"'!$G$"&amp;2),"0.0000"))</f>
        <v>#REF!</v>
      </c>
      <c r="O40" t="str">
        <f>CONCATENATE("Hn",S40,"_inc")</f>
        <v>HngallbWHO_inc</v>
      </c>
      <c r="Q40" t="str">
        <f>CONCATENATE("T",S40,"_inc")</f>
        <v>TgallbWHO_inc</v>
      </c>
      <c r="R40" s="26" t="str">
        <f>A39</f>
        <v>Gallbladder &amp; biliary tract (C23-24)</v>
      </c>
      <c r="S40" t="s">
        <v>41</v>
      </c>
      <c r="U40" t="s">
        <v>21</v>
      </c>
      <c r="W40" t="str">
        <f>CONCATENATE(U40,"_5.xlsx")</f>
        <v>igf1_5.xlsx</v>
      </c>
      <c r="X40" t="str">
        <f>CONCATENATE(U40,"_sd.xlsx")</f>
        <v>igf1_sd.xlsx</v>
      </c>
      <c r="Y40" t="str">
        <f>CONCATENATE(U40,"_80.xlsx")</f>
        <v>igf1_80.xlsx</v>
      </c>
      <c r="Z40" t="str">
        <f t="shared" si="0"/>
        <v>igf1_5nmol.xlsx</v>
      </c>
      <c r="AA40" t="str">
        <f>CONCATENATE("Tab",S40,"_inc")</f>
        <v>TabgallbWHO_inc</v>
      </c>
    </row>
    <row r="41" spans="1:27" x14ac:dyDescent="0.35">
      <c r="B41" s="6" t="s">
        <v>22</v>
      </c>
      <c r="C41" s="21" t="e">
        <f ca="1">CONCATENATE(TEXT(INDIRECT("'["&amp;W41&amp;"]"&amp;O41&amp;"'!$D$"&amp;20), "0.00"), " (Ref.)")</f>
        <v>#REF!</v>
      </c>
      <c r="D41" s="22" t="e">
        <f ca="1">CONCATENATE(TEXT(INDIRECT("'["&amp;W41&amp;"]"&amp;O41&amp;"'!$D$"&amp;21), "0.00"), " (", TEXT(INDIRECT("'["&amp;W41&amp;"]"&amp;O41&amp;"'!$E$"&amp;21), "0.00"), ", ", TEXT(INDIRECT("'["&amp;W41&amp;"]"&amp;O41&amp;"'!$F$"&amp;21), "0.00"), ")", )</f>
        <v>#REF!</v>
      </c>
      <c r="E41" s="22" t="e">
        <f ca="1">CONCATENATE(TEXT(INDIRECT("'["&amp;W41&amp;"]"&amp;O41&amp;"'!$D$"&amp;22), "0.00"), " (", TEXT(INDIRECT("'["&amp;W41&amp;"]"&amp;O41&amp;"'!$E$"&amp;22), "0.00"), ", ", TEXT(INDIRECT("'["&amp;W41&amp;"]"&amp;O41&amp;"'!$F$"&amp;22), "0.00"), ")", )</f>
        <v>#REF!</v>
      </c>
      <c r="F41" s="22" t="e">
        <f ca="1">CONCATENATE(TEXT(INDIRECT("'["&amp;W41&amp;"]"&amp;O41&amp;"'!$D$"&amp;23), "0.00"), " (", TEXT(INDIRECT("'["&amp;W41&amp;"]"&amp;O41&amp;"'!$E$"&amp;23), "0.00"), ", ", TEXT(INDIRECT("'["&amp;W41&amp;"]"&amp;O41&amp;"'!$F$"&amp;23), "0.00"), ")", )</f>
        <v>#REF!</v>
      </c>
      <c r="G41" s="22" t="e">
        <f ca="1">CONCATENATE(TEXT(INDIRECT("'["&amp;W41&amp;"]"&amp;O41&amp;"'!$D$"&amp;24), "0.00"), " (", TEXT(INDIRECT("'["&amp;W41&amp;"]"&amp;O41&amp;"'!$E$"&amp;24), "0.00"), ", ", TEXT(INDIRECT("'["&amp;W41&amp;"]"&amp;O41&amp;"'!$F$"&amp;24), "0.00"), ")", )</f>
        <v>#REF!</v>
      </c>
      <c r="H41" s="22" t="e">
        <f ca="1">(TEXT(INDIRECT("'["&amp;W41&amp;"]"&amp;Q41&amp;"'!$G$"&amp;20),"0.0000"))</f>
        <v>#REF!</v>
      </c>
      <c r="I41" s="23" t="e">
        <f ca="1">CONCATENATE(TEXT(INDIRECT("'["&amp;X41&amp;"]"&amp;Q41&amp;"'!$D$"&amp;20),"0.00")," (",TEXT(INDIRECT("'["&amp;X41&amp;"]"&amp;Q41&amp;"'!$E$"&amp;20),"0.00"),", ",TEXT(INDIRECT("'["&amp;X41&amp;"]"&amp;Q41&amp;"'!$F$"&amp;20),"0.00"),")")</f>
        <v>#REF!</v>
      </c>
      <c r="J41" s="23" t="e">
        <f ca="1">(TEXT(INDIRECT("'["&amp;X41&amp;"]"&amp;Q41&amp;"'!$G$"&amp;20),"0.0000"))</f>
        <v>#REF!</v>
      </c>
      <c r="K41" s="24" t="e">
        <f ca="1">CONCATENATE(TEXT(INDIRECT("'["&amp;Y41&amp;"]"&amp;Q41&amp;"'!$D$"&amp;20),"0.00")," (",TEXT(INDIRECT("'["&amp;Y41&amp;"]"&amp;Q41&amp;"'!$E$"&amp;20),"0.00"),", ",TEXT(INDIRECT("'["&amp;Y41&amp;"]"&amp;Q41&amp;"'!$F$"&amp;20),"0.00"),")")</f>
        <v>#REF!</v>
      </c>
      <c r="L41" s="24" t="e">
        <f ca="1">(TEXT(INDIRECT("'["&amp;Y41&amp;"]"&amp;Q41&amp;"'!$G$"&amp;20),"0.0000"))</f>
        <v>#REF!</v>
      </c>
      <c r="M41" s="25" t="e">
        <f ca="1">CONCATENATE(TEXT(INDIRECT("'["&amp;Z41&amp;"]"&amp;Q41&amp;"'!$D$"&amp;20),"0.00")," (",TEXT(INDIRECT("'["&amp;Z41&amp;"]"&amp;Q41&amp;"'!$E$"&amp;20),"0.00"),", ",TEXT(INDIRECT("'["&amp;Z41&amp;"]"&amp;Q41&amp;"'!$F$"&amp;20),"0.00"),")")</f>
        <v>#REF!</v>
      </c>
      <c r="N41" s="25" t="e">
        <f ca="1">(TEXT(INDIRECT("'["&amp;Z41&amp;"]"&amp;Q41&amp;"'!$G$"&amp;20),"0.0000"))</f>
        <v>#REF!</v>
      </c>
      <c r="O41" t="str">
        <f>O40</f>
        <v>HngallbWHO_inc</v>
      </c>
      <c r="Q41" t="str">
        <f>Q40</f>
        <v>TgallbWHO_inc</v>
      </c>
      <c r="R41" s="26"/>
      <c r="T41" s="28"/>
      <c r="U41" t="s">
        <v>21</v>
      </c>
      <c r="W41" t="str">
        <f>CONCATENATE(U41,"_5.xlsx")</f>
        <v>igf1_5.xlsx</v>
      </c>
      <c r="X41" t="str">
        <f>CONCATENATE(U41,"_sd.xlsx")</f>
        <v>igf1_sd.xlsx</v>
      </c>
      <c r="Y41" t="str">
        <f>CONCATENATE(U41,"_80.xlsx")</f>
        <v>igf1_80.xlsx</v>
      </c>
      <c r="Z41" t="str">
        <f t="shared" si="0"/>
        <v>igf1_5nmol.xlsx</v>
      </c>
      <c r="AA41" t="str">
        <f>AA40</f>
        <v>TabgallbWHO_inc</v>
      </c>
    </row>
    <row r="42" spans="1:27" x14ac:dyDescent="0.35">
      <c r="B42" s="6" t="s">
        <v>23</v>
      </c>
      <c r="C42" s="21" t="e">
        <f ca="1">CONCATENATE(TEXT(INDIRECT("'["&amp;W42&amp;"]"&amp;O42&amp;"'!$D$"&amp;20), "0.00"), " (Ref.)")</f>
        <v>#REF!</v>
      </c>
      <c r="D42" s="22" t="e">
        <f ca="1">CONCATENATE(TEXT(INDIRECT("'["&amp;W42&amp;"]"&amp;O42&amp;"'!$D$"&amp;96), "0.00"), " (", TEXT(INDIRECT("'["&amp;W42&amp;"]"&amp;O42&amp;"'!$E$"&amp;96), "0.00"), ", ", TEXT(INDIRECT("'["&amp;W42&amp;"]"&amp;O42&amp;"'!$F$"&amp;96), "0.00"), ")", )</f>
        <v>#REF!</v>
      </c>
      <c r="E42" s="22" t="e">
        <f ca="1">CONCATENATE(TEXT(INDIRECT("'["&amp;W42&amp;"]"&amp;O42&amp;"'!$D$"&amp;97), "0.00"), " (", TEXT(INDIRECT("'["&amp;W42&amp;"]"&amp;O42&amp;"'!$E$"&amp;97), "0.00"), ", ", TEXT(INDIRECT("'["&amp;W42&amp;"]"&amp;O42&amp;"'!$F$"&amp;97), "0.00"), ")", )</f>
        <v>#REF!</v>
      </c>
      <c r="F42" s="22" t="e">
        <f ca="1">CONCATENATE(TEXT(INDIRECT("'["&amp;W42&amp;"]"&amp;O42&amp;"'!$D$"&amp;98), "0.00"), " (", TEXT(INDIRECT("'["&amp;W42&amp;"]"&amp;O42&amp;"'!$E$"&amp;98), "0.00"), ", ", TEXT(INDIRECT("'["&amp;W42&amp;"]"&amp;O42&amp;"'!$F$"&amp;98), "0.00"), ")", )</f>
        <v>#REF!</v>
      </c>
      <c r="G42" s="22" t="e">
        <f ca="1">CONCATENATE(TEXT(INDIRECT("'["&amp;W42&amp;"]"&amp;O42&amp;"'!$D$"&amp;99), "0.00"), " (", TEXT(INDIRECT("'["&amp;W42&amp;"]"&amp;O42&amp;"'!$E$"&amp;99), "0.00"), ", ", TEXT(INDIRECT("'["&amp;W42&amp;"]"&amp;O42&amp;"'!$F$"&amp;99), "0.00"), ")", )</f>
        <v>#REF!</v>
      </c>
      <c r="H42" s="22" t="e">
        <f ca="1">(TEXT(INDIRECT("'["&amp;W42&amp;"]"&amp;Q42&amp;"'!$G$"&amp;95),"0.0000"))</f>
        <v>#REF!</v>
      </c>
      <c r="I42" s="23" t="e">
        <f ca="1">CONCATENATE(TEXT(INDIRECT("'["&amp;X42&amp;"]"&amp;Q42&amp;"'!$D$"&amp;95),"0.00")," (",TEXT(INDIRECT("'["&amp;X42&amp;"]"&amp;Q42&amp;"'!$E$"&amp;95),"0.00"),", ",TEXT(INDIRECT("'["&amp;X42&amp;"]"&amp;Q42&amp;"'!$F$"&amp;95),"0.00"),")")</f>
        <v>#REF!</v>
      </c>
      <c r="J42" s="23" t="e">
        <f ca="1">(TEXT(INDIRECT("'["&amp;X42&amp;"]"&amp;Q42&amp;"'!$G$"&amp;95),"0.0000"))</f>
        <v>#REF!</v>
      </c>
      <c r="K42" s="24" t="e">
        <f ca="1">CONCATENATE(TEXT(INDIRECT("'["&amp;Y42&amp;"]"&amp;Q42&amp;"'!$D$"&amp;95),"0.00")," (",TEXT(INDIRECT("'["&amp;Y42&amp;"]"&amp;Q42&amp;"'!$E$"&amp;95),"0.00"),", ",TEXT(INDIRECT("'["&amp;Y42&amp;"]"&amp;Q42&amp;"'!$F$"&amp;95),"0.00"),")")</f>
        <v>#REF!</v>
      </c>
      <c r="L42" s="24" t="e">
        <f ca="1">(TEXT(INDIRECT("'["&amp;Y42&amp;"]"&amp;Q42&amp;"'!$G$"&amp;95),"0.0000"))</f>
        <v>#REF!</v>
      </c>
      <c r="M42" s="25" t="e">
        <f ca="1">CONCATENATE(TEXT(INDIRECT("'["&amp;Z42&amp;"]"&amp;Q42&amp;"'!$D$"&amp;95),"0.00")," (",TEXT(INDIRECT("'["&amp;Z42&amp;"]"&amp;Q42&amp;"'!$E$"&amp;95),"0.00"),", ",TEXT(INDIRECT("'["&amp;Z42&amp;"]"&amp;Q42&amp;"'!$F$"&amp;95),"0.00"),")")</f>
        <v>#REF!</v>
      </c>
      <c r="N42" s="25" t="e">
        <f ca="1">(TEXT(INDIRECT("'["&amp;Z42&amp;"]"&amp;Q42&amp;"'!$G$"&amp;95),"0.0000"))</f>
        <v>#REF!</v>
      </c>
      <c r="O42" t="str">
        <f>O41</f>
        <v>HngallbWHO_inc</v>
      </c>
      <c r="Q42" t="str">
        <f>Q41</f>
        <v>TgallbWHO_inc</v>
      </c>
      <c r="R42" s="26"/>
      <c r="T42" s="28"/>
      <c r="U42" t="str">
        <f>U41</f>
        <v>igf1</v>
      </c>
      <c r="W42" t="str">
        <f>W41</f>
        <v>igf1_5.xlsx</v>
      </c>
      <c r="X42" t="str">
        <f t="shared" ref="X42:Y42" si="18">X41</f>
        <v>igf1_sd.xlsx</v>
      </c>
      <c r="Y42" t="str">
        <f t="shared" si="18"/>
        <v>igf1_80.xlsx</v>
      </c>
      <c r="Z42" t="str">
        <f t="shared" si="0"/>
        <v>igf1_5nmol.xlsx</v>
      </c>
      <c r="AA42" t="str">
        <f t="shared" ref="AA42" si="19">AA41</f>
        <v>TabgallbWHO_inc</v>
      </c>
    </row>
    <row r="43" spans="1:27" s="29" customFormat="1" x14ac:dyDescent="0.35">
      <c r="A43" s="15" t="s">
        <v>42</v>
      </c>
      <c r="B43" s="15" t="s">
        <v>18</v>
      </c>
      <c r="C43" s="16" t="e">
        <f ca="1">CONCATENATE(TEXT(INDIRECT("'["&amp;W44&amp;"]"&amp;AA44&amp;"'!$B$"&amp;3), "0")," / ", TEXT(INDIRECT("'["&amp;W44&amp;"]"&amp;AA44&amp;"'!$B$"&amp;4), "0"))</f>
        <v>#REF!</v>
      </c>
      <c r="D43" s="17" t="e">
        <f ca="1">CONCATENATE(TEXT(INDIRECT("'["&amp;W44&amp;"]"&amp;AA44&amp;"'!$C$"&amp;3), "0")," / ", TEXT(INDIRECT("'["&amp;W44&amp;"]"&amp;AA44&amp;"'!$C$"&amp;4), "0"))</f>
        <v>#REF!</v>
      </c>
      <c r="E43" s="17" t="e">
        <f ca="1">CONCATENATE(TEXT(INDIRECT("'["&amp;W44&amp;"]"&amp;AA44&amp;"'!$D$"&amp;3), "0")," / ", TEXT(INDIRECT("'["&amp;W44&amp;"]"&amp;AA44&amp;"'!$D$"&amp;4), "0"))</f>
        <v>#REF!</v>
      </c>
      <c r="F43" s="17" t="e">
        <f ca="1">CONCATENATE(TEXT(INDIRECT("'["&amp;W44&amp;"]"&amp;AA44&amp;"'!$E$"&amp;3), "0")," / ", TEXT(INDIRECT("'["&amp;W44&amp;"]"&amp;AA44&amp;"'!$E$"&amp;4), "0"))</f>
        <v>#REF!</v>
      </c>
      <c r="G43" s="17" t="e">
        <f ca="1">CONCATENATE(TEXT(INDIRECT("'["&amp;W44&amp;"]"&amp;AA44&amp;"'!$F$"&amp;3), "0")," / ", TEXT(INDIRECT("'["&amp;W44&amp;"]"&amp;AA44&amp;"'!$F$"&amp;4), "0"))</f>
        <v>#REF!</v>
      </c>
      <c r="H43" s="17"/>
      <c r="I43" s="18" t="e">
        <f ca="1">CONCATENATE(INDIRECT("'["&amp;X44&amp;"]"&amp;Q44&amp;"'!$B$"&amp;1), " / ", INDIRECT("'["&amp;X44&amp;"]"&amp;Q44&amp;"'!$C$"&amp;1))</f>
        <v>#REF!</v>
      </c>
      <c r="J43" s="18"/>
      <c r="K43" s="19" t="e">
        <f ca="1">CONCATENATE(INDIRECT("'["&amp;Y44&amp;"]"&amp;Q44&amp;"'!$B$"&amp;1), " / ", INDIRECT("'["&amp;Y44&amp;"]"&amp;Q44&amp;"'!$C$"&amp;1))</f>
        <v>#REF!</v>
      </c>
      <c r="L43" s="19"/>
      <c r="M43" s="20" t="e">
        <f ca="1">CONCATENATE(INDIRECT("'["&amp;Z44&amp;"]"&amp;Q44&amp;"'!$B$"&amp;1), " / ", INDIRECT("'["&amp;Z44&amp;"]"&amp;Q44&amp;"'!$C$"&amp;1))</f>
        <v>#REF!</v>
      </c>
      <c r="N43" s="20"/>
      <c r="R43" s="30"/>
      <c r="Z43" s="29" t="str">
        <f t="shared" si="0"/>
        <v>_5nmol.xlsx</v>
      </c>
    </row>
    <row r="44" spans="1:27" x14ac:dyDescent="0.35">
      <c r="B44" s="6" t="s">
        <v>19</v>
      </c>
      <c r="C44" s="21" t="e">
        <f ca="1">CONCATENATE(TEXT(INDIRECT("'["&amp;W44&amp;"]"&amp;O44&amp;"'!$D$"&amp;2), "0.00"), " (Ref.)")</f>
        <v>#REF!</v>
      </c>
      <c r="D44" s="22" t="e">
        <f ca="1">CONCATENATE(TEXT(INDIRECT("'["&amp;W44&amp;"]"&amp;O44&amp;"'!$D$"&amp;3), "0.00"), " (", TEXT(INDIRECT("'["&amp;W44&amp;"]"&amp;O44&amp;"'!$E$"&amp;3), "0.00"), ", ", TEXT(INDIRECT("'["&amp;W44&amp;"]"&amp;O44&amp;"'!$F$"&amp;3), "0.00"), ")", )</f>
        <v>#REF!</v>
      </c>
      <c r="E44" s="22" t="e">
        <f ca="1">CONCATENATE(TEXT(INDIRECT("'["&amp;W44&amp;"]"&amp;O44&amp;"'!$D$"&amp;4), "0.00"), " (", TEXT(INDIRECT("'["&amp;W44&amp;"]"&amp;O44&amp;"'!$E$"&amp;4), "0.00"), ", ", TEXT(INDIRECT("'["&amp;W44&amp;"]"&amp;O44&amp;"'!$F$"&amp;4), "0.00"), ")", )</f>
        <v>#REF!</v>
      </c>
      <c r="F44" s="22" t="e">
        <f ca="1">CONCATENATE(TEXT(INDIRECT("'["&amp;W44&amp;"]"&amp;O44&amp;"'!$D$"&amp;5), "0.00"), " (", TEXT(INDIRECT("'["&amp;W44&amp;"]"&amp;O44&amp;"'!$E$"&amp;5), "0.00"), ", ", TEXT(INDIRECT("'["&amp;W44&amp;"]"&amp;O44&amp;"'!$F$"&amp;5), "0.00"), ")", )</f>
        <v>#REF!</v>
      </c>
      <c r="G44" s="22" t="e">
        <f ca="1">CONCATENATE(TEXT(INDIRECT("'["&amp;W44&amp;"]"&amp;O44&amp;"'!$D$"&amp;6), "0.00"), " (", TEXT(INDIRECT("'["&amp;W44&amp;"]"&amp;O44&amp;"'!$E$"&amp;6), "0.00"), ", ", TEXT(INDIRECT("'["&amp;W44&amp;"]"&amp;O44&amp;"'!$F$"&amp;6), "0.00"), ")", )</f>
        <v>#REF!</v>
      </c>
      <c r="H44" s="22" t="e">
        <f ca="1">(TEXT(INDIRECT("'["&amp;W44&amp;"]"&amp;Q44&amp;"'!$G$"&amp;2),"0.0000"))</f>
        <v>#REF!</v>
      </c>
      <c r="I44" s="23" t="e">
        <f ca="1">CONCATENATE(TEXT(INDIRECT("'["&amp;X44&amp;"]"&amp;Q44&amp;"'!$D$"&amp;2),"0.00")," (",TEXT(INDIRECT("'["&amp;X44&amp;"]"&amp;Q44&amp;"'!$E$"&amp;2),"0.00"),", ",TEXT(INDIRECT("'["&amp;X44&amp;"]"&amp;Q44&amp;"'!$F$"&amp;2),"0.00"),")")</f>
        <v>#REF!</v>
      </c>
      <c r="J44" s="23" t="e">
        <f ca="1">(TEXT(INDIRECT("'["&amp;X44&amp;"]"&amp;Q44&amp;"'!$G$"&amp;2),"0.0000"))</f>
        <v>#REF!</v>
      </c>
      <c r="K44" s="24" t="e">
        <f ca="1">CONCATENATE(TEXT(INDIRECT("'["&amp;Y44&amp;"]"&amp;Q44&amp;"'!$D$"&amp;2),"0.00")," (",TEXT(INDIRECT("'["&amp;Y44&amp;"]"&amp;Q44&amp;"'!$E$"&amp;2),"0.00"),", ",TEXT(INDIRECT("'["&amp;Y44&amp;"]"&amp;Q44&amp;"'!$F$"&amp;2),"0.00"),")")</f>
        <v>#REF!</v>
      </c>
      <c r="L44" s="24" t="e">
        <f ca="1">(TEXT(INDIRECT("'["&amp;Y44&amp;"]"&amp;Q44&amp;"'!$G$"&amp;2),"0.0000"))</f>
        <v>#REF!</v>
      </c>
      <c r="M44" s="25" t="e">
        <f ca="1">CONCATENATE(TEXT(INDIRECT("'["&amp;Z44&amp;"]"&amp;Q44&amp;"'!$D$"&amp;2),"0.00")," (",TEXT(INDIRECT("'["&amp;Z44&amp;"]"&amp;Q44&amp;"'!$E$"&amp;2),"0.00"),", ",TEXT(INDIRECT("'["&amp;Z44&amp;"]"&amp;Q44&amp;"'!$F$"&amp;2),"0.00"),")")</f>
        <v>#REF!</v>
      </c>
      <c r="N44" s="25" t="e">
        <f ca="1">(TEXT(INDIRECT("'["&amp;Z44&amp;"]"&amp;Q44&amp;"'!$G$"&amp;2),"0.0000"))</f>
        <v>#REF!</v>
      </c>
      <c r="O44" t="str">
        <f>CONCATENATE("Hn",S44,"_inc")</f>
        <v>Hnpancreas_inc</v>
      </c>
      <c r="Q44" t="str">
        <f>CONCATENATE("T",S44,"_inc")</f>
        <v>Tpancreas_inc</v>
      </c>
      <c r="R44" s="26" t="str">
        <f>A43</f>
        <v>Pancreas (C25)</v>
      </c>
      <c r="S44" t="s">
        <v>43</v>
      </c>
      <c r="U44" t="s">
        <v>21</v>
      </c>
      <c r="W44" t="str">
        <f>CONCATENATE(U44,"_5.xlsx")</f>
        <v>igf1_5.xlsx</v>
      </c>
      <c r="X44" t="str">
        <f>CONCATENATE(U44,"_sd.xlsx")</f>
        <v>igf1_sd.xlsx</v>
      </c>
      <c r="Y44" t="str">
        <f>CONCATENATE(U44,"_80.xlsx")</f>
        <v>igf1_80.xlsx</v>
      </c>
      <c r="Z44" t="str">
        <f t="shared" si="0"/>
        <v>igf1_5nmol.xlsx</v>
      </c>
      <c r="AA44" t="str">
        <f>CONCATENATE("Tab",S44,"_inc")</f>
        <v>Tabpancreas_inc</v>
      </c>
    </row>
    <row r="45" spans="1:27" x14ac:dyDescent="0.35">
      <c r="B45" s="6" t="s">
        <v>22</v>
      </c>
      <c r="C45" s="21" t="e">
        <f ca="1">CONCATENATE(TEXT(INDIRECT("'["&amp;W45&amp;"]"&amp;O45&amp;"'!$D$"&amp;20), "0.00"), " (Ref.)")</f>
        <v>#REF!</v>
      </c>
      <c r="D45" s="22" t="e">
        <f ca="1">CONCATENATE(TEXT(INDIRECT("'["&amp;W45&amp;"]"&amp;O45&amp;"'!$D$"&amp;21), "0.00"), " (", TEXT(INDIRECT("'["&amp;W45&amp;"]"&amp;O45&amp;"'!$E$"&amp;21), "0.00"), ", ", TEXT(INDIRECT("'["&amp;W45&amp;"]"&amp;O45&amp;"'!$F$"&amp;21), "0.00"), ")", )</f>
        <v>#REF!</v>
      </c>
      <c r="E45" s="22" t="e">
        <f ca="1">CONCATENATE(TEXT(INDIRECT("'["&amp;W45&amp;"]"&amp;O45&amp;"'!$D$"&amp;22), "0.00"), " (", TEXT(INDIRECT("'["&amp;W45&amp;"]"&amp;O45&amp;"'!$E$"&amp;22), "0.00"), ", ", TEXT(INDIRECT("'["&amp;W45&amp;"]"&amp;O45&amp;"'!$F$"&amp;22), "0.00"), ")", )</f>
        <v>#REF!</v>
      </c>
      <c r="F45" s="22" t="e">
        <f ca="1">CONCATENATE(TEXT(INDIRECT("'["&amp;W45&amp;"]"&amp;O45&amp;"'!$D$"&amp;23), "0.00"), " (", TEXT(INDIRECT("'["&amp;W45&amp;"]"&amp;O45&amp;"'!$E$"&amp;23), "0.00"), ", ", TEXT(INDIRECT("'["&amp;W45&amp;"]"&amp;O45&amp;"'!$F$"&amp;23), "0.00"), ")", )</f>
        <v>#REF!</v>
      </c>
      <c r="G45" s="22" t="e">
        <f ca="1">CONCATENATE(TEXT(INDIRECT("'["&amp;W45&amp;"]"&amp;O45&amp;"'!$D$"&amp;24), "0.00"), " (", TEXT(INDIRECT("'["&amp;W45&amp;"]"&amp;O45&amp;"'!$E$"&amp;24), "0.00"), ", ", TEXT(INDIRECT("'["&amp;W45&amp;"]"&amp;O45&amp;"'!$F$"&amp;24), "0.00"), ")", )</f>
        <v>#REF!</v>
      </c>
      <c r="H45" s="22" t="e">
        <f ca="1">(TEXT(INDIRECT("'["&amp;W45&amp;"]"&amp;Q45&amp;"'!$G$"&amp;20),"0.0000"))</f>
        <v>#REF!</v>
      </c>
      <c r="I45" s="23" t="e">
        <f ca="1">CONCATENATE(TEXT(INDIRECT("'["&amp;X45&amp;"]"&amp;Q45&amp;"'!$D$"&amp;20),"0.00")," (",TEXT(INDIRECT("'["&amp;X45&amp;"]"&amp;Q45&amp;"'!$E$"&amp;20),"0.00"),", ",TEXT(INDIRECT("'["&amp;X45&amp;"]"&amp;Q45&amp;"'!$F$"&amp;20),"0.00"),")")</f>
        <v>#REF!</v>
      </c>
      <c r="J45" s="23" t="e">
        <f ca="1">(TEXT(INDIRECT("'["&amp;X45&amp;"]"&amp;Q45&amp;"'!$G$"&amp;20),"0.0000"))</f>
        <v>#REF!</v>
      </c>
      <c r="K45" s="24" t="e">
        <f ca="1">CONCATENATE(TEXT(INDIRECT("'["&amp;Y45&amp;"]"&amp;Q45&amp;"'!$D$"&amp;20),"0.00")," (",TEXT(INDIRECT("'["&amp;Y45&amp;"]"&amp;Q45&amp;"'!$E$"&amp;20),"0.00"),", ",TEXT(INDIRECT("'["&amp;Y45&amp;"]"&amp;Q45&amp;"'!$F$"&amp;20),"0.00"),")")</f>
        <v>#REF!</v>
      </c>
      <c r="L45" s="24" t="e">
        <f ca="1">(TEXT(INDIRECT("'["&amp;Y45&amp;"]"&amp;Q45&amp;"'!$G$"&amp;20),"0.0000"))</f>
        <v>#REF!</v>
      </c>
      <c r="M45" s="25" t="e">
        <f ca="1">CONCATENATE(TEXT(INDIRECT("'["&amp;Z45&amp;"]"&amp;Q45&amp;"'!$D$"&amp;20),"0.00")," (",TEXT(INDIRECT("'["&amp;Z45&amp;"]"&amp;Q45&amp;"'!$E$"&amp;20),"0.00"),", ",TEXT(INDIRECT("'["&amp;Z45&amp;"]"&amp;Q45&amp;"'!$F$"&amp;20),"0.00"),")")</f>
        <v>#REF!</v>
      </c>
      <c r="N45" s="25" t="e">
        <f ca="1">(TEXT(INDIRECT("'["&amp;Z45&amp;"]"&amp;Q45&amp;"'!$G$"&amp;20),"0.0000"))</f>
        <v>#REF!</v>
      </c>
      <c r="O45" t="str">
        <f>O44</f>
        <v>Hnpancreas_inc</v>
      </c>
      <c r="Q45" t="str">
        <f>Q44</f>
        <v>Tpancreas_inc</v>
      </c>
      <c r="R45" s="26"/>
      <c r="T45" s="28"/>
      <c r="U45" t="s">
        <v>21</v>
      </c>
      <c r="W45" t="str">
        <f>CONCATENATE(U45,"_5.xlsx")</f>
        <v>igf1_5.xlsx</v>
      </c>
      <c r="X45" t="str">
        <f>CONCATENATE(U45,"_sd.xlsx")</f>
        <v>igf1_sd.xlsx</v>
      </c>
      <c r="Y45" t="str">
        <f>CONCATENATE(U45,"_80.xlsx")</f>
        <v>igf1_80.xlsx</v>
      </c>
      <c r="Z45" t="str">
        <f t="shared" si="0"/>
        <v>igf1_5nmol.xlsx</v>
      </c>
      <c r="AA45" t="str">
        <f>AA44</f>
        <v>Tabpancreas_inc</v>
      </c>
    </row>
    <row r="46" spans="1:27" x14ac:dyDescent="0.35">
      <c r="B46" s="6" t="s">
        <v>23</v>
      </c>
      <c r="C46" s="21" t="e">
        <f ca="1">CONCATENATE(TEXT(INDIRECT("'["&amp;W46&amp;"]"&amp;O46&amp;"'!$D$"&amp;20), "0.00"), " (Ref.)")</f>
        <v>#REF!</v>
      </c>
      <c r="D46" s="22" t="e">
        <f ca="1">CONCATENATE(TEXT(INDIRECT("'["&amp;W46&amp;"]"&amp;O46&amp;"'!$D$"&amp;96), "0.00"), " (", TEXT(INDIRECT("'["&amp;W46&amp;"]"&amp;O46&amp;"'!$E$"&amp;96), "0.00"), ", ", TEXT(INDIRECT("'["&amp;W46&amp;"]"&amp;O46&amp;"'!$F$"&amp;96), "0.00"), ")", )</f>
        <v>#REF!</v>
      </c>
      <c r="E46" s="22" t="e">
        <f ca="1">CONCATENATE(TEXT(INDIRECT("'["&amp;W46&amp;"]"&amp;O46&amp;"'!$D$"&amp;97), "0.00"), " (", TEXT(INDIRECT("'["&amp;W46&amp;"]"&amp;O46&amp;"'!$E$"&amp;97), "0.00"), ", ", TEXT(INDIRECT("'["&amp;W46&amp;"]"&amp;O46&amp;"'!$F$"&amp;97), "0.00"), ")", )</f>
        <v>#REF!</v>
      </c>
      <c r="F46" s="22" t="e">
        <f ca="1">CONCATENATE(TEXT(INDIRECT("'["&amp;W46&amp;"]"&amp;O46&amp;"'!$D$"&amp;98), "0.00"), " (", TEXT(INDIRECT("'["&amp;W46&amp;"]"&amp;O46&amp;"'!$E$"&amp;98), "0.00"), ", ", TEXT(INDIRECT("'["&amp;W46&amp;"]"&amp;O46&amp;"'!$F$"&amp;98), "0.00"), ")", )</f>
        <v>#REF!</v>
      </c>
      <c r="G46" s="22" t="e">
        <f ca="1">CONCATENATE(TEXT(INDIRECT("'["&amp;W46&amp;"]"&amp;O46&amp;"'!$D$"&amp;99), "0.00"), " (", TEXT(INDIRECT("'["&amp;W46&amp;"]"&amp;O46&amp;"'!$E$"&amp;99), "0.00"), ", ", TEXT(INDIRECT("'["&amp;W46&amp;"]"&amp;O46&amp;"'!$F$"&amp;99), "0.00"), ")", )</f>
        <v>#REF!</v>
      </c>
      <c r="H46" s="22" t="e">
        <f ca="1">(TEXT(INDIRECT("'["&amp;W46&amp;"]"&amp;Q46&amp;"'!$G$"&amp;95),"0.0000"))</f>
        <v>#REF!</v>
      </c>
      <c r="I46" s="23" t="e">
        <f ca="1">CONCATENATE(TEXT(INDIRECT("'["&amp;X46&amp;"]"&amp;Q46&amp;"'!$D$"&amp;95),"0.00")," (",TEXT(INDIRECT("'["&amp;X46&amp;"]"&amp;Q46&amp;"'!$E$"&amp;95),"0.00"),", ",TEXT(INDIRECT("'["&amp;X46&amp;"]"&amp;Q46&amp;"'!$F$"&amp;95),"0.00"),")")</f>
        <v>#REF!</v>
      </c>
      <c r="J46" s="23" t="e">
        <f ca="1">(TEXT(INDIRECT("'["&amp;X46&amp;"]"&amp;Q46&amp;"'!$G$"&amp;95),"0.0000"))</f>
        <v>#REF!</v>
      </c>
      <c r="K46" s="24" t="e">
        <f ca="1">CONCATENATE(TEXT(INDIRECT("'["&amp;Y46&amp;"]"&amp;Q46&amp;"'!$D$"&amp;95),"0.00")," (",TEXT(INDIRECT("'["&amp;Y46&amp;"]"&amp;Q46&amp;"'!$E$"&amp;95),"0.00"),", ",TEXT(INDIRECT("'["&amp;Y46&amp;"]"&amp;Q46&amp;"'!$F$"&amp;95),"0.00"),")")</f>
        <v>#REF!</v>
      </c>
      <c r="L46" s="24" t="e">
        <f ca="1">(TEXT(INDIRECT("'["&amp;Y46&amp;"]"&amp;Q46&amp;"'!$G$"&amp;95),"0.0000"))</f>
        <v>#REF!</v>
      </c>
      <c r="M46" s="25" t="e">
        <f ca="1">CONCATENATE(TEXT(INDIRECT("'["&amp;Z46&amp;"]"&amp;Q46&amp;"'!$D$"&amp;95),"0.00")," (",TEXT(INDIRECT("'["&amp;Z46&amp;"]"&amp;Q46&amp;"'!$E$"&amp;95),"0.00"),", ",TEXT(INDIRECT("'["&amp;Z46&amp;"]"&amp;Q46&amp;"'!$F$"&amp;95),"0.00"),")")</f>
        <v>#REF!</v>
      </c>
      <c r="N46" s="25" t="e">
        <f ca="1">(TEXT(INDIRECT("'["&amp;Z46&amp;"]"&amp;Q46&amp;"'!$G$"&amp;95),"0.0000"))</f>
        <v>#REF!</v>
      </c>
      <c r="O46" t="str">
        <f>O45</f>
        <v>Hnpancreas_inc</v>
      </c>
      <c r="Q46" t="str">
        <f>Q45</f>
        <v>Tpancreas_inc</v>
      </c>
      <c r="R46" s="26"/>
      <c r="T46" s="28"/>
      <c r="U46" t="str">
        <f>U45</f>
        <v>igf1</v>
      </c>
      <c r="W46" t="str">
        <f>W45</f>
        <v>igf1_5.xlsx</v>
      </c>
      <c r="X46" t="str">
        <f t="shared" ref="X46:Y46" si="20">X45</f>
        <v>igf1_sd.xlsx</v>
      </c>
      <c r="Y46" t="str">
        <f t="shared" si="20"/>
        <v>igf1_80.xlsx</v>
      </c>
      <c r="Z46" t="str">
        <f t="shared" si="0"/>
        <v>igf1_5nmol.xlsx</v>
      </c>
      <c r="AA46" t="str">
        <f t="shared" ref="AA46" si="21">AA45</f>
        <v>Tabpancreas_inc</v>
      </c>
    </row>
    <row r="47" spans="1:27" s="29" customFormat="1" x14ac:dyDescent="0.35">
      <c r="A47" s="15" t="s">
        <v>44</v>
      </c>
      <c r="B47" s="15" t="s">
        <v>18</v>
      </c>
      <c r="C47" s="16" t="e">
        <f ca="1">CONCATENATE(TEXT(INDIRECT("'["&amp;W48&amp;"]"&amp;AA48&amp;"'!$B$"&amp;3), "0")," / ", TEXT(INDIRECT("'["&amp;W48&amp;"]"&amp;AA48&amp;"'!$B$"&amp;4), "0"))</f>
        <v>#REF!</v>
      </c>
      <c r="D47" s="17" t="e">
        <f ca="1">CONCATENATE(TEXT(INDIRECT("'["&amp;W48&amp;"]"&amp;AA48&amp;"'!$C$"&amp;3), "0")," / ", TEXT(INDIRECT("'["&amp;W48&amp;"]"&amp;AA48&amp;"'!$C$"&amp;4), "0"))</f>
        <v>#REF!</v>
      </c>
      <c r="E47" s="17" t="e">
        <f ca="1">CONCATENATE(TEXT(INDIRECT("'["&amp;W48&amp;"]"&amp;AA48&amp;"'!$D$"&amp;3), "0")," / ", TEXT(INDIRECT("'["&amp;W48&amp;"]"&amp;AA48&amp;"'!$D$"&amp;4), "0"))</f>
        <v>#REF!</v>
      </c>
      <c r="F47" s="17" t="e">
        <f ca="1">CONCATENATE(TEXT(INDIRECT("'["&amp;W48&amp;"]"&amp;AA48&amp;"'!$E$"&amp;3), "0")," / ", TEXT(INDIRECT("'["&amp;W48&amp;"]"&amp;AA48&amp;"'!$E$"&amp;4), "0"))</f>
        <v>#REF!</v>
      </c>
      <c r="G47" s="17" t="e">
        <f ca="1">CONCATENATE(TEXT(INDIRECT("'["&amp;W48&amp;"]"&amp;AA48&amp;"'!$F$"&amp;3), "0")," / ", TEXT(INDIRECT("'["&amp;W48&amp;"]"&amp;AA48&amp;"'!$F$"&amp;4), "0"))</f>
        <v>#REF!</v>
      </c>
      <c r="H47" s="17"/>
      <c r="I47" s="18" t="e">
        <f ca="1">CONCATENATE(INDIRECT("'["&amp;X48&amp;"]"&amp;Q48&amp;"'!$B$"&amp;1), " / ", INDIRECT("'["&amp;X48&amp;"]"&amp;Q48&amp;"'!$C$"&amp;1))</f>
        <v>#REF!</v>
      </c>
      <c r="J47" s="18"/>
      <c r="K47" s="19" t="e">
        <f ca="1">CONCATENATE(INDIRECT("'["&amp;Y48&amp;"]"&amp;Q48&amp;"'!$B$"&amp;1), " / ", INDIRECT("'["&amp;Y48&amp;"]"&amp;Q48&amp;"'!$C$"&amp;1))</f>
        <v>#REF!</v>
      </c>
      <c r="L47" s="19"/>
      <c r="M47" s="20" t="e">
        <f ca="1">CONCATENATE(INDIRECT("'["&amp;Z48&amp;"]"&amp;Q48&amp;"'!$B$"&amp;1), " / ", INDIRECT("'["&amp;Z48&amp;"]"&amp;Q48&amp;"'!$C$"&amp;1))</f>
        <v>#REF!</v>
      </c>
      <c r="N47" s="20"/>
      <c r="R47" s="30"/>
      <c r="Z47" s="29" t="str">
        <f t="shared" si="0"/>
        <v>_5nmol.xlsx</v>
      </c>
    </row>
    <row r="48" spans="1:27" x14ac:dyDescent="0.35">
      <c r="B48" s="6" t="s">
        <v>19</v>
      </c>
      <c r="C48" s="21" t="e">
        <f ca="1">CONCATENATE(TEXT(INDIRECT("'["&amp;W48&amp;"]"&amp;O48&amp;"'!$D$"&amp;2), "0.00"), " (Ref.)")</f>
        <v>#REF!</v>
      </c>
      <c r="D48" s="22" t="e">
        <f ca="1">CONCATENATE(TEXT(INDIRECT("'["&amp;W48&amp;"]"&amp;O48&amp;"'!$D$"&amp;3), "0.00"), " (", TEXT(INDIRECT("'["&amp;W48&amp;"]"&amp;O48&amp;"'!$E$"&amp;3), "0.00"), ", ", TEXT(INDIRECT("'["&amp;W48&amp;"]"&amp;O48&amp;"'!$F$"&amp;3), "0.00"), ")", )</f>
        <v>#REF!</v>
      </c>
      <c r="E48" s="22" t="e">
        <f ca="1">CONCATENATE(TEXT(INDIRECT("'["&amp;W48&amp;"]"&amp;O48&amp;"'!$D$"&amp;4), "0.00"), " (", TEXT(INDIRECT("'["&amp;W48&amp;"]"&amp;O48&amp;"'!$E$"&amp;4), "0.00"), ", ", TEXT(INDIRECT("'["&amp;W48&amp;"]"&amp;O48&amp;"'!$F$"&amp;4), "0.00"), ")", )</f>
        <v>#REF!</v>
      </c>
      <c r="F48" s="22" t="e">
        <f ca="1">CONCATENATE(TEXT(INDIRECT("'["&amp;W48&amp;"]"&amp;O48&amp;"'!$D$"&amp;5), "0.00"), " (", TEXT(INDIRECT("'["&amp;W48&amp;"]"&amp;O48&amp;"'!$E$"&amp;5), "0.00"), ", ", TEXT(INDIRECT("'["&amp;W48&amp;"]"&amp;O48&amp;"'!$F$"&amp;5), "0.00"), ")", )</f>
        <v>#REF!</v>
      </c>
      <c r="G48" s="22" t="e">
        <f ca="1">CONCATENATE(TEXT(INDIRECT("'["&amp;W48&amp;"]"&amp;O48&amp;"'!$D$"&amp;6), "0.00"), " (", TEXT(INDIRECT("'["&amp;W48&amp;"]"&amp;O48&amp;"'!$E$"&amp;6), "0.00"), ", ", TEXT(INDIRECT("'["&amp;W48&amp;"]"&amp;O48&amp;"'!$F$"&amp;6), "0.00"), ")", )</f>
        <v>#REF!</v>
      </c>
      <c r="H48" s="22" t="e">
        <f ca="1">(TEXT(INDIRECT("'["&amp;W48&amp;"]"&amp;Q48&amp;"'!$G$"&amp;2),"0.0000"))</f>
        <v>#REF!</v>
      </c>
      <c r="I48" s="23" t="e">
        <f ca="1">CONCATENATE(TEXT(INDIRECT("'["&amp;X48&amp;"]"&amp;Q48&amp;"'!$D$"&amp;2),"0.00")," (",TEXT(INDIRECT("'["&amp;X48&amp;"]"&amp;Q48&amp;"'!$E$"&amp;2),"0.00"),", ",TEXT(INDIRECT("'["&amp;X48&amp;"]"&amp;Q48&amp;"'!$F$"&amp;2),"0.00"),")")</f>
        <v>#REF!</v>
      </c>
      <c r="J48" s="23" t="e">
        <f ca="1">(TEXT(INDIRECT("'["&amp;X48&amp;"]"&amp;Q48&amp;"'!$G$"&amp;2),"0.0000"))</f>
        <v>#REF!</v>
      </c>
      <c r="K48" s="24" t="e">
        <f ca="1">CONCATENATE(TEXT(INDIRECT("'["&amp;Y48&amp;"]"&amp;Q48&amp;"'!$D$"&amp;2),"0.00")," (",TEXT(INDIRECT("'["&amp;Y48&amp;"]"&amp;Q48&amp;"'!$E$"&amp;2),"0.00"),", ",TEXT(INDIRECT("'["&amp;Y48&amp;"]"&amp;Q48&amp;"'!$F$"&amp;2),"0.00"),")")</f>
        <v>#REF!</v>
      </c>
      <c r="L48" s="24" t="e">
        <f ca="1">(TEXT(INDIRECT("'["&amp;Y48&amp;"]"&amp;Q48&amp;"'!$G$"&amp;2),"0.0000"))</f>
        <v>#REF!</v>
      </c>
      <c r="M48" s="25" t="e">
        <f ca="1">CONCATENATE(TEXT(INDIRECT("'["&amp;Z48&amp;"]"&amp;Q48&amp;"'!$D$"&amp;2),"0.00")," (",TEXT(INDIRECT("'["&amp;Z48&amp;"]"&amp;Q48&amp;"'!$E$"&amp;2),"0.00"),", ",TEXT(INDIRECT("'["&amp;Z48&amp;"]"&amp;Q48&amp;"'!$F$"&amp;2),"0.00"),")")</f>
        <v>#REF!</v>
      </c>
      <c r="N48" s="25" t="e">
        <f ca="1">(TEXT(INDIRECT("'["&amp;Z48&amp;"]"&amp;Q48&amp;"'!$G$"&amp;2),"0.0000"))</f>
        <v>#REF!</v>
      </c>
      <c r="O48" t="str">
        <f>CONCATENATE("Hn",S48,"_inc")</f>
        <v>Hnlung_inc</v>
      </c>
      <c r="Q48" t="str">
        <f>CONCATENATE("T",S48,"_inc")</f>
        <v>Tlung_inc</v>
      </c>
      <c r="R48" s="26" t="str">
        <f>A47</f>
        <v>Lung (C34)</v>
      </c>
      <c r="S48" t="s">
        <v>45</v>
      </c>
      <c r="U48" t="s">
        <v>21</v>
      </c>
      <c r="W48" t="str">
        <f>CONCATENATE(U48,"_5.xlsx")</f>
        <v>igf1_5.xlsx</v>
      </c>
      <c r="X48" t="str">
        <f>CONCATENATE(U48,"_sd.xlsx")</f>
        <v>igf1_sd.xlsx</v>
      </c>
      <c r="Y48" t="str">
        <f>CONCATENATE(U48,"_80.xlsx")</f>
        <v>igf1_80.xlsx</v>
      </c>
      <c r="Z48" t="str">
        <f t="shared" si="0"/>
        <v>igf1_5nmol.xlsx</v>
      </c>
      <c r="AA48" t="str">
        <f>CONCATENATE("Tab",S48,"_inc")</f>
        <v>Tablung_inc</v>
      </c>
    </row>
    <row r="49" spans="1:27" x14ac:dyDescent="0.35">
      <c r="B49" s="6" t="s">
        <v>22</v>
      </c>
      <c r="C49" s="21" t="e">
        <f ca="1">CONCATENATE(TEXT(INDIRECT("'["&amp;W49&amp;"]"&amp;O49&amp;"'!$D$"&amp;20), "0.00"), " (Ref.)")</f>
        <v>#REF!</v>
      </c>
      <c r="D49" s="22" t="e">
        <f ca="1">CONCATENATE(TEXT(INDIRECT("'["&amp;W49&amp;"]"&amp;O49&amp;"'!$D$"&amp;21), "0.00"), " (", TEXT(INDIRECT("'["&amp;W49&amp;"]"&amp;O49&amp;"'!$E$"&amp;21), "0.00"), ", ", TEXT(INDIRECT("'["&amp;W49&amp;"]"&amp;O49&amp;"'!$F$"&amp;21), "0.00"), ")", )</f>
        <v>#REF!</v>
      </c>
      <c r="E49" s="22" t="e">
        <f ca="1">CONCATENATE(TEXT(INDIRECT("'["&amp;W49&amp;"]"&amp;O49&amp;"'!$D$"&amp;22), "0.00"), " (", TEXT(INDIRECT("'["&amp;W49&amp;"]"&amp;O49&amp;"'!$E$"&amp;22), "0.00"), ", ", TEXT(INDIRECT("'["&amp;W49&amp;"]"&amp;O49&amp;"'!$F$"&amp;22), "0.00"), ")", )</f>
        <v>#REF!</v>
      </c>
      <c r="F49" s="22" t="e">
        <f ca="1">CONCATENATE(TEXT(INDIRECT("'["&amp;W49&amp;"]"&amp;O49&amp;"'!$D$"&amp;23), "0.00"), " (", TEXT(INDIRECT("'["&amp;W49&amp;"]"&amp;O49&amp;"'!$E$"&amp;23), "0.00"), ", ", TEXT(INDIRECT("'["&amp;W49&amp;"]"&amp;O49&amp;"'!$F$"&amp;23), "0.00"), ")", )</f>
        <v>#REF!</v>
      </c>
      <c r="G49" s="22" t="e">
        <f ca="1">CONCATENATE(TEXT(INDIRECT("'["&amp;W49&amp;"]"&amp;O49&amp;"'!$D$"&amp;24), "0.00"), " (", TEXT(INDIRECT("'["&amp;W49&amp;"]"&amp;O49&amp;"'!$E$"&amp;24), "0.00"), ", ", TEXT(INDIRECT("'["&amp;W49&amp;"]"&amp;O49&amp;"'!$F$"&amp;24), "0.00"), ")", )</f>
        <v>#REF!</v>
      </c>
      <c r="H49" s="22" t="e">
        <f ca="1">(TEXT(INDIRECT("'["&amp;W49&amp;"]"&amp;Q49&amp;"'!$G$"&amp;20),"0.0000"))</f>
        <v>#REF!</v>
      </c>
      <c r="I49" s="23" t="e">
        <f ca="1">CONCATENATE(TEXT(INDIRECT("'["&amp;X49&amp;"]"&amp;Q49&amp;"'!$D$"&amp;20),"0.00")," (",TEXT(INDIRECT("'["&amp;X49&amp;"]"&amp;Q49&amp;"'!$E$"&amp;20),"0.00"),", ",TEXT(INDIRECT("'["&amp;X49&amp;"]"&amp;Q49&amp;"'!$F$"&amp;20),"0.00"),")")</f>
        <v>#REF!</v>
      </c>
      <c r="J49" s="23" t="e">
        <f ca="1">(TEXT(INDIRECT("'["&amp;X49&amp;"]"&amp;Q49&amp;"'!$G$"&amp;20),"0.0000"))</f>
        <v>#REF!</v>
      </c>
      <c r="K49" s="24" t="e">
        <f ca="1">CONCATENATE(TEXT(INDIRECT("'["&amp;Y49&amp;"]"&amp;Q49&amp;"'!$D$"&amp;20),"0.00")," (",TEXT(INDIRECT("'["&amp;Y49&amp;"]"&amp;Q49&amp;"'!$E$"&amp;20),"0.00"),", ",TEXT(INDIRECT("'["&amp;Y49&amp;"]"&amp;Q49&amp;"'!$F$"&amp;20),"0.00"),")")</f>
        <v>#REF!</v>
      </c>
      <c r="L49" s="24" t="e">
        <f ca="1">(TEXT(INDIRECT("'["&amp;Y49&amp;"]"&amp;Q49&amp;"'!$G$"&amp;20),"0.0000"))</f>
        <v>#REF!</v>
      </c>
      <c r="M49" s="25" t="e">
        <f ca="1">CONCATENATE(TEXT(INDIRECT("'["&amp;Z49&amp;"]"&amp;Q49&amp;"'!$D$"&amp;20),"0.00")," (",TEXT(INDIRECT("'["&amp;Z49&amp;"]"&amp;Q49&amp;"'!$E$"&amp;20),"0.00"),", ",TEXT(INDIRECT("'["&amp;Z49&amp;"]"&amp;Q49&amp;"'!$F$"&amp;20),"0.00"),")")</f>
        <v>#REF!</v>
      </c>
      <c r="N49" s="25" t="e">
        <f ca="1">(TEXT(INDIRECT("'["&amp;Z49&amp;"]"&amp;Q49&amp;"'!$G$"&amp;20),"0.0000"))</f>
        <v>#REF!</v>
      </c>
      <c r="O49" t="str">
        <f>O48</f>
        <v>Hnlung_inc</v>
      </c>
      <c r="Q49" t="str">
        <f>Q48</f>
        <v>Tlung_inc</v>
      </c>
      <c r="R49" s="26"/>
      <c r="T49" s="28"/>
      <c r="U49" t="s">
        <v>21</v>
      </c>
      <c r="W49" t="str">
        <f>CONCATENATE(U49,"_5.xlsx")</f>
        <v>igf1_5.xlsx</v>
      </c>
      <c r="X49" t="str">
        <f>CONCATENATE(U49,"_sd.xlsx")</f>
        <v>igf1_sd.xlsx</v>
      </c>
      <c r="Y49" t="str">
        <f>CONCATENATE(U49,"_80.xlsx")</f>
        <v>igf1_80.xlsx</v>
      </c>
      <c r="Z49" t="str">
        <f t="shared" si="0"/>
        <v>igf1_5nmol.xlsx</v>
      </c>
      <c r="AA49" t="str">
        <f>AA48</f>
        <v>Tablung_inc</v>
      </c>
    </row>
    <row r="50" spans="1:27" x14ac:dyDescent="0.35">
      <c r="B50" s="6" t="s">
        <v>23</v>
      </c>
      <c r="C50" s="21" t="e">
        <f ca="1">CONCATENATE(TEXT(INDIRECT("'["&amp;W50&amp;"]"&amp;O50&amp;"'!$D$"&amp;20), "0.00"), " (Ref.)")</f>
        <v>#REF!</v>
      </c>
      <c r="D50" s="22" t="e">
        <f ca="1">CONCATENATE(TEXT(INDIRECT("'["&amp;W50&amp;"]"&amp;O50&amp;"'!$D$"&amp;96), "0.00"), " (", TEXT(INDIRECT("'["&amp;W50&amp;"]"&amp;O50&amp;"'!$E$"&amp;96), "0.00"), ", ", TEXT(INDIRECT("'["&amp;W50&amp;"]"&amp;O50&amp;"'!$F$"&amp;96), "0.00"), ")", )</f>
        <v>#REF!</v>
      </c>
      <c r="E50" s="22" t="e">
        <f ca="1">CONCATENATE(TEXT(INDIRECT("'["&amp;W50&amp;"]"&amp;O50&amp;"'!$D$"&amp;97), "0.00"), " (", TEXT(INDIRECT("'["&amp;W50&amp;"]"&amp;O50&amp;"'!$E$"&amp;97), "0.00"), ", ", TEXT(INDIRECT("'["&amp;W50&amp;"]"&amp;O50&amp;"'!$F$"&amp;97), "0.00"), ")", )</f>
        <v>#REF!</v>
      </c>
      <c r="F50" s="22" t="e">
        <f ca="1">CONCATENATE(TEXT(INDIRECT("'["&amp;W50&amp;"]"&amp;O50&amp;"'!$D$"&amp;98), "0.00"), " (", TEXT(INDIRECT("'["&amp;W50&amp;"]"&amp;O50&amp;"'!$E$"&amp;98), "0.00"), ", ", TEXT(INDIRECT("'["&amp;W50&amp;"]"&amp;O50&amp;"'!$F$"&amp;98), "0.00"), ")", )</f>
        <v>#REF!</v>
      </c>
      <c r="G50" s="22" t="e">
        <f ca="1">CONCATENATE(TEXT(INDIRECT("'["&amp;W50&amp;"]"&amp;O50&amp;"'!$D$"&amp;99), "0.00"), " (", TEXT(INDIRECT("'["&amp;W50&amp;"]"&amp;O50&amp;"'!$E$"&amp;99), "0.00"), ", ", TEXT(INDIRECT("'["&amp;W50&amp;"]"&amp;O50&amp;"'!$F$"&amp;99), "0.00"), ")", )</f>
        <v>#REF!</v>
      </c>
      <c r="H50" s="22" t="e">
        <f ca="1">(TEXT(INDIRECT("'["&amp;W50&amp;"]"&amp;Q50&amp;"'!$G$"&amp;95),"0.0000"))</f>
        <v>#REF!</v>
      </c>
      <c r="I50" s="23" t="e">
        <f ca="1">CONCATENATE(TEXT(INDIRECT("'["&amp;X50&amp;"]"&amp;Q50&amp;"'!$D$"&amp;95),"0.00")," (",TEXT(INDIRECT("'["&amp;X50&amp;"]"&amp;Q50&amp;"'!$E$"&amp;95),"0.00"),", ",TEXT(INDIRECT("'["&amp;X50&amp;"]"&amp;Q50&amp;"'!$F$"&amp;95),"0.00"),")")</f>
        <v>#REF!</v>
      </c>
      <c r="J50" s="23" t="e">
        <f ca="1">(TEXT(INDIRECT("'["&amp;X50&amp;"]"&amp;Q50&amp;"'!$G$"&amp;95),"0.0000"))</f>
        <v>#REF!</v>
      </c>
      <c r="K50" s="24" t="e">
        <f ca="1">CONCATENATE(TEXT(INDIRECT("'["&amp;Y50&amp;"]"&amp;Q50&amp;"'!$D$"&amp;95),"0.00")," (",TEXT(INDIRECT("'["&amp;Y50&amp;"]"&amp;Q50&amp;"'!$E$"&amp;95),"0.00"),", ",TEXT(INDIRECT("'["&amp;Y50&amp;"]"&amp;Q50&amp;"'!$F$"&amp;95),"0.00"),")")</f>
        <v>#REF!</v>
      </c>
      <c r="L50" s="24" t="e">
        <f ca="1">(TEXT(INDIRECT("'["&amp;Y50&amp;"]"&amp;Q50&amp;"'!$G$"&amp;95),"0.0000"))</f>
        <v>#REF!</v>
      </c>
      <c r="M50" s="25" t="e">
        <f ca="1">CONCATENATE(TEXT(INDIRECT("'["&amp;Z50&amp;"]"&amp;Q50&amp;"'!$D$"&amp;95),"0.00")," (",TEXT(INDIRECT("'["&amp;Z50&amp;"]"&amp;Q50&amp;"'!$E$"&amp;95),"0.00"),", ",TEXT(INDIRECT("'["&amp;Z50&amp;"]"&amp;Q50&amp;"'!$F$"&amp;95),"0.00"),")")</f>
        <v>#REF!</v>
      </c>
      <c r="N50" s="25" t="e">
        <f ca="1">(TEXT(INDIRECT("'["&amp;Z50&amp;"]"&amp;Q50&amp;"'!$G$"&amp;95),"0.0000"))</f>
        <v>#REF!</v>
      </c>
      <c r="O50" t="str">
        <f>O49</f>
        <v>Hnlung_inc</v>
      </c>
      <c r="Q50" t="str">
        <f>Q49</f>
        <v>Tlung_inc</v>
      </c>
      <c r="R50" s="26"/>
      <c r="T50" s="28"/>
      <c r="U50" t="str">
        <f>U49</f>
        <v>igf1</v>
      </c>
      <c r="W50" t="str">
        <f>W49</f>
        <v>igf1_5.xlsx</v>
      </c>
      <c r="X50" t="str">
        <f t="shared" ref="X50:Y50" si="22">X49</f>
        <v>igf1_sd.xlsx</v>
      </c>
      <c r="Y50" t="str">
        <f t="shared" si="22"/>
        <v>igf1_80.xlsx</v>
      </c>
      <c r="Z50" t="str">
        <f t="shared" si="0"/>
        <v>igf1_5nmol.xlsx</v>
      </c>
      <c r="AA50" t="str">
        <f t="shared" ref="AA50" si="23">AA49</f>
        <v>Tablung_inc</v>
      </c>
    </row>
    <row r="51" spans="1:27" s="29" customFormat="1" x14ac:dyDescent="0.35">
      <c r="A51" s="15" t="s">
        <v>46</v>
      </c>
      <c r="B51" s="15" t="s">
        <v>18</v>
      </c>
      <c r="C51" s="16" t="e">
        <f ca="1">CONCATENATE(TEXT(INDIRECT("'["&amp;W52&amp;"]"&amp;AA52&amp;"'!$B$"&amp;3), "0")," / ", TEXT(INDIRECT("'["&amp;W52&amp;"]"&amp;AA52&amp;"'!$B$"&amp;4), "0"))</f>
        <v>#REF!</v>
      </c>
      <c r="D51" s="17" t="e">
        <f ca="1">CONCATENATE(TEXT(INDIRECT("'["&amp;W52&amp;"]"&amp;AA52&amp;"'!$C$"&amp;3), "0")," / ", TEXT(INDIRECT("'["&amp;W52&amp;"]"&amp;AA52&amp;"'!$C$"&amp;4), "0"))</f>
        <v>#REF!</v>
      </c>
      <c r="E51" s="17" t="e">
        <f ca="1">CONCATENATE(TEXT(INDIRECT("'["&amp;W52&amp;"]"&amp;AA52&amp;"'!$D$"&amp;3), "0")," / ", TEXT(INDIRECT("'["&amp;W52&amp;"]"&amp;AA52&amp;"'!$D$"&amp;4), "0"))</f>
        <v>#REF!</v>
      </c>
      <c r="F51" s="17" t="e">
        <f ca="1">CONCATENATE(TEXT(INDIRECT("'["&amp;W52&amp;"]"&amp;AA52&amp;"'!$E$"&amp;3), "0")," / ", TEXT(INDIRECT("'["&amp;W52&amp;"]"&amp;AA52&amp;"'!$E$"&amp;4), "0"))</f>
        <v>#REF!</v>
      </c>
      <c r="G51" s="17" t="e">
        <f ca="1">CONCATENATE(TEXT(INDIRECT("'["&amp;W52&amp;"]"&amp;AA52&amp;"'!$F$"&amp;3), "0")," / ", TEXT(INDIRECT("'["&amp;W52&amp;"]"&amp;AA52&amp;"'!$F$"&amp;4), "0"))</f>
        <v>#REF!</v>
      </c>
      <c r="H51" s="17"/>
      <c r="I51" s="18" t="e">
        <f ca="1">CONCATENATE(INDIRECT("'["&amp;X52&amp;"]"&amp;Q52&amp;"'!$B$"&amp;1), " / ", INDIRECT("'["&amp;X52&amp;"]"&amp;Q52&amp;"'!$C$"&amp;1))</f>
        <v>#REF!</v>
      </c>
      <c r="J51" s="18"/>
      <c r="K51" s="19" t="e">
        <f ca="1">CONCATENATE(INDIRECT("'["&amp;Y52&amp;"]"&amp;Q52&amp;"'!$B$"&amp;1), " / ", INDIRECT("'["&amp;Y52&amp;"]"&amp;Q52&amp;"'!$C$"&amp;1))</f>
        <v>#REF!</v>
      </c>
      <c r="L51" s="19"/>
      <c r="M51" s="20" t="e">
        <f ca="1">CONCATENATE(INDIRECT("'["&amp;Z52&amp;"]"&amp;Q52&amp;"'!$B$"&amp;1), " / ", INDIRECT("'["&amp;Z52&amp;"]"&amp;Q52&amp;"'!$C$"&amp;1))</f>
        <v>#REF!</v>
      </c>
      <c r="N51" s="20"/>
      <c r="R51" s="30"/>
      <c r="Z51" s="29" t="str">
        <f t="shared" si="0"/>
        <v>_5nmol.xlsx</v>
      </c>
    </row>
    <row r="52" spans="1:27" x14ac:dyDescent="0.35">
      <c r="B52" s="6" t="s">
        <v>19</v>
      </c>
      <c r="C52" s="21" t="e">
        <f ca="1">CONCATENATE(TEXT(INDIRECT("'["&amp;W52&amp;"]"&amp;O52&amp;"'!$D$"&amp;2), "0.00"), " (Ref.)")</f>
        <v>#REF!</v>
      </c>
      <c r="D52" s="22" t="e">
        <f ca="1">CONCATENATE(TEXT(INDIRECT("'["&amp;W52&amp;"]"&amp;O52&amp;"'!$D$"&amp;3), "0.00"), " (", TEXT(INDIRECT("'["&amp;W52&amp;"]"&amp;O52&amp;"'!$E$"&amp;3), "0.00"), ", ", TEXT(INDIRECT("'["&amp;W52&amp;"]"&amp;O52&amp;"'!$F$"&amp;3), "0.00"), ")", )</f>
        <v>#REF!</v>
      </c>
      <c r="E52" s="22" t="e">
        <f ca="1">CONCATENATE(TEXT(INDIRECT("'["&amp;W52&amp;"]"&amp;O52&amp;"'!$D$"&amp;4), "0.00"), " (", TEXT(INDIRECT("'["&amp;W52&amp;"]"&amp;O52&amp;"'!$E$"&amp;4), "0.00"), ", ", TEXT(INDIRECT("'["&amp;W52&amp;"]"&amp;O52&amp;"'!$F$"&amp;4), "0.00"), ")", )</f>
        <v>#REF!</v>
      </c>
      <c r="F52" s="22" t="e">
        <f ca="1">CONCATENATE(TEXT(INDIRECT("'["&amp;W52&amp;"]"&amp;O52&amp;"'!$D$"&amp;5), "0.00"), " (", TEXT(INDIRECT("'["&amp;W52&amp;"]"&amp;O52&amp;"'!$E$"&amp;5), "0.00"), ", ", TEXT(INDIRECT("'["&amp;W52&amp;"]"&amp;O52&amp;"'!$F$"&amp;5), "0.00"), ")", )</f>
        <v>#REF!</v>
      </c>
      <c r="G52" s="22" t="e">
        <f ca="1">CONCATENATE(TEXT(INDIRECT("'["&amp;W52&amp;"]"&amp;O52&amp;"'!$D$"&amp;6), "0.00"), " (", TEXT(INDIRECT("'["&amp;W52&amp;"]"&amp;O52&amp;"'!$E$"&amp;6), "0.00"), ", ", TEXT(INDIRECT("'["&amp;W52&amp;"]"&amp;O52&amp;"'!$F$"&amp;6), "0.00"), ")", )</f>
        <v>#REF!</v>
      </c>
      <c r="H52" s="22" t="e">
        <f ca="1">(TEXT(INDIRECT("'["&amp;W52&amp;"]"&amp;Q52&amp;"'!$G$"&amp;2),"0.0000"))</f>
        <v>#REF!</v>
      </c>
      <c r="I52" s="23" t="e">
        <f ca="1">CONCATENATE(TEXT(INDIRECT("'["&amp;X52&amp;"]"&amp;Q52&amp;"'!$D$"&amp;2),"0.00")," (",TEXT(INDIRECT("'["&amp;X52&amp;"]"&amp;Q52&amp;"'!$E$"&amp;2),"0.00"),", ",TEXT(INDIRECT("'["&amp;X52&amp;"]"&amp;Q52&amp;"'!$F$"&amp;2),"0.00"),")")</f>
        <v>#REF!</v>
      </c>
      <c r="J52" s="23" t="e">
        <f ca="1">(TEXT(INDIRECT("'["&amp;X52&amp;"]"&amp;Q52&amp;"'!$G$"&amp;2),"0.0000"))</f>
        <v>#REF!</v>
      </c>
      <c r="K52" s="24" t="e">
        <f ca="1">CONCATENATE(TEXT(INDIRECT("'["&amp;Y52&amp;"]"&amp;Q52&amp;"'!$D$"&amp;2),"0.00")," (",TEXT(INDIRECT("'["&amp;Y52&amp;"]"&amp;Q52&amp;"'!$E$"&amp;2),"0.00"),", ",TEXT(INDIRECT("'["&amp;Y52&amp;"]"&amp;Q52&amp;"'!$F$"&amp;2),"0.00"),")")</f>
        <v>#REF!</v>
      </c>
      <c r="L52" s="24" t="e">
        <f ca="1">(TEXT(INDIRECT("'["&amp;Y52&amp;"]"&amp;Q52&amp;"'!$G$"&amp;2),"0.0000"))</f>
        <v>#REF!</v>
      </c>
      <c r="M52" s="25" t="e">
        <f ca="1">CONCATENATE(TEXT(INDIRECT("'["&amp;Z52&amp;"]"&amp;Q52&amp;"'!$D$"&amp;2),"0.00")," (",TEXT(INDIRECT("'["&amp;Z52&amp;"]"&amp;Q52&amp;"'!$E$"&amp;2),"0.00"),", ",TEXT(INDIRECT("'["&amp;Z52&amp;"]"&amp;Q52&amp;"'!$F$"&amp;2),"0.00"),")")</f>
        <v>#REF!</v>
      </c>
      <c r="N52" s="25" t="e">
        <f ca="1">(TEXT(INDIRECT("'["&amp;Z52&amp;"]"&amp;Q52&amp;"'!$G$"&amp;2),"0.0000"))</f>
        <v>#REF!</v>
      </c>
      <c r="O52" t="str">
        <f>CONCATENATE("Hn",S52,"_inc")</f>
        <v>Hnnslung_inc</v>
      </c>
      <c r="Q52" t="str">
        <f>CONCATENATE("T",S52,"_inc")</f>
        <v>Tnslung_inc</v>
      </c>
      <c r="R52" s="26" t="str">
        <f>A51</f>
        <v>Lung (C34) Never smokers</v>
      </c>
      <c r="S52" s="27" t="s">
        <v>47</v>
      </c>
      <c r="U52" t="s">
        <v>21</v>
      </c>
      <c r="W52" t="str">
        <f>CONCATENATE(U52,"_5.xlsx")</f>
        <v>igf1_5.xlsx</v>
      </c>
      <c r="X52" t="str">
        <f>CONCATENATE(U52,"_sd.xlsx")</f>
        <v>igf1_sd.xlsx</v>
      </c>
      <c r="Y52" t="str">
        <f>CONCATENATE(U52,"_80.xlsx")</f>
        <v>igf1_80.xlsx</v>
      </c>
      <c r="Z52" t="str">
        <f t="shared" si="0"/>
        <v>igf1_5nmol.xlsx</v>
      </c>
      <c r="AA52" t="str">
        <f>CONCATENATE("Tab",S52,"_inc")</f>
        <v>Tabnslung_inc</v>
      </c>
    </row>
    <row r="53" spans="1:27" x14ac:dyDescent="0.35">
      <c r="B53" s="6" t="s">
        <v>22</v>
      </c>
      <c r="C53" s="21" t="e">
        <f ca="1">CONCATENATE(TEXT(INDIRECT("'["&amp;W53&amp;"]"&amp;O53&amp;"'!$D$"&amp;20), "0.00"), " (Ref.)")</f>
        <v>#REF!</v>
      </c>
      <c r="D53" s="22" t="e">
        <f ca="1">CONCATENATE(TEXT(INDIRECT("'["&amp;W53&amp;"]"&amp;O53&amp;"'!$D$"&amp;21), "0.00"), " (", TEXT(INDIRECT("'["&amp;W53&amp;"]"&amp;O53&amp;"'!$E$"&amp;21), "0.00"), ", ", TEXT(INDIRECT("'["&amp;W53&amp;"]"&amp;O53&amp;"'!$F$"&amp;21), "0.00"), ")", )</f>
        <v>#REF!</v>
      </c>
      <c r="E53" s="22" t="e">
        <f ca="1">CONCATENATE(TEXT(INDIRECT("'["&amp;W53&amp;"]"&amp;O53&amp;"'!$D$"&amp;22), "0.00"), " (", TEXT(INDIRECT("'["&amp;W53&amp;"]"&amp;O53&amp;"'!$E$"&amp;22), "0.00"), ", ", TEXT(INDIRECT("'["&amp;W53&amp;"]"&amp;O53&amp;"'!$F$"&amp;22), "0.00"), ")", )</f>
        <v>#REF!</v>
      </c>
      <c r="F53" s="22" t="e">
        <f ca="1">CONCATENATE(TEXT(INDIRECT("'["&amp;W53&amp;"]"&amp;O53&amp;"'!$D$"&amp;23), "0.00"), " (", TEXT(INDIRECT("'["&amp;W53&amp;"]"&amp;O53&amp;"'!$E$"&amp;23), "0.00"), ", ", TEXT(INDIRECT("'["&amp;W53&amp;"]"&amp;O53&amp;"'!$F$"&amp;23), "0.00"), ")", )</f>
        <v>#REF!</v>
      </c>
      <c r="G53" s="22" t="e">
        <f ca="1">CONCATENATE(TEXT(INDIRECT("'["&amp;W53&amp;"]"&amp;O53&amp;"'!$D$"&amp;24), "0.00"), " (", TEXT(INDIRECT("'["&amp;W53&amp;"]"&amp;O53&amp;"'!$E$"&amp;24), "0.00"), ", ", TEXT(INDIRECT("'["&amp;W53&amp;"]"&amp;O53&amp;"'!$F$"&amp;24), "0.00"), ")", )</f>
        <v>#REF!</v>
      </c>
      <c r="H53" s="22" t="e">
        <f ca="1">(TEXT(INDIRECT("'["&amp;W53&amp;"]"&amp;Q53&amp;"'!$G$"&amp;20),"0.0000"))</f>
        <v>#REF!</v>
      </c>
      <c r="I53" s="23" t="e">
        <f ca="1">CONCATENATE(TEXT(INDIRECT("'["&amp;X53&amp;"]"&amp;Q53&amp;"'!$D$"&amp;20),"0.00")," (",TEXT(INDIRECT("'["&amp;X53&amp;"]"&amp;Q53&amp;"'!$E$"&amp;20),"0.00"),", ",TEXT(INDIRECT("'["&amp;X53&amp;"]"&amp;Q53&amp;"'!$F$"&amp;20),"0.00"),")")</f>
        <v>#REF!</v>
      </c>
      <c r="J53" s="23" t="e">
        <f ca="1">(TEXT(INDIRECT("'["&amp;X53&amp;"]"&amp;Q53&amp;"'!$G$"&amp;20),"0.0000"))</f>
        <v>#REF!</v>
      </c>
      <c r="K53" s="24" t="e">
        <f ca="1">CONCATENATE(TEXT(INDIRECT("'["&amp;Y53&amp;"]"&amp;Q53&amp;"'!$D$"&amp;20),"0.00")," (",TEXT(INDIRECT("'["&amp;Y53&amp;"]"&amp;Q53&amp;"'!$E$"&amp;20),"0.00"),", ",TEXT(INDIRECT("'["&amp;Y53&amp;"]"&amp;Q53&amp;"'!$F$"&amp;20),"0.00"),")")</f>
        <v>#REF!</v>
      </c>
      <c r="L53" s="24" t="e">
        <f ca="1">(TEXT(INDIRECT("'["&amp;Y53&amp;"]"&amp;Q53&amp;"'!$G$"&amp;20),"0.0000"))</f>
        <v>#REF!</v>
      </c>
      <c r="M53" s="25" t="e">
        <f ca="1">CONCATENATE(TEXT(INDIRECT("'["&amp;Z53&amp;"]"&amp;Q53&amp;"'!$D$"&amp;20),"0.00")," (",TEXT(INDIRECT("'["&amp;Z53&amp;"]"&amp;Q53&amp;"'!$E$"&amp;20),"0.00"),", ",TEXT(INDIRECT("'["&amp;Z53&amp;"]"&amp;Q53&amp;"'!$F$"&amp;20),"0.00"),")")</f>
        <v>#REF!</v>
      </c>
      <c r="N53" s="25" t="e">
        <f ca="1">(TEXT(INDIRECT("'["&amp;Z53&amp;"]"&amp;Q53&amp;"'!$G$"&amp;20),"0.0000"))</f>
        <v>#REF!</v>
      </c>
      <c r="O53" t="str">
        <f>O52</f>
        <v>Hnnslung_inc</v>
      </c>
      <c r="Q53" t="str">
        <f>Q52</f>
        <v>Tnslung_inc</v>
      </c>
      <c r="R53" s="26"/>
      <c r="T53" s="28"/>
      <c r="U53" t="s">
        <v>21</v>
      </c>
      <c r="W53" t="str">
        <f>CONCATENATE(U53,"_5.xlsx")</f>
        <v>igf1_5.xlsx</v>
      </c>
      <c r="X53" t="str">
        <f>CONCATENATE(U53,"_sd.xlsx")</f>
        <v>igf1_sd.xlsx</v>
      </c>
      <c r="Y53" t="str">
        <f>CONCATENATE(U53,"_80.xlsx")</f>
        <v>igf1_80.xlsx</v>
      </c>
      <c r="Z53" t="str">
        <f t="shared" si="0"/>
        <v>igf1_5nmol.xlsx</v>
      </c>
      <c r="AA53" t="str">
        <f>AA52</f>
        <v>Tabnslung_inc</v>
      </c>
    </row>
    <row r="54" spans="1:27" x14ac:dyDescent="0.35">
      <c r="B54" s="6" t="s">
        <v>23</v>
      </c>
      <c r="C54" s="21" t="e">
        <f ca="1">CONCATENATE(TEXT(INDIRECT("'["&amp;W54&amp;"]"&amp;O54&amp;"'!$D$"&amp;20), "0.00"), " (Ref.)")</f>
        <v>#REF!</v>
      </c>
      <c r="D54" s="22" t="e">
        <f ca="1">CONCATENATE(TEXT(INDIRECT("'["&amp;W54&amp;"]"&amp;O54&amp;"'!$D$"&amp;96), "0.00"), " (", TEXT(INDIRECT("'["&amp;W54&amp;"]"&amp;O54&amp;"'!$E$"&amp;96), "0.00"), ", ", TEXT(INDIRECT("'["&amp;W54&amp;"]"&amp;O54&amp;"'!$F$"&amp;96), "0.00"), ")", )</f>
        <v>#REF!</v>
      </c>
      <c r="E54" s="22" t="e">
        <f ca="1">CONCATENATE(TEXT(INDIRECT("'["&amp;W54&amp;"]"&amp;O54&amp;"'!$D$"&amp;97), "0.00"), " (", TEXT(INDIRECT("'["&amp;W54&amp;"]"&amp;O54&amp;"'!$E$"&amp;97), "0.00"), ", ", TEXT(INDIRECT("'["&amp;W54&amp;"]"&amp;O54&amp;"'!$F$"&amp;97), "0.00"), ")", )</f>
        <v>#REF!</v>
      </c>
      <c r="F54" s="22" t="e">
        <f ca="1">CONCATENATE(TEXT(INDIRECT("'["&amp;W54&amp;"]"&amp;O54&amp;"'!$D$"&amp;98), "0.00"), " (", TEXT(INDIRECT("'["&amp;W54&amp;"]"&amp;O54&amp;"'!$E$"&amp;98), "0.00"), ", ", TEXT(INDIRECT("'["&amp;W54&amp;"]"&amp;O54&amp;"'!$F$"&amp;98), "0.00"), ")", )</f>
        <v>#REF!</v>
      </c>
      <c r="G54" s="22" t="e">
        <f ca="1">CONCATENATE(TEXT(INDIRECT("'["&amp;W54&amp;"]"&amp;O54&amp;"'!$D$"&amp;99), "0.00"), " (", TEXT(INDIRECT("'["&amp;W54&amp;"]"&amp;O54&amp;"'!$E$"&amp;99), "0.00"), ", ", TEXT(INDIRECT("'["&amp;W54&amp;"]"&amp;O54&amp;"'!$F$"&amp;99), "0.00"), ")", )</f>
        <v>#REF!</v>
      </c>
      <c r="H54" s="22" t="e">
        <f ca="1">(TEXT(INDIRECT("'["&amp;W54&amp;"]"&amp;Q54&amp;"'!$G$"&amp;95),"0.0000"))</f>
        <v>#REF!</v>
      </c>
      <c r="I54" s="23" t="e">
        <f ca="1">CONCATENATE(TEXT(INDIRECT("'["&amp;X54&amp;"]"&amp;Q54&amp;"'!$D$"&amp;95),"0.00")," (",TEXT(INDIRECT("'["&amp;X54&amp;"]"&amp;Q54&amp;"'!$E$"&amp;95),"0.00"),", ",TEXT(INDIRECT("'["&amp;X54&amp;"]"&amp;Q54&amp;"'!$F$"&amp;95),"0.00"),")")</f>
        <v>#REF!</v>
      </c>
      <c r="J54" s="23" t="e">
        <f ca="1">(TEXT(INDIRECT("'["&amp;X54&amp;"]"&amp;Q54&amp;"'!$G$"&amp;95),"0.0000"))</f>
        <v>#REF!</v>
      </c>
      <c r="K54" s="24" t="e">
        <f ca="1">CONCATENATE(TEXT(INDIRECT("'["&amp;Y54&amp;"]"&amp;Q54&amp;"'!$D$"&amp;95),"0.00")," (",TEXT(INDIRECT("'["&amp;Y54&amp;"]"&amp;Q54&amp;"'!$E$"&amp;95),"0.00"),", ",TEXT(INDIRECT("'["&amp;Y54&amp;"]"&amp;Q54&amp;"'!$F$"&amp;95),"0.00"),")")</f>
        <v>#REF!</v>
      </c>
      <c r="L54" s="24" t="e">
        <f ca="1">(TEXT(INDIRECT("'["&amp;Y54&amp;"]"&amp;Q54&amp;"'!$G$"&amp;95),"0.0000"))</f>
        <v>#REF!</v>
      </c>
      <c r="M54" s="25" t="e">
        <f ca="1">CONCATENATE(TEXT(INDIRECT("'["&amp;Z54&amp;"]"&amp;Q54&amp;"'!$D$"&amp;95),"0.00")," (",TEXT(INDIRECT("'["&amp;Z54&amp;"]"&amp;Q54&amp;"'!$E$"&amp;95),"0.00"),", ",TEXT(INDIRECT("'["&amp;Z54&amp;"]"&amp;Q54&amp;"'!$F$"&amp;95),"0.00"),")")</f>
        <v>#REF!</v>
      </c>
      <c r="N54" s="25" t="e">
        <f ca="1">(TEXT(INDIRECT("'["&amp;Z54&amp;"]"&amp;Q54&amp;"'!$G$"&amp;95),"0.0000"))</f>
        <v>#REF!</v>
      </c>
      <c r="O54" t="str">
        <f>O53</f>
        <v>Hnnslung_inc</v>
      </c>
      <c r="Q54" t="str">
        <f>Q53</f>
        <v>Tnslung_inc</v>
      </c>
      <c r="R54" s="26"/>
      <c r="T54" s="28"/>
      <c r="U54" t="str">
        <f>U53</f>
        <v>igf1</v>
      </c>
      <c r="W54" t="str">
        <f>W53</f>
        <v>igf1_5.xlsx</v>
      </c>
      <c r="X54" t="str">
        <f t="shared" ref="X54:Y54" si="24">X53</f>
        <v>igf1_sd.xlsx</v>
      </c>
      <c r="Y54" t="str">
        <f t="shared" si="24"/>
        <v>igf1_80.xlsx</v>
      </c>
      <c r="Z54" t="str">
        <f t="shared" si="0"/>
        <v>igf1_5nmol.xlsx</v>
      </c>
      <c r="AA54" t="str">
        <f t="shared" ref="AA54" si="25">AA53</f>
        <v>Tabnslung_inc</v>
      </c>
    </row>
    <row r="55" spans="1:27" s="29" customFormat="1" x14ac:dyDescent="0.35">
      <c r="A55" s="15" t="s">
        <v>48</v>
      </c>
      <c r="B55" s="15" t="s">
        <v>18</v>
      </c>
      <c r="C55" s="16" t="e">
        <f ca="1">CONCATENATE(TEXT(INDIRECT("'["&amp;W56&amp;"]"&amp;AA56&amp;"'!$B$"&amp;3), "0")," / ", TEXT(INDIRECT("'["&amp;W56&amp;"]"&amp;AA56&amp;"'!$B$"&amp;4), "0"))</f>
        <v>#REF!</v>
      </c>
      <c r="D55" s="17" t="e">
        <f ca="1">CONCATENATE(TEXT(INDIRECT("'["&amp;W56&amp;"]"&amp;AA56&amp;"'!$C$"&amp;3), "0")," / ", TEXT(INDIRECT("'["&amp;W56&amp;"]"&amp;AA56&amp;"'!$C$"&amp;4), "0"))</f>
        <v>#REF!</v>
      </c>
      <c r="E55" s="17" t="e">
        <f ca="1">CONCATENATE(TEXT(INDIRECT("'["&amp;W56&amp;"]"&amp;AA56&amp;"'!$D$"&amp;3), "0")," / ", TEXT(INDIRECT("'["&amp;W56&amp;"]"&amp;AA56&amp;"'!$D$"&amp;4), "0"))</f>
        <v>#REF!</v>
      </c>
      <c r="F55" s="17" t="e">
        <f ca="1">CONCATENATE(TEXT(INDIRECT("'["&amp;W56&amp;"]"&amp;AA56&amp;"'!$E$"&amp;3), "0")," / ", TEXT(INDIRECT("'["&amp;W56&amp;"]"&amp;AA56&amp;"'!$E$"&amp;4), "0"))</f>
        <v>#REF!</v>
      </c>
      <c r="G55" s="17" t="e">
        <f ca="1">CONCATENATE(TEXT(INDIRECT("'["&amp;W56&amp;"]"&amp;AA56&amp;"'!$F$"&amp;3), "0")," / ", TEXT(INDIRECT("'["&amp;W56&amp;"]"&amp;AA56&amp;"'!$F$"&amp;4), "0"))</f>
        <v>#REF!</v>
      </c>
      <c r="H55" s="17"/>
      <c r="I55" s="18" t="e">
        <f ca="1">CONCATENATE(INDIRECT("'["&amp;X56&amp;"]"&amp;Q56&amp;"'!$B$"&amp;1), " / ", INDIRECT("'["&amp;X56&amp;"]"&amp;Q56&amp;"'!$C$"&amp;1))</f>
        <v>#REF!</v>
      </c>
      <c r="J55" s="18"/>
      <c r="K55" s="19" t="e">
        <f ca="1">CONCATENATE(INDIRECT("'["&amp;Y56&amp;"]"&amp;Q56&amp;"'!$B$"&amp;1), " / ", INDIRECT("'["&amp;Y56&amp;"]"&amp;Q56&amp;"'!$C$"&amp;1))</f>
        <v>#REF!</v>
      </c>
      <c r="L55" s="19"/>
      <c r="M55" s="20" t="e">
        <f ca="1">CONCATENATE(INDIRECT("'["&amp;Z56&amp;"]"&amp;Q56&amp;"'!$B$"&amp;1), " / ", INDIRECT("'["&amp;Z56&amp;"]"&amp;Q56&amp;"'!$C$"&amp;1))</f>
        <v>#REF!</v>
      </c>
      <c r="N55" s="20"/>
      <c r="R55" s="30"/>
      <c r="Z55" s="29" t="str">
        <f t="shared" si="0"/>
        <v>_5nmol.xlsx</v>
      </c>
    </row>
    <row r="56" spans="1:27" x14ac:dyDescent="0.35">
      <c r="B56" s="6" t="s">
        <v>19</v>
      </c>
      <c r="C56" s="21" t="e">
        <f ca="1">CONCATENATE(TEXT(INDIRECT("'["&amp;W56&amp;"]"&amp;O56&amp;"'!$D$"&amp;2), "0.00"), " (Ref.)")</f>
        <v>#REF!</v>
      </c>
      <c r="D56" s="22" t="e">
        <f ca="1">CONCATENATE(TEXT(INDIRECT("'["&amp;W56&amp;"]"&amp;O56&amp;"'!$D$"&amp;3), "0.00"), " (", TEXT(INDIRECT("'["&amp;W56&amp;"]"&amp;O56&amp;"'!$E$"&amp;3), "0.00"), ", ", TEXT(INDIRECT("'["&amp;W56&amp;"]"&amp;O56&amp;"'!$F$"&amp;3), "0.00"), ")", )</f>
        <v>#REF!</v>
      </c>
      <c r="E56" s="22" t="e">
        <f ca="1">CONCATENATE(TEXT(INDIRECT("'["&amp;W56&amp;"]"&amp;O56&amp;"'!$D$"&amp;4), "0.00"), " (", TEXT(INDIRECT("'["&amp;W56&amp;"]"&amp;O56&amp;"'!$E$"&amp;4), "0.00"), ", ", TEXT(INDIRECT("'["&amp;W56&amp;"]"&amp;O56&amp;"'!$F$"&amp;4), "0.00"), ")", )</f>
        <v>#REF!</v>
      </c>
      <c r="F56" s="22" t="e">
        <f ca="1">CONCATENATE(TEXT(INDIRECT("'["&amp;W56&amp;"]"&amp;O56&amp;"'!$D$"&amp;5), "0.00"), " (", TEXT(INDIRECT("'["&amp;W56&amp;"]"&amp;O56&amp;"'!$E$"&amp;5), "0.00"), ", ", TEXT(INDIRECT("'["&amp;W56&amp;"]"&amp;O56&amp;"'!$F$"&amp;5), "0.00"), ")", )</f>
        <v>#REF!</v>
      </c>
      <c r="G56" s="22" t="e">
        <f ca="1">CONCATENATE(TEXT(INDIRECT("'["&amp;W56&amp;"]"&amp;O56&amp;"'!$D$"&amp;6), "0.00"), " (", TEXT(INDIRECT("'["&amp;W56&amp;"]"&amp;O56&amp;"'!$E$"&amp;6), "0.00"), ", ", TEXT(INDIRECT("'["&amp;W56&amp;"]"&amp;O56&amp;"'!$F$"&amp;6), "0.00"), ")", )</f>
        <v>#REF!</v>
      </c>
      <c r="H56" s="22" t="e">
        <f ca="1">(TEXT(INDIRECT("'["&amp;W56&amp;"]"&amp;Q56&amp;"'!$G$"&amp;2),"0.0000"))</f>
        <v>#REF!</v>
      </c>
      <c r="I56" s="23" t="e">
        <f ca="1">CONCATENATE(TEXT(INDIRECT("'["&amp;X56&amp;"]"&amp;Q56&amp;"'!$D$"&amp;2),"0.00")," (",TEXT(INDIRECT("'["&amp;X56&amp;"]"&amp;Q56&amp;"'!$E$"&amp;2),"0.00"),", ",TEXT(INDIRECT("'["&amp;X56&amp;"]"&amp;Q56&amp;"'!$F$"&amp;2),"0.00"),")")</f>
        <v>#REF!</v>
      </c>
      <c r="J56" s="23" t="e">
        <f ca="1">(TEXT(INDIRECT("'["&amp;X56&amp;"]"&amp;Q56&amp;"'!$G$"&amp;2),"0.0000"))</f>
        <v>#REF!</v>
      </c>
      <c r="K56" s="24" t="e">
        <f ca="1">CONCATENATE(TEXT(INDIRECT("'["&amp;Y56&amp;"]"&amp;Q56&amp;"'!$D$"&amp;2),"0.00")," (",TEXT(INDIRECT("'["&amp;Y56&amp;"]"&amp;Q56&amp;"'!$E$"&amp;2),"0.00"),", ",TEXT(INDIRECT("'["&amp;Y56&amp;"]"&amp;Q56&amp;"'!$F$"&amp;2),"0.00"),")")</f>
        <v>#REF!</v>
      </c>
      <c r="L56" s="24" t="e">
        <f ca="1">(TEXT(INDIRECT("'["&amp;Y56&amp;"]"&amp;Q56&amp;"'!$G$"&amp;2),"0.0000"))</f>
        <v>#REF!</v>
      </c>
      <c r="M56" s="25" t="e">
        <f ca="1">CONCATENATE(TEXT(INDIRECT("'["&amp;Z56&amp;"]"&amp;Q56&amp;"'!$D$"&amp;2),"0.00")," (",TEXT(INDIRECT("'["&amp;Z56&amp;"]"&amp;Q56&amp;"'!$E$"&amp;2),"0.00"),", ",TEXT(INDIRECT("'["&amp;Z56&amp;"]"&amp;Q56&amp;"'!$F$"&amp;2),"0.00"),")")</f>
        <v>#REF!</v>
      </c>
      <c r="N56" s="25" t="e">
        <f ca="1">(TEXT(INDIRECT("'["&amp;Z56&amp;"]"&amp;Q56&amp;"'!$G$"&amp;2),"0.0000"))</f>
        <v>#REF!</v>
      </c>
      <c r="O56" t="str">
        <f>CONCATENATE("Hn",S56,"_inc")</f>
        <v>Hnmelanoma_inc</v>
      </c>
      <c r="Q56" t="str">
        <f>CONCATENATE("T",S56,"_inc")</f>
        <v>Tmelanoma_inc</v>
      </c>
      <c r="R56" s="26" t="str">
        <f>A55</f>
        <v>Malignant melanoma (C43)</v>
      </c>
      <c r="S56" t="s">
        <v>49</v>
      </c>
      <c r="U56" t="s">
        <v>21</v>
      </c>
      <c r="W56" t="str">
        <f>CONCATENATE(U56,"_5.xlsx")</f>
        <v>igf1_5.xlsx</v>
      </c>
      <c r="X56" t="str">
        <f>CONCATENATE(U56,"_sd.xlsx")</f>
        <v>igf1_sd.xlsx</v>
      </c>
      <c r="Y56" t="str">
        <f>CONCATENATE(U56,"_80.xlsx")</f>
        <v>igf1_80.xlsx</v>
      </c>
      <c r="Z56" t="str">
        <f t="shared" si="0"/>
        <v>igf1_5nmol.xlsx</v>
      </c>
      <c r="AA56" t="str">
        <f>CONCATENATE("Tab",S56,"_inc")</f>
        <v>Tabmelanoma_inc</v>
      </c>
    </row>
    <row r="57" spans="1:27" x14ac:dyDescent="0.35">
      <c r="B57" s="6" t="s">
        <v>22</v>
      </c>
      <c r="C57" s="21" t="e">
        <f ca="1">CONCATENATE(TEXT(INDIRECT("'["&amp;W57&amp;"]"&amp;O57&amp;"'!$D$"&amp;20), "0.00"), " (Ref.)")</f>
        <v>#REF!</v>
      </c>
      <c r="D57" s="22" t="e">
        <f ca="1">CONCATENATE(TEXT(INDIRECT("'["&amp;W57&amp;"]"&amp;O57&amp;"'!$D$"&amp;21), "0.00"), " (", TEXT(INDIRECT("'["&amp;W57&amp;"]"&amp;O57&amp;"'!$E$"&amp;21), "0.00"), ", ", TEXT(INDIRECT("'["&amp;W57&amp;"]"&amp;O57&amp;"'!$F$"&amp;21), "0.00"), ")", )</f>
        <v>#REF!</v>
      </c>
      <c r="E57" s="22" t="e">
        <f ca="1">CONCATENATE(TEXT(INDIRECT("'["&amp;W57&amp;"]"&amp;O57&amp;"'!$D$"&amp;22), "0.00"), " (", TEXT(INDIRECT("'["&amp;W57&amp;"]"&amp;O57&amp;"'!$E$"&amp;22), "0.00"), ", ", TEXT(INDIRECT("'["&amp;W57&amp;"]"&amp;O57&amp;"'!$F$"&amp;22), "0.00"), ")", )</f>
        <v>#REF!</v>
      </c>
      <c r="F57" s="22" t="e">
        <f ca="1">CONCATENATE(TEXT(INDIRECT("'["&amp;W57&amp;"]"&amp;O57&amp;"'!$D$"&amp;23), "0.00"), " (", TEXT(INDIRECT("'["&amp;W57&amp;"]"&amp;O57&amp;"'!$E$"&amp;23), "0.00"), ", ", TEXT(INDIRECT("'["&amp;W57&amp;"]"&amp;O57&amp;"'!$F$"&amp;23), "0.00"), ")", )</f>
        <v>#REF!</v>
      </c>
      <c r="G57" s="22" t="e">
        <f ca="1">CONCATENATE(TEXT(INDIRECT("'["&amp;W57&amp;"]"&amp;O57&amp;"'!$D$"&amp;24), "0.00"), " (", TEXT(INDIRECT("'["&amp;W57&amp;"]"&amp;O57&amp;"'!$E$"&amp;24), "0.00"), ", ", TEXT(INDIRECT("'["&amp;W57&amp;"]"&amp;O57&amp;"'!$F$"&amp;24), "0.00"), ")", )</f>
        <v>#REF!</v>
      </c>
      <c r="H57" s="22" t="e">
        <f ca="1">(TEXT(INDIRECT("'["&amp;W57&amp;"]"&amp;Q57&amp;"'!$G$"&amp;20),"0.0000"))</f>
        <v>#REF!</v>
      </c>
      <c r="I57" s="23" t="e">
        <f ca="1">CONCATENATE(TEXT(INDIRECT("'["&amp;X57&amp;"]"&amp;Q57&amp;"'!$D$"&amp;20),"0.00")," (",TEXT(INDIRECT("'["&amp;X57&amp;"]"&amp;Q57&amp;"'!$E$"&amp;20),"0.00"),", ",TEXT(INDIRECT("'["&amp;X57&amp;"]"&amp;Q57&amp;"'!$F$"&amp;20),"0.00"),")")</f>
        <v>#REF!</v>
      </c>
      <c r="J57" s="23" t="e">
        <f ca="1">(TEXT(INDIRECT("'["&amp;X57&amp;"]"&amp;Q57&amp;"'!$G$"&amp;20),"0.0000"))</f>
        <v>#REF!</v>
      </c>
      <c r="K57" s="24" t="e">
        <f ca="1">CONCATENATE(TEXT(INDIRECT("'["&amp;Y57&amp;"]"&amp;Q57&amp;"'!$D$"&amp;20),"0.00")," (",TEXT(INDIRECT("'["&amp;Y57&amp;"]"&amp;Q57&amp;"'!$E$"&amp;20),"0.00"),", ",TEXT(INDIRECT("'["&amp;Y57&amp;"]"&amp;Q57&amp;"'!$F$"&amp;20),"0.00"),")")</f>
        <v>#REF!</v>
      </c>
      <c r="L57" s="24" t="e">
        <f ca="1">(TEXT(INDIRECT("'["&amp;Y57&amp;"]"&amp;Q57&amp;"'!$G$"&amp;20),"0.0000"))</f>
        <v>#REF!</v>
      </c>
      <c r="M57" s="25" t="e">
        <f ca="1">CONCATENATE(TEXT(INDIRECT("'["&amp;Z57&amp;"]"&amp;Q57&amp;"'!$D$"&amp;20),"0.00")," (",TEXT(INDIRECT("'["&amp;Z57&amp;"]"&amp;Q57&amp;"'!$E$"&amp;20),"0.00"),", ",TEXT(INDIRECT("'["&amp;Z57&amp;"]"&amp;Q57&amp;"'!$F$"&amp;20),"0.00"),")")</f>
        <v>#REF!</v>
      </c>
      <c r="N57" s="25" t="e">
        <f ca="1">(TEXT(INDIRECT("'["&amp;Z57&amp;"]"&amp;Q57&amp;"'!$G$"&amp;20),"0.0000"))</f>
        <v>#REF!</v>
      </c>
      <c r="O57" t="str">
        <f>O56</f>
        <v>Hnmelanoma_inc</v>
      </c>
      <c r="Q57" t="str">
        <f>Q56</f>
        <v>Tmelanoma_inc</v>
      </c>
      <c r="R57" s="26"/>
      <c r="T57" s="28"/>
      <c r="U57" t="s">
        <v>21</v>
      </c>
      <c r="W57" t="str">
        <f>CONCATENATE(U57,"_5.xlsx")</f>
        <v>igf1_5.xlsx</v>
      </c>
      <c r="X57" t="str">
        <f>CONCATENATE(U57,"_sd.xlsx")</f>
        <v>igf1_sd.xlsx</v>
      </c>
      <c r="Y57" t="str">
        <f>CONCATENATE(U57,"_80.xlsx")</f>
        <v>igf1_80.xlsx</v>
      </c>
      <c r="Z57" t="str">
        <f t="shared" si="0"/>
        <v>igf1_5nmol.xlsx</v>
      </c>
      <c r="AA57" t="str">
        <f>AA56</f>
        <v>Tabmelanoma_inc</v>
      </c>
    </row>
    <row r="58" spans="1:27" x14ac:dyDescent="0.35">
      <c r="B58" s="6" t="s">
        <v>23</v>
      </c>
      <c r="C58" s="21" t="e">
        <f ca="1">CONCATENATE(TEXT(INDIRECT("'["&amp;W58&amp;"]"&amp;O58&amp;"'!$D$"&amp;95), "0.00"), " (Ref.)")</f>
        <v>#REF!</v>
      </c>
      <c r="D58" s="22" t="e">
        <f ca="1">CONCATENATE(TEXT(INDIRECT("'["&amp;W58&amp;"]"&amp;O58&amp;"'!$D$"&amp;96), "0.00"), " (", TEXT(INDIRECT("'["&amp;W58&amp;"]"&amp;O58&amp;"'!$E$"&amp;96), "0.00"), ", ", TEXT(INDIRECT("'["&amp;W58&amp;"]"&amp;O58&amp;"'!$F$"&amp;96), "0.00"), ")", )</f>
        <v>#REF!</v>
      </c>
      <c r="E58" s="22" t="e">
        <f ca="1">CONCATENATE(TEXT(INDIRECT("'["&amp;W58&amp;"]"&amp;O58&amp;"'!$D$"&amp;97), "0.00"), " (", TEXT(INDIRECT("'["&amp;W58&amp;"]"&amp;O58&amp;"'!$E$"&amp;97), "0.00"), ", ", TEXT(INDIRECT("'["&amp;W58&amp;"]"&amp;O58&amp;"'!$F$"&amp;97), "0.00"), ")", )</f>
        <v>#REF!</v>
      </c>
      <c r="F58" s="22" t="e">
        <f ca="1">CONCATENATE(TEXT(INDIRECT("'["&amp;W58&amp;"]"&amp;O58&amp;"'!$D$"&amp;98), "0.00"), " (", TEXT(INDIRECT("'["&amp;W58&amp;"]"&amp;O58&amp;"'!$E$"&amp;98), "0.00"), ", ", TEXT(INDIRECT("'["&amp;W58&amp;"]"&amp;O58&amp;"'!$F$"&amp;98), "0.00"), ")", )</f>
        <v>#REF!</v>
      </c>
      <c r="G58" s="22" t="e">
        <f ca="1">CONCATENATE(TEXT(INDIRECT("'["&amp;W58&amp;"]"&amp;O58&amp;"'!$D$"&amp;99), "0.00"), " (", TEXT(INDIRECT("'["&amp;W58&amp;"]"&amp;O58&amp;"'!$E$"&amp;99), "0.00"), ", ", TEXT(INDIRECT("'["&amp;W58&amp;"]"&amp;O58&amp;"'!$F$"&amp;99), "0.00"), ")", )</f>
        <v>#REF!</v>
      </c>
      <c r="H58" s="22" t="e">
        <f ca="1">(TEXT(INDIRECT("'["&amp;W58&amp;"]"&amp;Q58&amp;"'!$G$"&amp;95),"0.0000"))</f>
        <v>#REF!</v>
      </c>
      <c r="I58" s="23" t="e">
        <f ca="1">CONCATENATE(TEXT(INDIRECT("'["&amp;X58&amp;"]"&amp;Q58&amp;"'!$D$"&amp;95),"0.00")," (",TEXT(INDIRECT("'["&amp;X58&amp;"]"&amp;Q58&amp;"'!$E$"&amp;95),"0.00"),", ",TEXT(INDIRECT("'["&amp;X58&amp;"]"&amp;Q58&amp;"'!$F$"&amp;95),"0.00"),")")</f>
        <v>#REF!</v>
      </c>
      <c r="J58" s="23" t="e">
        <f ca="1">(TEXT(INDIRECT("'["&amp;X58&amp;"]"&amp;Q58&amp;"'!$G$"&amp;95),"0.0000"))</f>
        <v>#REF!</v>
      </c>
      <c r="K58" s="24" t="e">
        <f ca="1">CONCATENATE(TEXT(INDIRECT("'["&amp;Y58&amp;"]"&amp;Q58&amp;"'!$D$"&amp;95),"0.00")," (",TEXT(INDIRECT("'["&amp;Y58&amp;"]"&amp;Q58&amp;"'!$E$"&amp;95),"0.00"),", ",TEXT(INDIRECT("'["&amp;Y58&amp;"]"&amp;Q58&amp;"'!$F$"&amp;95),"0.00"),")")</f>
        <v>#REF!</v>
      </c>
      <c r="L58" s="24" t="e">
        <f ca="1">(TEXT(INDIRECT("'["&amp;Y58&amp;"]"&amp;Q58&amp;"'!$G$"&amp;95),"0.0000"))</f>
        <v>#REF!</v>
      </c>
      <c r="M58" s="25" t="e">
        <f ca="1">CONCATENATE(TEXT(INDIRECT("'["&amp;Z58&amp;"]"&amp;Q58&amp;"'!$D$"&amp;95),"0.00")," (",TEXT(INDIRECT("'["&amp;Z58&amp;"]"&amp;Q58&amp;"'!$E$"&amp;95),"0.00"),", ",TEXT(INDIRECT("'["&amp;Z58&amp;"]"&amp;Q58&amp;"'!$F$"&amp;95),"0.00"),")")</f>
        <v>#REF!</v>
      </c>
      <c r="N58" s="25" t="e">
        <f ca="1">(TEXT(INDIRECT("'["&amp;Z58&amp;"]"&amp;Q58&amp;"'!$G$"&amp;95),"0.0000"))</f>
        <v>#REF!</v>
      </c>
      <c r="O58" t="str">
        <f t="shared" ref="O58:Q58" si="26">O57</f>
        <v>Hnmelanoma_inc</v>
      </c>
      <c r="Q58" t="str">
        <f t="shared" si="26"/>
        <v>Tmelanoma_inc</v>
      </c>
      <c r="R58" s="26"/>
      <c r="T58" s="28"/>
      <c r="U58" t="s">
        <v>21</v>
      </c>
      <c r="W58" t="str">
        <f>CONCATENATE(U58,"_5.xlsx")</f>
        <v>igf1_5.xlsx</v>
      </c>
      <c r="X58" t="str">
        <f>CONCATENATE(U58,"_sd.xlsx")</f>
        <v>igf1_sd.xlsx</v>
      </c>
      <c r="Y58" t="str">
        <f>CONCATENATE(U58,"_80.xlsx")</f>
        <v>igf1_80.xlsx</v>
      </c>
      <c r="Z58" t="str">
        <f t="shared" si="0"/>
        <v>igf1_5nmol.xlsx</v>
      </c>
      <c r="AA58" t="str">
        <f t="shared" ref="AA58" si="27">AA57</f>
        <v>Tabmelanoma_inc</v>
      </c>
    </row>
    <row r="59" spans="1:27" s="29" customFormat="1" x14ac:dyDescent="0.35">
      <c r="A59" s="15" t="s">
        <v>50</v>
      </c>
      <c r="B59" s="15" t="s">
        <v>18</v>
      </c>
      <c r="C59" s="16" t="e">
        <f ca="1">CONCATENATE(TEXT(INDIRECT("'["&amp;W60&amp;"]"&amp;AA60&amp;"'!$B$"&amp;3), "0")," / ", TEXT(INDIRECT("'["&amp;W60&amp;"]"&amp;AA60&amp;"'!$B$"&amp;4), "0"))</f>
        <v>#REF!</v>
      </c>
      <c r="D59" s="17" t="e">
        <f ca="1">CONCATENATE(TEXT(INDIRECT("'["&amp;W60&amp;"]"&amp;AA60&amp;"'!$C$"&amp;3), "0")," / ", TEXT(INDIRECT("'["&amp;W60&amp;"]"&amp;AA60&amp;"'!$C$"&amp;4), "0"))</f>
        <v>#REF!</v>
      </c>
      <c r="E59" s="17" t="e">
        <f ca="1">CONCATENATE(TEXT(INDIRECT("'["&amp;W60&amp;"]"&amp;AA60&amp;"'!$D$"&amp;3), "0")," / ", TEXT(INDIRECT("'["&amp;W60&amp;"]"&amp;AA60&amp;"'!$D$"&amp;4), "0"))</f>
        <v>#REF!</v>
      </c>
      <c r="F59" s="17" t="e">
        <f ca="1">CONCATENATE(TEXT(INDIRECT("'["&amp;W60&amp;"]"&amp;AA60&amp;"'!$E$"&amp;3), "0")," / ", TEXT(INDIRECT("'["&amp;W60&amp;"]"&amp;AA60&amp;"'!$E$"&amp;4), "0"))</f>
        <v>#REF!</v>
      </c>
      <c r="G59" s="17" t="e">
        <f ca="1">CONCATENATE(TEXT(INDIRECT("'["&amp;W60&amp;"]"&amp;AA60&amp;"'!$F$"&amp;3), "0")," / ", TEXT(INDIRECT("'["&amp;W60&amp;"]"&amp;AA60&amp;"'!$F$"&amp;4), "0"))</f>
        <v>#REF!</v>
      </c>
      <c r="H59" s="17"/>
      <c r="I59" s="18" t="e">
        <f ca="1">CONCATENATE(INDIRECT("'["&amp;X60&amp;"]"&amp;Q60&amp;"'!$B$"&amp;1), " / ", INDIRECT("'["&amp;X60&amp;"]"&amp;Q60&amp;"'!$C$"&amp;1))</f>
        <v>#REF!</v>
      </c>
      <c r="J59" s="18"/>
      <c r="K59" s="19" t="e">
        <f ca="1">CONCATENATE(INDIRECT("'["&amp;Y60&amp;"]"&amp;Q60&amp;"'!$B$"&amp;1), " / ", INDIRECT("'["&amp;Y60&amp;"]"&amp;Q60&amp;"'!$C$"&amp;1))</f>
        <v>#REF!</v>
      </c>
      <c r="L59" s="19"/>
      <c r="M59" s="20" t="e">
        <f ca="1">CONCATENATE(INDIRECT("'["&amp;Z60&amp;"]"&amp;Q60&amp;"'!$B$"&amp;1), " / ", INDIRECT("'["&amp;Z60&amp;"]"&amp;Q60&amp;"'!$C$"&amp;1))</f>
        <v>#REF!</v>
      </c>
      <c r="N59" s="20"/>
      <c r="R59" s="30"/>
      <c r="Z59" s="29" t="str">
        <f t="shared" si="0"/>
        <v>_5nmol.xlsx</v>
      </c>
    </row>
    <row r="60" spans="1:27" x14ac:dyDescent="0.35">
      <c r="B60" s="6" t="s">
        <v>19</v>
      </c>
      <c r="C60" s="21" t="e">
        <f ca="1">CONCATENATE(TEXT(INDIRECT("'["&amp;W60&amp;"]"&amp;O60&amp;"'!$D$"&amp;2), "0.00"), " (Ref.)")</f>
        <v>#REF!</v>
      </c>
      <c r="D60" s="22" t="e">
        <f ca="1">CONCATENATE(TEXT(INDIRECT("'["&amp;W60&amp;"]"&amp;O60&amp;"'!$D$"&amp;3), "0.00"), " (", TEXT(INDIRECT("'["&amp;W60&amp;"]"&amp;O60&amp;"'!$E$"&amp;3), "0.00"), ", ", TEXT(INDIRECT("'["&amp;W60&amp;"]"&amp;O60&amp;"'!$F$"&amp;3), "0.00"), ")", )</f>
        <v>#REF!</v>
      </c>
      <c r="E60" s="22" t="e">
        <f ca="1">CONCATENATE(TEXT(INDIRECT("'["&amp;W60&amp;"]"&amp;O60&amp;"'!$D$"&amp;4), "0.00"), " (", TEXT(INDIRECT("'["&amp;W60&amp;"]"&amp;O60&amp;"'!$E$"&amp;4), "0.00"), ", ", TEXT(INDIRECT("'["&amp;W60&amp;"]"&amp;O60&amp;"'!$F$"&amp;4), "0.00"), ")", )</f>
        <v>#REF!</v>
      </c>
      <c r="F60" s="22" t="e">
        <f ca="1">CONCATENATE(TEXT(INDIRECT("'["&amp;W60&amp;"]"&amp;O60&amp;"'!$D$"&amp;5), "0.00"), " (", TEXT(INDIRECT("'["&amp;W60&amp;"]"&amp;O60&amp;"'!$E$"&amp;5), "0.00"), ", ", TEXT(INDIRECT("'["&amp;W60&amp;"]"&amp;O60&amp;"'!$F$"&amp;5), "0.00"), ")", )</f>
        <v>#REF!</v>
      </c>
      <c r="G60" s="22" t="e">
        <f ca="1">CONCATENATE(TEXT(INDIRECT("'["&amp;W60&amp;"]"&amp;O60&amp;"'!$D$"&amp;6), "0.00"), " (", TEXT(INDIRECT("'["&amp;W60&amp;"]"&amp;O60&amp;"'!$E$"&amp;6), "0.00"), ", ", TEXT(INDIRECT("'["&amp;W60&amp;"]"&amp;O60&amp;"'!$F$"&amp;6), "0.00"), ")", )</f>
        <v>#REF!</v>
      </c>
      <c r="H60" s="22" t="e">
        <f ca="1">(TEXT(INDIRECT("'["&amp;W60&amp;"]"&amp;Q60&amp;"'!$G$"&amp;2),"0.0000"))</f>
        <v>#REF!</v>
      </c>
      <c r="I60" s="23" t="e">
        <f ca="1">CONCATENATE(TEXT(INDIRECT("'["&amp;X60&amp;"]"&amp;Q60&amp;"'!$D$"&amp;2),"0.00")," (",TEXT(INDIRECT("'["&amp;X60&amp;"]"&amp;Q60&amp;"'!$E$"&amp;2),"0.00"),", ",TEXT(INDIRECT("'["&amp;X60&amp;"]"&amp;Q60&amp;"'!$F$"&amp;2),"0.00"),")")</f>
        <v>#REF!</v>
      </c>
      <c r="J60" s="23" t="e">
        <f ca="1">(TEXT(INDIRECT("'["&amp;X60&amp;"]"&amp;Q60&amp;"'!$G$"&amp;2),"0.0000"))</f>
        <v>#REF!</v>
      </c>
      <c r="K60" s="24" t="e">
        <f ca="1">CONCATENATE(TEXT(INDIRECT("'["&amp;Y60&amp;"]"&amp;Q60&amp;"'!$D$"&amp;2),"0.00")," (",TEXT(INDIRECT("'["&amp;Y60&amp;"]"&amp;Q60&amp;"'!$E$"&amp;2),"0.00"),", ",TEXT(INDIRECT("'["&amp;Y60&amp;"]"&amp;Q60&amp;"'!$F$"&amp;2),"0.00"),")")</f>
        <v>#REF!</v>
      </c>
      <c r="L60" s="24" t="e">
        <f ca="1">(TEXT(INDIRECT("'["&amp;Y60&amp;"]"&amp;Q60&amp;"'!$G$"&amp;2),"0.0000"))</f>
        <v>#REF!</v>
      </c>
      <c r="M60" s="25" t="e">
        <f ca="1">CONCATENATE(TEXT(INDIRECT("'["&amp;Z60&amp;"]"&amp;Q60&amp;"'!$D$"&amp;2),"0.00")," (",TEXT(INDIRECT("'["&amp;Z60&amp;"]"&amp;Q60&amp;"'!$E$"&amp;2),"0.00"),", ",TEXT(INDIRECT("'["&amp;Z60&amp;"]"&amp;Q60&amp;"'!$F$"&amp;2),"0.00"),")")</f>
        <v>#REF!</v>
      </c>
      <c r="N60" s="25" t="e">
        <f ca="1">(TEXT(INDIRECT("'["&amp;Z60&amp;"]"&amp;Q60&amp;"'!$G$"&amp;2),"0.0000"))</f>
        <v>#REF!</v>
      </c>
      <c r="O60" t="str">
        <f>CONCATENATE("Hn",S60,"_inc")</f>
        <v>Hnmesosoft_inc</v>
      </c>
      <c r="Q60" t="str">
        <f>CONCATENATE("T",S60,"_inc")</f>
        <v>Tmesosoft_inc</v>
      </c>
      <c r="R60" s="26" t="str">
        <f>A59</f>
        <v>Mesothelial &amp; soft tissue (C45-49)</v>
      </c>
      <c r="S60" t="s">
        <v>51</v>
      </c>
      <c r="U60" t="s">
        <v>21</v>
      </c>
      <c r="W60" t="str">
        <f>CONCATENATE(U60,"_5.xlsx")</f>
        <v>igf1_5.xlsx</v>
      </c>
      <c r="X60" t="str">
        <f>CONCATENATE(U60,"_sd.xlsx")</f>
        <v>igf1_sd.xlsx</v>
      </c>
      <c r="Y60" t="str">
        <f>CONCATENATE(U60,"_80.xlsx")</f>
        <v>igf1_80.xlsx</v>
      </c>
      <c r="Z60" t="str">
        <f t="shared" si="0"/>
        <v>igf1_5nmol.xlsx</v>
      </c>
      <c r="AA60" t="str">
        <f>CONCATENATE("Tab",S60,"_inc")</f>
        <v>Tabmesosoft_inc</v>
      </c>
    </row>
    <row r="61" spans="1:27" x14ac:dyDescent="0.35">
      <c r="B61" s="6" t="s">
        <v>22</v>
      </c>
      <c r="C61" s="21" t="e">
        <f ca="1">CONCATENATE(TEXT(INDIRECT("'["&amp;W61&amp;"]"&amp;O61&amp;"'!$D$"&amp;20), "0.00"), " (Ref.)")</f>
        <v>#REF!</v>
      </c>
      <c r="D61" s="22" t="e">
        <f ca="1">CONCATENATE(TEXT(INDIRECT("'["&amp;W61&amp;"]"&amp;O61&amp;"'!$D$"&amp;21), "0.00"), " (", TEXT(INDIRECT("'["&amp;W61&amp;"]"&amp;O61&amp;"'!$E$"&amp;21), "0.00"), ", ", TEXT(INDIRECT("'["&amp;W61&amp;"]"&amp;O61&amp;"'!$F$"&amp;21), "0.00"), ")", )</f>
        <v>#REF!</v>
      </c>
      <c r="E61" s="22" t="e">
        <f ca="1">CONCATENATE(TEXT(INDIRECT("'["&amp;W61&amp;"]"&amp;O61&amp;"'!$D$"&amp;22), "0.00"), " (", TEXT(INDIRECT("'["&amp;W61&amp;"]"&amp;O61&amp;"'!$E$"&amp;22), "0.00"), ", ", TEXT(INDIRECT("'["&amp;W61&amp;"]"&amp;O61&amp;"'!$F$"&amp;22), "0.00"), ")", )</f>
        <v>#REF!</v>
      </c>
      <c r="F61" s="22" t="e">
        <f ca="1">CONCATENATE(TEXT(INDIRECT("'["&amp;W61&amp;"]"&amp;O61&amp;"'!$D$"&amp;23), "0.00"), " (", TEXT(INDIRECT("'["&amp;W61&amp;"]"&amp;O61&amp;"'!$E$"&amp;23), "0.00"), ", ", TEXT(INDIRECT("'["&amp;W61&amp;"]"&amp;O61&amp;"'!$F$"&amp;23), "0.00"), ")", )</f>
        <v>#REF!</v>
      </c>
      <c r="G61" s="22" t="e">
        <f ca="1">CONCATENATE(TEXT(INDIRECT("'["&amp;W61&amp;"]"&amp;O61&amp;"'!$D$"&amp;24), "0.00"), " (", TEXT(INDIRECT("'["&amp;W61&amp;"]"&amp;O61&amp;"'!$E$"&amp;24), "0.00"), ", ", TEXT(INDIRECT("'["&amp;W61&amp;"]"&amp;O61&amp;"'!$F$"&amp;24), "0.00"), ")", )</f>
        <v>#REF!</v>
      </c>
      <c r="H61" s="22" t="e">
        <f ca="1">(TEXT(INDIRECT("'["&amp;W61&amp;"]"&amp;Q61&amp;"'!$G$"&amp;20),"0.0000"))</f>
        <v>#REF!</v>
      </c>
      <c r="I61" s="23" t="e">
        <f ca="1">CONCATENATE(TEXT(INDIRECT("'["&amp;X61&amp;"]"&amp;Q61&amp;"'!$D$"&amp;20),"0.00")," (",TEXT(INDIRECT("'["&amp;X61&amp;"]"&amp;Q61&amp;"'!$E$"&amp;20),"0.00"),", ",TEXT(INDIRECT("'["&amp;X61&amp;"]"&amp;Q61&amp;"'!$F$"&amp;20),"0.00"),")")</f>
        <v>#REF!</v>
      </c>
      <c r="J61" s="23" t="e">
        <f ca="1">(TEXT(INDIRECT("'["&amp;X61&amp;"]"&amp;Q61&amp;"'!$G$"&amp;20),"0.0000"))</f>
        <v>#REF!</v>
      </c>
      <c r="K61" s="24" t="e">
        <f ca="1">CONCATENATE(TEXT(INDIRECT("'["&amp;Y61&amp;"]"&amp;Q61&amp;"'!$D$"&amp;20),"0.00")," (",TEXT(INDIRECT("'["&amp;Y61&amp;"]"&amp;Q61&amp;"'!$E$"&amp;20),"0.00"),", ",TEXT(INDIRECT("'["&amp;Y61&amp;"]"&amp;Q61&amp;"'!$F$"&amp;20),"0.00"),")")</f>
        <v>#REF!</v>
      </c>
      <c r="L61" s="24" t="e">
        <f ca="1">(TEXT(INDIRECT("'["&amp;Y61&amp;"]"&amp;Q61&amp;"'!$G$"&amp;20),"0.0000"))</f>
        <v>#REF!</v>
      </c>
      <c r="M61" s="25" t="e">
        <f ca="1">CONCATENATE(TEXT(INDIRECT("'["&amp;Z61&amp;"]"&amp;Q61&amp;"'!$D$"&amp;20),"0.00")," (",TEXT(INDIRECT("'["&amp;Z61&amp;"]"&amp;Q61&amp;"'!$E$"&amp;20),"0.00"),", ",TEXT(INDIRECT("'["&amp;Z61&amp;"]"&amp;Q61&amp;"'!$F$"&amp;20),"0.00"),")")</f>
        <v>#REF!</v>
      </c>
      <c r="N61" s="25" t="e">
        <f ca="1">(TEXT(INDIRECT("'["&amp;Z61&amp;"]"&amp;Q61&amp;"'!$G$"&amp;20),"0.0000"))</f>
        <v>#REF!</v>
      </c>
      <c r="O61" t="str">
        <f>O60</f>
        <v>Hnmesosoft_inc</v>
      </c>
      <c r="Q61" t="str">
        <f>Q60</f>
        <v>Tmesosoft_inc</v>
      </c>
      <c r="R61" s="26"/>
      <c r="T61" s="28"/>
      <c r="U61" t="s">
        <v>21</v>
      </c>
      <c r="W61" t="str">
        <f>CONCATENATE(U61,"_5.xlsx")</f>
        <v>igf1_5.xlsx</v>
      </c>
      <c r="X61" t="str">
        <f>CONCATENATE(U61,"_sd.xlsx")</f>
        <v>igf1_sd.xlsx</v>
      </c>
      <c r="Y61" t="str">
        <f>CONCATENATE(U61,"_80.xlsx")</f>
        <v>igf1_80.xlsx</v>
      </c>
      <c r="Z61" t="str">
        <f t="shared" si="0"/>
        <v>igf1_5nmol.xlsx</v>
      </c>
      <c r="AA61" t="str">
        <f>AA60</f>
        <v>Tabmesosoft_inc</v>
      </c>
    </row>
    <row r="62" spans="1:27" x14ac:dyDescent="0.35">
      <c r="B62" s="6" t="s">
        <v>23</v>
      </c>
      <c r="C62" s="21" t="e">
        <f ca="1">CONCATENATE(TEXT(INDIRECT("'["&amp;W62&amp;"]"&amp;O62&amp;"'!$D$"&amp;20), "0.00"), " (Ref.)")</f>
        <v>#REF!</v>
      </c>
      <c r="D62" s="22" t="e">
        <f ca="1">CONCATENATE(TEXT(INDIRECT("'["&amp;W62&amp;"]"&amp;O62&amp;"'!$D$"&amp;96), "0.00"), " (", TEXT(INDIRECT("'["&amp;W62&amp;"]"&amp;O62&amp;"'!$E$"&amp;96), "0.00"), ", ", TEXT(INDIRECT("'["&amp;W62&amp;"]"&amp;O62&amp;"'!$F$"&amp;96), "0.00"), ")", )</f>
        <v>#REF!</v>
      </c>
      <c r="E62" s="22" t="e">
        <f ca="1">CONCATENATE(TEXT(INDIRECT("'["&amp;W62&amp;"]"&amp;O62&amp;"'!$D$"&amp;97), "0.00"), " (", TEXT(INDIRECT("'["&amp;W62&amp;"]"&amp;O62&amp;"'!$E$"&amp;97), "0.00"), ", ", TEXT(INDIRECT("'["&amp;W62&amp;"]"&amp;O62&amp;"'!$F$"&amp;97), "0.00"), ")", )</f>
        <v>#REF!</v>
      </c>
      <c r="F62" s="22" t="e">
        <f ca="1">CONCATENATE(TEXT(INDIRECT("'["&amp;W62&amp;"]"&amp;O62&amp;"'!$D$"&amp;98), "0.00"), " (", TEXT(INDIRECT("'["&amp;W62&amp;"]"&amp;O62&amp;"'!$E$"&amp;98), "0.00"), ", ", TEXT(INDIRECT("'["&amp;W62&amp;"]"&amp;O62&amp;"'!$F$"&amp;98), "0.00"), ")", )</f>
        <v>#REF!</v>
      </c>
      <c r="G62" s="22" t="e">
        <f ca="1">CONCATENATE(TEXT(INDIRECT("'["&amp;W62&amp;"]"&amp;O62&amp;"'!$D$"&amp;99), "0.00"), " (", TEXT(INDIRECT("'["&amp;W62&amp;"]"&amp;O62&amp;"'!$E$"&amp;99), "0.00"), ", ", TEXT(INDIRECT("'["&amp;W62&amp;"]"&amp;O62&amp;"'!$F$"&amp;99), "0.00"), ")", )</f>
        <v>#REF!</v>
      </c>
      <c r="H62" s="22" t="e">
        <f ca="1">(TEXT(INDIRECT("'["&amp;W62&amp;"]"&amp;Q62&amp;"'!$G$"&amp;95),"0.0000"))</f>
        <v>#REF!</v>
      </c>
      <c r="I62" s="23" t="e">
        <f ca="1">CONCATENATE(TEXT(INDIRECT("'["&amp;X62&amp;"]"&amp;Q62&amp;"'!$D$"&amp;95),"0.00")," (",TEXT(INDIRECT("'["&amp;X62&amp;"]"&amp;Q62&amp;"'!$E$"&amp;95),"0.00"),", ",TEXT(INDIRECT("'["&amp;X62&amp;"]"&amp;Q62&amp;"'!$F$"&amp;95),"0.00"),")")</f>
        <v>#REF!</v>
      </c>
      <c r="J62" s="23" t="e">
        <f ca="1">(TEXT(INDIRECT("'["&amp;X62&amp;"]"&amp;Q62&amp;"'!$G$"&amp;95),"0.0000"))</f>
        <v>#REF!</v>
      </c>
      <c r="K62" s="24" t="e">
        <f ca="1">CONCATENATE(TEXT(INDIRECT("'["&amp;Y62&amp;"]"&amp;Q62&amp;"'!$D$"&amp;95),"0.00")," (",TEXT(INDIRECT("'["&amp;Y62&amp;"]"&amp;Q62&amp;"'!$E$"&amp;95),"0.00"),", ",TEXT(INDIRECT("'["&amp;Y62&amp;"]"&amp;Q62&amp;"'!$F$"&amp;95),"0.00"),")")</f>
        <v>#REF!</v>
      </c>
      <c r="L62" s="24" t="e">
        <f ca="1">(TEXT(INDIRECT("'["&amp;Y62&amp;"]"&amp;Q62&amp;"'!$G$"&amp;95),"0.0000"))</f>
        <v>#REF!</v>
      </c>
      <c r="M62" s="25" t="e">
        <f ca="1">CONCATENATE(TEXT(INDIRECT("'["&amp;Z62&amp;"]"&amp;Q62&amp;"'!$D$"&amp;95),"0.00")," (",TEXT(INDIRECT("'["&amp;Z62&amp;"]"&amp;Q62&amp;"'!$E$"&amp;95),"0.00"),", ",TEXT(INDIRECT("'["&amp;Z62&amp;"]"&amp;Q62&amp;"'!$F$"&amp;95),"0.00"),")")</f>
        <v>#REF!</v>
      </c>
      <c r="N62" s="25" t="e">
        <f ca="1">(TEXT(INDIRECT("'["&amp;Z62&amp;"]"&amp;Q62&amp;"'!$G$"&amp;95),"0.0000"))</f>
        <v>#REF!</v>
      </c>
      <c r="O62" t="str">
        <f>O61</f>
        <v>Hnmesosoft_inc</v>
      </c>
      <c r="Q62" t="str">
        <f>Q61</f>
        <v>Tmesosoft_inc</v>
      </c>
      <c r="R62" s="26"/>
      <c r="T62" s="28"/>
      <c r="U62" t="str">
        <f>U61</f>
        <v>igf1</v>
      </c>
      <c r="W62" t="str">
        <f>W61</f>
        <v>igf1_5.xlsx</v>
      </c>
      <c r="X62" t="str">
        <f t="shared" ref="X62:Y62" si="28">X61</f>
        <v>igf1_sd.xlsx</v>
      </c>
      <c r="Y62" t="str">
        <f t="shared" si="28"/>
        <v>igf1_80.xlsx</v>
      </c>
      <c r="Z62" t="str">
        <f t="shared" si="0"/>
        <v>igf1_5nmol.xlsx</v>
      </c>
      <c r="AA62" t="str">
        <f t="shared" ref="AA62" si="29">AA61</f>
        <v>Tabmesosoft_inc</v>
      </c>
    </row>
    <row r="63" spans="1:27" s="29" customFormat="1" x14ac:dyDescent="0.35">
      <c r="A63" s="15" t="s">
        <v>52</v>
      </c>
      <c r="B63" s="15" t="s">
        <v>18</v>
      </c>
      <c r="C63" s="16" t="e">
        <f ca="1">CONCATENATE(TEXT(INDIRECT("'["&amp;W64&amp;"]"&amp;AA64&amp;"'!$B$"&amp;3), "0")," / ", TEXT(INDIRECT("'["&amp;W64&amp;"]"&amp;AA64&amp;"'!$B$"&amp;4), "0"))</f>
        <v>#REF!</v>
      </c>
      <c r="D63" s="17" t="e">
        <f ca="1">CONCATENATE(TEXT(INDIRECT("'["&amp;W64&amp;"]"&amp;AA64&amp;"'!$C$"&amp;3), "0")," / ", TEXT(INDIRECT("'["&amp;W64&amp;"]"&amp;AA64&amp;"'!$C$"&amp;4), "0"))</f>
        <v>#REF!</v>
      </c>
      <c r="E63" s="17" t="e">
        <f ca="1">CONCATENATE(TEXT(INDIRECT("'["&amp;W64&amp;"]"&amp;AA64&amp;"'!$D$"&amp;3), "0")," / ", TEXT(INDIRECT("'["&amp;W64&amp;"]"&amp;AA64&amp;"'!$D$"&amp;4), "0"))</f>
        <v>#REF!</v>
      </c>
      <c r="F63" s="17" t="e">
        <f ca="1">CONCATENATE(TEXT(INDIRECT("'["&amp;W64&amp;"]"&amp;AA64&amp;"'!$E$"&amp;3), "0")," / ", TEXT(INDIRECT("'["&amp;W64&amp;"]"&amp;AA64&amp;"'!$E$"&amp;4), "0"))</f>
        <v>#REF!</v>
      </c>
      <c r="G63" s="17" t="e">
        <f ca="1">CONCATENATE(TEXT(INDIRECT("'["&amp;W64&amp;"]"&amp;AA64&amp;"'!$F$"&amp;3), "0")," / ", TEXT(INDIRECT("'["&amp;W64&amp;"]"&amp;AA64&amp;"'!$F$"&amp;4), "0"))</f>
        <v>#REF!</v>
      </c>
      <c r="H63" s="17"/>
      <c r="I63" s="18" t="e">
        <f ca="1">CONCATENATE(INDIRECT("'["&amp;X64&amp;"]"&amp;Q64&amp;"'!$B$"&amp;1), " / ", INDIRECT("'["&amp;X64&amp;"]"&amp;Q64&amp;"'!$C$"&amp;1))</f>
        <v>#REF!</v>
      </c>
      <c r="J63" s="18"/>
      <c r="K63" s="19" t="e">
        <f ca="1">CONCATENATE(INDIRECT("'["&amp;Y64&amp;"]"&amp;Q64&amp;"'!$B$"&amp;1), " / ", INDIRECT("'["&amp;Y64&amp;"]"&amp;Q64&amp;"'!$C$"&amp;1))</f>
        <v>#REF!</v>
      </c>
      <c r="L63" s="19"/>
      <c r="M63" s="20" t="e">
        <f ca="1">CONCATENATE(INDIRECT("'["&amp;Z64&amp;"]"&amp;Q64&amp;"'!$B$"&amp;1), " / ", INDIRECT("'["&amp;Z64&amp;"]"&amp;Q64&amp;"'!$C$"&amp;1))</f>
        <v>#REF!</v>
      </c>
      <c r="N63" s="20"/>
      <c r="R63" s="30"/>
      <c r="Z63" s="29" t="str">
        <f t="shared" si="0"/>
        <v>_5nmol.xlsx</v>
      </c>
    </row>
    <row r="64" spans="1:27" x14ac:dyDescent="0.35">
      <c r="B64" s="6" t="s">
        <v>19</v>
      </c>
      <c r="C64" s="21" t="e">
        <f ca="1">CONCATENATE(TEXT(INDIRECT("'["&amp;W64&amp;"]"&amp;O64&amp;"'!$D$"&amp;2), "0.00"), " (Ref.)")</f>
        <v>#REF!</v>
      </c>
      <c r="D64" s="22" t="e">
        <f ca="1">CONCATENATE(TEXT(INDIRECT("'["&amp;W64&amp;"]"&amp;O64&amp;"'!$D$"&amp;3), "0.00"), " (", TEXT(INDIRECT("'["&amp;W64&amp;"]"&amp;O64&amp;"'!$E$"&amp;3), "0.00"), ", ", TEXT(INDIRECT("'["&amp;W64&amp;"]"&amp;O64&amp;"'!$F$"&amp;3), "0.00"), ")", )</f>
        <v>#REF!</v>
      </c>
      <c r="E64" s="22" t="e">
        <f ca="1">CONCATENATE(TEXT(INDIRECT("'["&amp;W64&amp;"]"&amp;O64&amp;"'!$D$"&amp;4), "0.00"), " (", TEXT(INDIRECT("'["&amp;W64&amp;"]"&amp;O64&amp;"'!$E$"&amp;4), "0.00"), ", ", TEXT(INDIRECT("'["&amp;W64&amp;"]"&amp;O64&amp;"'!$F$"&amp;4), "0.00"), ")", )</f>
        <v>#REF!</v>
      </c>
      <c r="F64" s="22" t="e">
        <f ca="1">CONCATENATE(TEXT(INDIRECT("'["&amp;W64&amp;"]"&amp;O64&amp;"'!$D$"&amp;5), "0.00"), " (", TEXT(INDIRECT("'["&amp;W64&amp;"]"&amp;O64&amp;"'!$E$"&amp;5), "0.00"), ", ", TEXT(INDIRECT("'["&amp;W64&amp;"]"&amp;O64&amp;"'!$F$"&amp;5), "0.00"), ")", )</f>
        <v>#REF!</v>
      </c>
      <c r="G64" s="22" t="e">
        <f ca="1">CONCATENATE(TEXT(INDIRECT("'["&amp;W64&amp;"]"&amp;O64&amp;"'!$D$"&amp;6), "0.00"), " (", TEXT(INDIRECT("'["&amp;W64&amp;"]"&amp;O64&amp;"'!$E$"&amp;6), "0.00"), ", ", TEXT(INDIRECT("'["&amp;W64&amp;"]"&amp;O64&amp;"'!$F$"&amp;6), "0.00"), ")", )</f>
        <v>#REF!</v>
      </c>
      <c r="H64" s="22" t="e">
        <f ca="1">(TEXT(INDIRECT("'["&amp;W64&amp;"]"&amp;Q64&amp;"'!$G$"&amp;2),"0.0000"))</f>
        <v>#REF!</v>
      </c>
      <c r="I64" s="23" t="e">
        <f ca="1">CONCATENATE(TEXT(INDIRECT("'["&amp;X64&amp;"]"&amp;Q64&amp;"'!$D$"&amp;2),"0.00")," (",TEXT(INDIRECT("'["&amp;X64&amp;"]"&amp;Q64&amp;"'!$E$"&amp;2),"0.00"),", ",TEXT(INDIRECT("'["&amp;X64&amp;"]"&amp;Q64&amp;"'!$F$"&amp;2),"0.00"),")")</f>
        <v>#REF!</v>
      </c>
      <c r="J64" s="23" t="e">
        <f ca="1">(TEXT(INDIRECT("'["&amp;X64&amp;"]"&amp;Q64&amp;"'!$G$"&amp;2),"0.0000"))</f>
        <v>#REF!</v>
      </c>
      <c r="K64" s="24" t="e">
        <f ca="1">CONCATENATE(TEXT(INDIRECT("'["&amp;Y64&amp;"]"&amp;Q64&amp;"'!$D$"&amp;2),"0.00")," (",TEXT(INDIRECT("'["&amp;Y64&amp;"]"&amp;Q64&amp;"'!$E$"&amp;2),"0.00"),", ",TEXT(INDIRECT("'["&amp;Y64&amp;"]"&amp;Q64&amp;"'!$F$"&amp;2),"0.00"),")")</f>
        <v>#REF!</v>
      </c>
      <c r="L64" s="24" t="e">
        <f ca="1">(TEXT(INDIRECT("'["&amp;Y64&amp;"]"&amp;Q64&amp;"'!$G$"&amp;2),"0.0000"))</f>
        <v>#REF!</v>
      </c>
      <c r="M64" s="25" t="e">
        <f ca="1">CONCATENATE(TEXT(INDIRECT("'["&amp;Z64&amp;"]"&amp;Q64&amp;"'!$D$"&amp;2),"0.00")," (",TEXT(INDIRECT("'["&amp;Z64&amp;"]"&amp;Q64&amp;"'!$E$"&amp;2),"0.00"),", ",TEXT(INDIRECT("'["&amp;Z64&amp;"]"&amp;Q64&amp;"'!$F$"&amp;2),"0.00"),")")</f>
        <v>#REF!</v>
      </c>
      <c r="N64" s="25" t="e">
        <f ca="1">(TEXT(INDIRECT("'["&amp;Z64&amp;"]"&amp;Q64&amp;"'!$G$"&amp;2),"0.0000"))</f>
        <v>#REF!</v>
      </c>
      <c r="O64" t="str">
        <f>CONCATENATE("Hn",S64,"_inc")</f>
        <v>Hnbreast_inc</v>
      </c>
      <c r="Q64" t="str">
        <f>CONCATENATE("T",S64,"_inc")</f>
        <v>Tbreast_inc</v>
      </c>
      <c r="R64" s="26" t="str">
        <f>A63</f>
        <v>Breast (C50)</v>
      </c>
      <c r="S64" t="s">
        <v>53</v>
      </c>
      <c r="U64" t="s">
        <v>21</v>
      </c>
      <c r="W64" t="str">
        <f>CONCATENATE(U64,"_5.xlsx")</f>
        <v>igf1_5.xlsx</v>
      </c>
      <c r="X64" t="str">
        <f>CONCATENATE(U64,"_sd.xlsx")</f>
        <v>igf1_sd.xlsx</v>
      </c>
      <c r="Y64" t="str">
        <f>CONCATENATE(U64,"_80.xlsx")</f>
        <v>igf1_80.xlsx</v>
      </c>
      <c r="Z64" t="str">
        <f t="shared" si="0"/>
        <v>igf1_5nmol.xlsx</v>
      </c>
      <c r="AA64" t="str">
        <f>CONCATENATE("Tab",S64,"_inc")</f>
        <v>Tabbreast_inc</v>
      </c>
    </row>
    <row r="65" spans="1:27" x14ac:dyDescent="0.35">
      <c r="B65" s="6" t="s">
        <v>22</v>
      </c>
      <c r="C65" s="21" t="e">
        <f ca="1">CONCATENATE(TEXT(INDIRECT("'["&amp;W65&amp;"]"&amp;O65&amp;"'!$D$"&amp;20), "0.00"), " (Ref.)")</f>
        <v>#REF!</v>
      </c>
      <c r="D65" s="22" t="e">
        <f ca="1">CONCATENATE(TEXT(INDIRECT("'["&amp;W65&amp;"]"&amp;O65&amp;"'!$D$"&amp;21), "0.00"), " (", TEXT(INDIRECT("'["&amp;W65&amp;"]"&amp;O65&amp;"'!$E$"&amp;21), "0.00"), ", ", TEXT(INDIRECT("'["&amp;W65&amp;"]"&amp;O65&amp;"'!$F$"&amp;21), "0.00"), ")", )</f>
        <v>#REF!</v>
      </c>
      <c r="E65" s="22" t="e">
        <f ca="1">CONCATENATE(TEXT(INDIRECT("'["&amp;W65&amp;"]"&amp;O65&amp;"'!$D$"&amp;22), "0.00"), " (", TEXT(INDIRECT("'["&amp;W65&amp;"]"&amp;O65&amp;"'!$E$"&amp;22), "0.00"), ", ", TEXT(INDIRECT("'["&amp;W65&amp;"]"&amp;O65&amp;"'!$F$"&amp;22), "0.00"), ")", )</f>
        <v>#REF!</v>
      </c>
      <c r="F65" s="22" t="e">
        <f ca="1">CONCATENATE(TEXT(INDIRECT("'["&amp;W65&amp;"]"&amp;O65&amp;"'!$D$"&amp;23), "0.00"), " (", TEXT(INDIRECT("'["&amp;W65&amp;"]"&amp;O65&amp;"'!$E$"&amp;23), "0.00"), ", ", TEXT(INDIRECT("'["&amp;W65&amp;"]"&amp;O65&amp;"'!$F$"&amp;23), "0.00"), ")", )</f>
        <v>#REF!</v>
      </c>
      <c r="G65" s="22" t="e">
        <f ca="1">CONCATENATE(TEXT(INDIRECT("'["&amp;W65&amp;"]"&amp;O65&amp;"'!$D$"&amp;24), "0.00"), " (", TEXT(INDIRECT("'["&amp;W65&amp;"]"&amp;O65&amp;"'!$E$"&amp;24), "0.00"), ", ", TEXT(INDIRECT("'["&amp;W65&amp;"]"&amp;O65&amp;"'!$F$"&amp;24), "0.00"), ")", )</f>
        <v>#REF!</v>
      </c>
      <c r="H65" s="22" t="e">
        <f ca="1">(TEXT(INDIRECT("'["&amp;W65&amp;"]"&amp;Q65&amp;"'!$G$"&amp;20),"0.0000"))</f>
        <v>#REF!</v>
      </c>
      <c r="I65" s="23" t="e">
        <f ca="1">CONCATENATE(TEXT(INDIRECT("'["&amp;X65&amp;"]"&amp;Q65&amp;"'!$D$"&amp;20),"0.00")," (",TEXT(INDIRECT("'["&amp;X65&amp;"]"&amp;Q65&amp;"'!$E$"&amp;20),"0.00"),", ",TEXT(INDIRECT("'["&amp;X65&amp;"]"&amp;Q65&amp;"'!$F$"&amp;20),"0.00"),")")</f>
        <v>#REF!</v>
      </c>
      <c r="J65" s="23" t="e">
        <f ca="1">(TEXT(INDIRECT("'["&amp;X65&amp;"]"&amp;Q65&amp;"'!$G$"&amp;20),"0.0000"))</f>
        <v>#REF!</v>
      </c>
      <c r="K65" s="24" t="e">
        <f ca="1">CONCATENATE(TEXT(INDIRECT("'["&amp;Y65&amp;"]"&amp;Q65&amp;"'!$D$"&amp;20),"0.00")," (",TEXT(INDIRECT("'["&amp;Y65&amp;"]"&amp;Q65&amp;"'!$E$"&amp;20),"0.00"),", ",TEXT(INDIRECT("'["&amp;Y65&amp;"]"&amp;Q65&amp;"'!$F$"&amp;20),"0.00"),")")</f>
        <v>#REF!</v>
      </c>
      <c r="L65" s="24" t="e">
        <f ca="1">(TEXT(INDIRECT("'["&amp;Y65&amp;"]"&amp;Q65&amp;"'!$G$"&amp;20),"0.0000"))</f>
        <v>#REF!</v>
      </c>
      <c r="M65" s="25" t="e">
        <f ca="1">CONCATENATE(TEXT(INDIRECT("'["&amp;Z65&amp;"]"&amp;Q65&amp;"'!$D$"&amp;20),"0.00")," (",TEXT(INDIRECT("'["&amp;Z65&amp;"]"&amp;Q65&amp;"'!$E$"&amp;20),"0.00"),", ",TEXT(INDIRECT("'["&amp;Z65&amp;"]"&amp;Q65&amp;"'!$F$"&amp;20),"0.00"),")")</f>
        <v>#REF!</v>
      </c>
      <c r="N65" s="25" t="e">
        <f ca="1">(TEXT(INDIRECT("'["&amp;Z65&amp;"]"&amp;Q65&amp;"'!$G$"&amp;20),"0.0000"))</f>
        <v>#REF!</v>
      </c>
      <c r="O65" t="str">
        <f>O64</f>
        <v>Hnbreast_inc</v>
      </c>
      <c r="Q65" t="str">
        <f>Q64</f>
        <v>Tbreast_inc</v>
      </c>
      <c r="R65" s="26"/>
      <c r="T65" s="28"/>
      <c r="U65" t="s">
        <v>21</v>
      </c>
      <c r="W65" t="str">
        <f>CONCATENATE(U65,"_5.xlsx")</f>
        <v>igf1_5.xlsx</v>
      </c>
      <c r="X65" t="str">
        <f>CONCATENATE(U65,"_sd.xlsx")</f>
        <v>igf1_sd.xlsx</v>
      </c>
      <c r="Y65" t="str">
        <f>CONCATENATE(U65,"_80.xlsx")</f>
        <v>igf1_80.xlsx</v>
      </c>
      <c r="Z65" t="str">
        <f t="shared" si="0"/>
        <v>igf1_5nmol.xlsx</v>
      </c>
      <c r="AA65" t="str">
        <f>AA64</f>
        <v>Tabbreast_inc</v>
      </c>
    </row>
    <row r="66" spans="1:27" x14ac:dyDescent="0.35">
      <c r="B66" s="6" t="s">
        <v>23</v>
      </c>
      <c r="C66" s="21" t="e">
        <f ca="1">CONCATENATE(TEXT(INDIRECT("'["&amp;W66&amp;"]"&amp;O66&amp;"'!$D$"&amp;20), "0.00"), " (Ref.)")</f>
        <v>#REF!</v>
      </c>
      <c r="D66" s="22" t="e">
        <f ca="1">CONCATENATE(TEXT(INDIRECT("'["&amp;W66&amp;"]"&amp;O66&amp;"'!$D$"&amp;96), "0.00"), " (", TEXT(INDIRECT("'["&amp;W66&amp;"]"&amp;O66&amp;"'!$E$"&amp;96), "0.00"), ", ", TEXT(INDIRECT("'["&amp;W66&amp;"]"&amp;O66&amp;"'!$F$"&amp;96), "0.00"), ")", )</f>
        <v>#REF!</v>
      </c>
      <c r="E66" s="22" t="e">
        <f ca="1">CONCATENATE(TEXT(INDIRECT("'["&amp;W66&amp;"]"&amp;O66&amp;"'!$D$"&amp;97), "0.00"), " (", TEXT(INDIRECT("'["&amp;W66&amp;"]"&amp;O66&amp;"'!$E$"&amp;97), "0.00"), ", ", TEXT(INDIRECT("'["&amp;W66&amp;"]"&amp;O66&amp;"'!$F$"&amp;97), "0.00"), ")", )</f>
        <v>#REF!</v>
      </c>
      <c r="F66" s="22" t="e">
        <f ca="1">CONCATENATE(TEXT(INDIRECT("'["&amp;W66&amp;"]"&amp;O66&amp;"'!$D$"&amp;98), "0.00"), " (", TEXT(INDIRECT("'["&amp;W66&amp;"]"&amp;O66&amp;"'!$E$"&amp;98), "0.00"), ", ", TEXT(INDIRECT("'["&amp;W66&amp;"]"&amp;O66&amp;"'!$F$"&amp;98), "0.00"), ")", )</f>
        <v>#REF!</v>
      </c>
      <c r="G66" s="22" t="e">
        <f ca="1">CONCATENATE(TEXT(INDIRECT("'["&amp;W66&amp;"]"&amp;O66&amp;"'!$D$"&amp;99), "0.00"), " (", TEXT(INDIRECT("'["&amp;W66&amp;"]"&amp;O66&amp;"'!$E$"&amp;99), "0.00"), ", ", TEXT(INDIRECT("'["&amp;W66&amp;"]"&amp;O66&amp;"'!$F$"&amp;99), "0.00"), ")", )</f>
        <v>#REF!</v>
      </c>
      <c r="H66" s="22" t="e">
        <f ca="1">(TEXT(INDIRECT("'["&amp;W66&amp;"]"&amp;Q66&amp;"'!$G$"&amp;95),"0.0000"))</f>
        <v>#REF!</v>
      </c>
      <c r="I66" s="23" t="e">
        <f ca="1">CONCATENATE(TEXT(INDIRECT("'["&amp;X66&amp;"]"&amp;Q66&amp;"'!$D$"&amp;95),"0.00")," (",TEXT(INDIRECT("'["&amp;X66&amp;"]"&amp;Q66&amp;"'!$E$"&amp;95),"0.00"),", ",TEXT(INDIRECT("'["&amp;X66&amp;"]"&amp;Q66&amp;"'!$F$"&amp;95),"0.00"),")")</f>
        <v>#REF!</v>
      </c>
      <c r="J66" s="23" t="e">
        <f ca="1">(TEXT(INDIRECT("'["&amp;X66&amp;"]"&amp;Q66&amp;"'!$G$"&amp;95),"0.0000"))</f>
        <v>#REF!</v>
      </c>
      <c r="K66" s="24" t="e">
        <f ca="1">CONCATENATE(TEXT(INDIRECT("'["&amp;Y66&amp;"]"&amp;Q66&amp;"'!$D$"&amp;95),"0.00")," (",TEXT(INDIRECT("'["&amp;Y66&amp;"]"&amp;Q66&amp;"'!$E$"&amp;95),"0.00"),", ",TEXT(INDIRECT("'["&amp;Y66&amp;"]"&amp;Q66&amp;"'!$F$"&amp;95),"0.00"),")")</f>
        <v>#REF!</v>
      </c>
      <c r="L66" s="24" t="e">
        <f ca="1">(TEXT(INDIRECT("'["&amp;Y66&amp;"]"&amp;Q66&amp;"'!$G$"&amp;95),"0.0000"))</f>
        <v>#REF!</v>
      </c>
      <c r="M66" s="25" t="e">
        <f ca="1">CONCATENATE(TEXT(INDIRECT("'["&amp;Z66&amp;"]"&amp;Q66&amp;"'!$D$"&amp;95),"0.00")," (",TEXT(INDIRECT("'["&amp;Z66&amp;"]"&amp;Q66&amp;"'!$E$"&amp;95),"0.00"),", ",TEXT(INDIRECT("'["&amp;Z66&amp;"]"&amp;Q66&amp;"'!$F$"&amp;95),"0.00"),")")</f>
        <v>#REF!</v>
      </c>
      <c r="N66" s="25" t="e">
        <f ca="1">(TEXT(INDIRECT("'["&amp;Z66&amp;"]"&amp;Q66&amp;"'!$G$"&amp;95),"0.0000"))</f>
        <v>#REF!</v>
      </c>
      <c r="O66" t="str">
        <f>O65</f>
        <v>Hnbreast_inc</v>
      </c>
      <c r="Q66" t="str">
        <f>Q65</f>
        <v>Tbreast_inc</v>
      </c>
      <c r="R66" s="26"/>
      <c r="T66" s="28"/>
      <c r="U66" t="str">
        <f>U65</f>
        <v>igf1</v>
      </c>
      <c r="W66" t="str">
        <f>W65</f>
        <v>igf1_5.xlsx</v>
      </c>
      <c r="X66" t="str">
        <f t="shared" ref="X66:Y66" si="30">X65</f>
        <v>igf1_sd.xlsx</v>
      </c>
      <c r="Y66" t="str">
        <f t="shared" si="30"/>
        <v>igf1_80.xlsx</v>
      </c>
      <c r="Z66" t="str">
        <f t="shared" si="0"/>
        <v>igf1_5nmol.xlsx</v>
      </c>
      <c r="AA66" t="str">
        <f t="shared" ref="AA66" si="31">AA65</f>
        <v>Tabbreast_inc</v>
      </c>
    </row>
    <row r="67" spans="1:27" s="29" customFormat="1" x14ac:dyDescent="0.35">
      <c r="A67" s="15" t="s">
        <v>54</v>
      </c>
      <c r="B67" s="15" t="s">
        <v>18</v>
      </c>
      <c r="C67" s="16" t="e">
        <f ca="1">CONCATENATE(TEXT(INDIRECT("'["&amp;W68&amp;"]"&amp;AA68&amp;"'!$B$"&amp;3), "0")," / ", TEXT(INDIRECT("'["&amp;W68&amp;"]"&amp;AA68&amp;"'!$B$"&amp;4), "0"))</f>
        <v>#REF!</v>
      </c>
      <c r="D67" s="17" t="e">
        <f ca="1">CONCATENATE(TEXT(INDIRECT("'["&amp;W68&amp;"]"&amp;AA68&amp;"'!$C$"&amp;3), "0")," / ", TEXT(INDIRECT("'["&amp;W68&amp;"]"&amp;AA68&amp;"'!$C$"&amp;4), "0"))</f>
        <v>#REF!</v>
      </c>
      <c r="E67" s="17" t="e">
        <f ca="1">CONCATENATE(TEXT(INDIRECT("'["&amp;W68&amp;"]"&amp;AA68&amp;"'!$D$"&amp;3), "0")," / ", TEXT(INDIRECT("'["&amp;W68&amp;"]"&amp;AA68&amp;"'!$D$"&amp;4), "0"))</f>
        <v>#REF!</v>
      </c>
      <c r="F67" s="17" t="e">
        <f ca="1">CONCATENATE(TEXT(INDIRECT("'["&amp;W68&amp;"]"&amp;AA68&amp;"'!$E$"&amp;3), "0")," / ", TEXT(INDIRECT("'["&amp;W68&amp;"]"&amp;AA68&amp;"'!$E$"&amp;4), "0"))</f>
        <v>#REF!</v>
      </c>
      <c r="G67" s="17" t="e">
        <f ca="1">CONCATENATE(TEXT(INDIRECT("'["&amp;W68&amp;"]"&amp;AA68&amp;"'!$F$"&amp;3), "0")," / ", TEXT(INDIRECT("'["&amp;W68&amp;"]"&amp;AA68&amp;"'!$F$"&amp;4), "0"))</f>
        <v>#REF!</v>
      </c>
      <c r="H67" s="17"/>
      <c r="I67" s="18" t="e">
        <f ca="1">CONCATENATE(INDIRECT("'["&amp;X68&amp;"]"&amp;Q68&amp;"'!$B$"&amp;1), " / ", INDIRECT("'["&amp;X68&amp;"]"&amp;Q68&amp;"'!$C$"&amp;1))</f>
        <v>#REF!</v>
      </c>
      <c r="J67" s="18"/>
      <c r="K67" s="19" t="e">
        <f ca="1">CONCATENATE(INDIRECT("'["&amp;Y68&amp;"]"&amp;Q68&amp;"'!$B$"&amp;1), " / ", INDIRECT("'["&amp;Y68&amp;"]"&amp;Q68&amp;"'!$C$"&amp;1))</f>
        <v>#REF!</v>
      </c>
      <c r="L67" s="19"/>
      <c r="M67" s="20" t="e">
        <f ca="1">CONCATENATE(INDIRECT("'["&amp;Z68&amp;"]"&amp;Q68&amp;"'!$B$"&amp;1), " / ", INDIRECT("'["&amp;Z68&amp;"]"&amp;Q68&amp;"'!$C$"&amp;1))</f>
        <v>#REF!</v>
      </c>
      <c r="N67" s="20"/>
      <c r="R67" s="30"/>
      <c r="Z67" s="29" t="str">
        <f t="shared" si="0"/>
        <v>_5nmol.xlsx</v>
      </c>
    </row>
    <row r="68" spans="1:27" x14ac:dyDescent="0.35">
      <c r="B68" s="6" t="s">
        <v>19</v>
      </c>
      <c r="C68" s="21" t="e">
        <f ca="1">CONCATENATE(TEXT(INDIRECT("'["&amp;W68&amp;"]"&amp;O68&amp;"'!$D$"&amp;2), "0.00"), " (Ref.)")</f>
        <v>#REF!</v>
      </c>
      <c r="D68" s="22" t="e">
        <f ca="1">CONCATENATE(TEXT(INDIRECT("'["&amp;W68&amp;"]"&amp;O68&amp;"'!$D$"&amp;3), "0.00"), " (", TEXT(INDIRECT("'["&amp;W68&amp;"]"&amp;O68&amp;"'!$E$"&amp;3), "0.00"), ", ", TEXT(INDIRECT("'["&amp;W68&amp;"]"&amp;O68&amp;"'!$F$"&amp;3), "0.00"), ")", )</f>
        <v>#REF!</v>
      </c>
      <c r="E68" s="22" t="e">
        <f ca="1">CONCATENATE(TEXT(INDIRECT("'["&amp;W68&amp;"]"&amp;O68&amp;"'!$D$"&amp;4), "0.00"), " (", TEXT(INDIRECT("'["&amp;W68&amp;"]"&amp;O68&amp;"'!$E$"&amp;4), "0.00"), ", ", TEXT(INDIRECT("'["&amp;W68&amp;"]"&amp;O68&amp;"'!$F$"&amp;4), "0.00"), ")", )</f>
        <v>#REF!</v>
      </c>
      <c r="F68" s="22" t="e">
        <f ca="1">CONCATENATE(TEXT(INDIRECT("'["&amp;W68&amp;"]"&amp;O68&amp;"'!$D$"&amp;5), "0.00"), " (", TEXT(INDIRECT("'["&amp;W68&amp;"]"&amp;O68&amp;"'!$E$"&amp;5), "0.00"), ", ", TEXT(INDIRECT("'["&amp;W68&amp;"]"&amp;O68&amp;"'!$F$"&amp;5), "0.00"), ")", )</f>
        <v>#REF!</v>
      </c>
      <c r="G68" s="22" t="e">
        <f ca="1">CONCATENATE(TEXT(INDIRECT("'["&amp;W68&amp;"]"&amp;O68&amp;"'!$D$"&amp;6), "0.00"), " (", TEXT(INDIRECT("'["&amp;W68&amp;"]"&amp;O68&amp;"'!$E$"&amp;6), "0.00"), ", ", TEXT(INDIRECT("'["&amp;W68&amp;"]"&amp;O68&amp;"'!$F$"&amp;6), "0.00"), ")", )</f>
        <v>#REF!</v>
      </c>
      <c r="H68" s="22" t="e">
        <f ca="1">(TEXT(INDIRECT("'["&amp;W68&amp;"]"&amp;Q68&amp;"'!$G$"&amp;2),"0.0000"))</f>
        <v>#REF!</v>
      </c>
      <c r="I68" s="23" t="e">
        <f ca="1">CONCATENATE(TEXT(INDIRECT("'["&amp;X68&amp;"]"&amp;Q68&amp;"'!$D$"&amp;2),"0.00")," (",TEXT(INDIRECT("'["&amp;X68&amp;"]"&amp;Q68&amp;"'!$E$"&amp;2),"0.00"),", ",TEXT(INDIRECT("'["&amp;X68&amp;"]"&amp;Q68&amp;"'!$F$"&amp;2),"0.00"),")")</f>
        <v>#REF!</v>
      </c>
      <c r="J68" s="23" t="e">
        <f ca="1">(TEXT(INDIRECT("'["&amp;X68&amp;"]"&amp;Q68&amp;"'!$G$"&amp;2),"0.0000"))</f>
        <v>#REF!</v>
      </c>
      <c r="K68" s="24" t="e">
        <f ca="1">CONCATENATE(TEXT(INDIRECT("'["&amp;Y68&amp;"]"&amp;Q68&amp;"'!$D$"&amp;2),"0.00")," (",TEXT(INDIRECT("'["&amp;Y68&amp;"]"&amp;Q68&amp;"'!$E$"&amp;2),"0.00"),", ",TEXT(INDIRECT("'["&amp;Y68&amp;"]"&amp;Q68&amp;"'!$F$"&amp;2),"0.00"),")")</f>
        <v>#REF!</v>
      </c>
      <c r="L68" s="24" t="e">
        <f ca="1">(TEXT(INDIRECT("'["&amp;Y68&amp;"]"&amp;Q68&amp;"'!$G$"&amp;2),"0.0000"))</f>
        <v>#REF!</v>
      </c>
      <c r="M68" s="25" t="e">
        <f ca="1">CONCATENATE(TEXT(INDIRECT("'["&amp;Z68&amp;"]"&amp;Q68&amp;"'!$D$"&amp;2),"0.00")," (",TEXT(INDIRECT("'["&amp;Z68&amp;"]"&amp;Q68&amp;"'!$E$"&amp;2),"0.00"),", ",TEXT(INDIRECT("'["&amp;Z68&amp;"]"&amp;Q68&amp;"'!$F$"&amp;2),"0.00"),")")</f>
        <v>#REF!</v>
      </c>
      <c r="N68" s="25" t="e">
        <f ca="1">(TEXT(INDIRECT("'["&amp;Z68&amp;"]"&amp;Q68&amp;"'!$G$"&amp;2),"0.0000"))</f>
        <v>#REF!</v>
      </c>
      <c r="O68" t="str">
        <f>CONCATENATE("Hn",S68,"_inc")</f>
        <v>Hnuterine_inc</v>
      </c>
      <c r="Q68" t="str">
        <f>CONCATENATE("T",S68,"_inc")</f>
        <v>Tuterine_inc</v>
      </c>
      <c r="R68" s="26" t="str">
        <f>A67</f>
        <v>Uterus/Endometrium (C54)</v>
      </c>
      <c r="S68" t="s">
        <v>55</v>
      </c>
      <c r="U68" t="s">
        <v>21</v>
      </c>
      <c r="W68" t="str">
        <f>CONCATENATE(U68,"_5.xlsx")</f>
        <v>igf1_5.xlsx</v>
      </c>
      <c r="X68" t="str">
        <f>CONCATENATE(U68,"_sd.xlsx")</f>
        <v>igf1_sd.xlsx</v>
      </c>
      <c r="Y68" t="str">
        <f>CONCATENATE(U68,"_80.xlsx")</f>
        <v>igf1_80.xlsx</v>
      </c>
      <c r="Z68" t="str">
        <f t="shared" si="0"/>
        <v>igf1_5nmol.xlsx</v>
      </c>
      <c r="AA68" t="str">
        <f>CONCATENATE("Tab",S68,"_inc")</f>
        <v>Tabuterine_inc</v>
      </c>
    </row>
    <row r="69" spans="1:27" x14ac:dyDescent="0.35">
      <c r="B69" s="6" t="s">
        <v>22</v>
      </c>
      <c r="C69" s="21" t="e">
        <f ca="1">CONCATENATE(TEXT(INDIRECT("'["&amp;W69&amp;"]"&amp;O69&amp;"'!$D$"&amp;20), "0.00"), " (Ref.)")</f>
        <v>#REF!</v>
      </c>
      <c r="D69" s="22" t="e">
        <f ca="1">CONCATENATE(TEXT(INDIRECT("'["&amp;W69&amp;"]"&amp;O69&amp;"'!$D$"&amp;21), "0.00"), " (", TEXT(INDIRECT("'["&amp;W69&amp;"]"&amp;O69&amp;"'!$E$"&amp;21), "0.00"), ", ", TEXT(INDIRECT("'["&amp;W69&amp;"]"&amp;O69&amp;"'!$F$"&amp;21), "0.00"), ")", )</f>
        <v>#REF!</v>
      </c>
      <c r="E69" s="22" t="e">
        <f ca="1">CONCATENATE(TEXT(INDIRECT("'["&amp;W69&amp;"]"&amp;O69&amp;"'!$D$"&amp;22), "0.00"), " (", TEXT(INDIRECT("'["&amp;W69&amp;"]"&amp;O69&amp;"'!$E$"&amp;22), "0.00"), ", ", TEXT(INDIRECT("'["&amp;W69&amp;"]"&amp;O69&amp;"'!$F$"&amp;22), "0.00"), ")", )</f>
        <v>#REF!</v>
      </c>
      <c r="F69" s="22" t="e">
        <f ca="1">CONCATENATE(TEXT(INDIRECT("'["&amp;W69&amp;"]"&amp;O69&amp;"'!$D$"&amp;23), "0.00"), " (", TEXT(INDIRECT("'["&amp;W69&amp;"]"&amp;O69&amp;"'!$E$"&amp;23), "0.00"), ", ", TEXT(INDIRECT("'["&amp;W69&amp;"]"&amp;O69&amp;"'!$F$"&amp;23), "0.00"), ")", )</f>
        <v>#REF!</v>
      </c>
      <c r="G69" s="22" t="e">
        <f ca="1">CONCATENATE(TEXT(INDIRECT("'["&amp;W69&amp;"]"&amp;O69&amp;"'!$D$"&amp;24), "0.00"), " (", TEXT(INDIRECT("'["&amp;W69&amp;"]"&amp;O69&amp;"'!$E$"&amp;24), "0.00"), ", ", TEXT(INDIRECT("'["&amp;W69&amp;"]"&amp;O69&amp;"'!$F$"&amp;24), "0.00"), ")", )</f>
        <v>#REF!</v>
      </c>
      <c r="H69" s="22" t="e">
        <f ca="1">(TEXT(INDIRECT("'["&amp;W69&amp;"]"&amp;Q69&amp;"'!$G$"&amp;20),"0.0000"))</f>
        <v>#REF!</v>
      </c>
      <c r="I69" s="23" t="e">
        <f ca="1">CONCATENATE(TEXT(INDIRECT("'["&amp;X69&amp;"]"&amp;Q69&amp;"'!$D$"&amp;20),"0.00")," (",TEXT(INDIRECT("'["&amp;X69&amp;"]"&amp;Q69&amp;"'!$E$"&amp;20),"0.00"),", ",TEXT(INDIRECT("'["&amp;X69&amp;"]"&amp;Q69&amp;"'!$F$"&amp;20),"0.00"),")")</f>
        <v>#REF!</v>
      </c>
      <c r="J69" s="23" t="e">
        <f ca="1">(TEXT(INDIRECT("'["&amp;X69&amp;"]"&amp;Q69&amp;"'!$G$"&amp;20),"0.0000"))</f>
        <v>#REF!</v>
      </c>
      <c r="K69" s="24" t="e">
        <f ca="1">CONCATENATE(TEXT(INDIRECT("'["&amp;Y69&amp;"]"&amp;Q69&amp;"'!$D$"&amp;20),"0.00")," (",TEXT(INDIRECT("'["&amp;Y69&amp;"]"&amp;Q69&amp;"'!$E$"&amp;20),"0.00"),", ",TEXT(INDIRECT("'["&amp;Y69&amp;"]"&amp;Q69&amp;"'!$F$"&amp;20),"0.00"),")")</f>
        <v>#REF!</v>
      </c>
      <c r="L69" s="24" t="e">
        <f ca="1">(TEXT(INDIRECT("'["&amp;Y69&amp;"]"&amp;Q69&amp;"'!$G$"&amp;20),"0.0000"))</f>
        <v>#REF!</v>
      </c>
      <c r="M69" s="25" t="e">
        <f ca="1">CONCATENATE(TEXT(INDIRECT("'["&amp;Z69&amp;"]"&amp;Q69&amp;"'!$D$"&amp;20),"0.00")," (",TEXT(INDIRECT("'["&amp;Z69&amp;"]"&amp;Q69&amp;"'!$E$"&amp;20),"0.00"),", ",TEXT(INDIRECT("'["&amp;Z69&amp;"]"&amp;Q69&amp;"'!$F$"&amp;20),"0.00"),")")</f>
        <v>#REF!</v>
      </c>
      <c r="N69" s="25" t="e">
        <f ca="1">(TEXT(INDIRECT("'["&amp;Z69&amp;"]"&amp;Q69&amp;"'!$G$"&amp;20),"0.0000"))</f>
        <v>#REF!</v>
      </c>
      <c r="O69" t="str">
        <f>O68</f>
        <v>Hnuterine_inc</v>
      </c>
      <c r="Q69" t="str">
        <f>Q68</f>
        <v>Tuterine_inc</v>
      </c>
      <c r="R69" s="26"/>
      <c r="T69" s="28"/>
      <c r="U69" t="s">
        <v>21</v>
      </c>
      <c r="W69" t="str">
        <f>CONCATENATE(U69,"_5.xlsx")</f>
        <v>igf1_5.xlsx</v>
      </c>
      <c r="X69" t="str">
        <f>CONCATENATE(U69,"_sd.xlsx")</f>
        <v>igf1_sd.xlsx</v>
      </c>
      <c r="Y69" t="str">
        <f>CONCATENATE(U69,"_80.xlsx")</f>
        <v>igf1_80.xlsx</v>
      </c>
      <c r="Z69" t="str">
        <f t="shared" si="0"/>
        <v>igf1_5nmol.xlsx</v>
      </c>
      <c r="AA69" t="str">
        <f>AA68</f>
        <v>Tabuterine_inc</v>
      </c>
    </row>
    <row r="70" spans="1:27" x14ac:dyDescent="0.35">
      <c r="B70" s="6" t="s">
        <v>23</v>
      </c>
      <c r="C70" s="21" t="e">
        <f ca="1">CONCATENATE(TEXT(INDIRECT("'["&amp;W70&amp;"]"&amp;O70&amp;"'!$D$"&amp;20), "0.00"), " (Ref.)")</f>
        <v>#REF!</v>
      </c>
      <c r="D70" s="22" t="e">
        <f ca="1">CONCATENATE(TEXT(INDIRECT("'["&amp;W70&amp;"]"&amp;O70&amp;"'!$D$"&amp;96), "0.00"), " (", TEXT(INDIRECT("'["&amp;W70&amp;"]"&amp;O70&amp;"'!$E$"&amp;96), "0.00"), ", ", TEXT(INDIRECT("'["&amp;W70&amp;"]"&amp;O70&amp;"'!$F$"&amp;96), "0.00"), ")", )</f>
        <v>#REF!</v>
      </c>
      <c r="E70" s="22" t="e">
        <f ca="1">CONCATENATE(TEXT(INDIRECT("'["&amp;W70&amp;"]"&amp;O70&amp;"'!$D$"&amp;97), "0.00"), " (", TEXT(INDIRECT("'["&amp;W70&amp;"]"&amp;O70&amp;"'!$E$"&amp;97), "0.00"), ", ", TEXT(INDIRECT("'["&amp;W70&amp;"]"&amp;O70&amp;"'!$F$"&amp;97), "0.00"), ")", )</f>
        <v>#REF!</v>
      </c>
      <c r="F70" s="22" t="e">
        <f ca="1">CONCATENATE(TEXT(INDIRECT("'["&amp;W70&amp;"]"&amp;O70&amp;"'!$D$"&amp;98), "0.00"), " (", TEXT(INDIRECT("'["&amp;W70&amp;"]"&amp;O70&amp;"'!$E$"&amp;98), "0.00"), ", ", TEXT(INDIRECT("'["&amp;W70&amp;"]"&amp;O70&amp;"'!$F$"&amp;98), "0.00"), ")", )</f>
        <v>#REF!</v>
      </c>
      <c r="G70" s="22" t="e">
        <f ca="1">CONCATENATE(TEXT(INDIRECT("'["&amp;W70&amp;"]"&amp;O70&amp;"'!$D$"&amp;99), "0.00"), " (", TEXT(INDIRECT("'["&amp;W70&amp;"]"&amp;O70&amp;"'!$E$"&amp;99), "0.00"), ", ", TEXT(INDIRECT("'["&amp;W70&amp;"]"&amp;O70&amp;"'!$F$"&amp;99), "0.00"), ")", )</f>
        <v>#REF!</v>
      </c>
      <c r="H70" s="22" t="e">
        <f ca="1">(TEXT(INDIRECT("'["&amp;W70&amp;"]"&amp;Q70&amp;"'!$G$"&amp;95),"0.0000"))</f>
        <v>#REF!</v>
      </c>
      <c r="I70" s="23" t="e">
        <f ca="1">CONCATENATE(TEXT(INDIRECT("'["&amp;X70&amp;"]"&amp;Q70&amp;"'!$D$"&amp;95),"0.00")," (",TEXT(INDIRECT("'["&amp;X70&amp;"]"&amp;Q70&amp;"'!$E$"&amp;95),"0.00"),", ",TEXT(INDIRECT("'["&amp;X70&amp;"]"&amp;Q70&amp;"'!$F$"&amp;95),"0.00"),")")</f>
        <v>#REF!</v>
      </c>
      <c r="J70" s="23" t="e">
        <f ca="1">(TEXT(INDIRECT("'["&amp;X70&amp;"]"&amp;Q70&amp;"'!$G$"&amp;95),"0.0000"))</f>
        <v>#REF!</v>
      </c>
      <c r="K70" s="24" t="e">
        <f ca="1">CONCATENATE(TEXT(INDIRECT("'["&amp;Y70&amp;"]"&amp;Q70&amp;"'!$D$"&amp;95),"0.00")," (",TEXT(INDIRECT("'["&amp;Y70&amp;"]"&amp;Q70&amp;"'!$E$"&amp;95),"0.00"),", ",TEXT(INDIRECT("'["&amp;Y70&amp;"]"&amp;Q70&amp;"'!$F$"&amp;95),"0.00"),")")</f>
        <v>#REF!</v>
      </c>
      <c r="L70" s="24" t="e">
        <f ca="1">(TEXT(INDIRECT("'["&amp;Y70&amp;"]"&amp;Q70&amp;"'!$G$"&amp;95),"0.0000"))</f>
        <v>#REF!</v>
      </c>
      <c r="M70" s="25" t="e">
        <f ca="1">CONCATENATE(TEXT(INDIRECT("'["&amp;Z70&amp;"]"&amp;Q70&amp;"'!$D$"&amp;95),"0.00")," (",TEXT(INDIRECT("'["&amp;Z70&amp;"]"&amp;Q70&amp;"'!$E$"&amp;95),"0.00"),", ",TEXT(INDIRECT("'["&amp;Z70&amp;"]"&amp;Q70&amp;"'!$F$"&amp;95),"0.00"),")")</f>
        <v>#REF!</v>
      </c>
      <c r="N70" s="25" t="e">
        <f ca="1">(TEXT(INDIRECT("'["&amp;Z70&amp;"]"&amp;Q70&amp;"'!$G$"&amp;95),"0.0000"))</f>
        <v>#REF!</v>
      </c>
      <c r="O70" t="str">
        <f>O69</f>
        <v>Hnuterine_inc</v>
      </c>
      <c r="Q70" t="str">
        <f>Q69</f>
        <v>Tuterine_inc</v>
      </c>
      <c r="R70" s="26"/>
      <c r="T70" s="28"/>
      <c r="U70" t="str">
        <f>U69</f>
        <v>igf1</v>
      </c>
      <c r="W70" t="str">
        <f>W69</f>
        <v>igf1_5.xlsx</v>
      </c>
      <c r="X70" t="str">
        <f t="shared" ref="X70:Y70" si="32">X69</f>
        <v>igf1_sd.xlsx</v>
      </c>
      <c r="Y70" t="str">
        <f t="shared" si="32"/>
        <v>igf1_80.xlsx</v>
      </c>
      <c r="Z70" t="str">
        <f t="shared" si="0"/>
        <v>igf1_5nmol.xlsx</v>
      </c>
      <c r="AA70" t="str">
        <f t="shared" ref="AA70" si="33">AA69</f>
        <v>Tabuterine_inc</v>
      </c>
    </row>
    <row r="71" spans="1:27" s="29" customFormat="1" x14ac:dyDescent="0.35">
      <c r="A71" s="15" t="s">
        <v>56</v>
      </c>
      <c r="B71" s="15" t="s">
        <v>18</v>
      </c>
      <c r="C71" s="16" t="e">
        <f ca="1">CONCATENATE(TEXT(INDIRECT("'["&amp;W72&amp;"]"&amp;AA72&amp;"'!$B$"&amp;3), "0")," / ", TEXT(INDIRECT("'["&amp;W72&amp;"]"&amp;AA72&amp;"'!$B$"&amp;4), "0"))</f>
        <v>#REF!</v>
      </c>
      <c r="D71" s="17" t="e">
        <f ca="1">CONCATENATE(TEXT(INDIRECT("'["&amp;W72&amp;"]"&amp;AA72&amp;"'!$C$"&amp;3), "0")," / ", TEXT(INDIRECT("'["&amp;W72&amp;"]"&amp;AA72&amp;"'!$C$"&amp;4), "0"))</f>
        <v>#REF!</v>
      </c>
      <c r="E71" s="17" t="e">
        <f ca="1">CONCATENATE(TEXT(INDIRECT("'["&amp;W72&amp;"]"&amp;AA72&amp;"'!$D$"&amp;3), "0")," / ", TEXT(INDIRECT("'["&amp;W72&amp;"]"&amp;AA72&amp;"'!$D$"&amp;4), "0"))</f>
        <v>#REF!</v>
      </c>
      <c r="F71" s="17" t="e">
        <f ca="1">CONCATENATE(TEXT(INDIRECT("'["&amp;W72&amp;"]"&amp;AA72&amp;"'!$E$"&amp;3), "0")," / ", TEXT(INDIRECT("'["&amp;W72&amp;"]"&amp;AA72&amp;"'!$E$"&amp;4), "0"))</f>
        <v>#REF!</v>
      </c>
      <c r="G71" s="17" t="e">
        <f ca="1">CONCATENATE(TEXT(INDIRECT("'["&amp;W72&amp;"]"&amp;AA72&amp;"'!$F$"&amp;3), "0")," / ", TEXT(INDIRECT("'["&amp;W72&amp;"]"&amp;AA72&amp;"'!$F$"&amp;4), "0"))</f>
        <v>#REF!</v>
      </c>
      <c r="H71" s="17"/>
      <c r="I71" s="18" t="e">
        <f ca="1">CONCATENATE(INDIRECT("'["&amp;X72&amp;"]"&amp;Q72&amp;"'!$B$"&amp;1), " / ", INDIRECT("'["&amp;X72&amp;"]"&amp;Q72&amp;"'!$C$"&amp;1))</f>
        <v>#REF!</v>
      </c>
      <c r="J71" s="18"/>
      <c r="K71" s="19" t="e">
        <f ca="1">CONCATENATE(INDIRECT("'["&amp;Y72&amp;"]"&amp;Q72&amp;"'!$B$"&amp;1), " / ", INDIRECT("'["&amp;Y72&amp;"]"&amp;Q72&amp;"'!$C$"&amp;1))</f>
        <v>#REF!</v>
      </c>
      <c r="L71" s="19"/>
      <c r="M71" s="20" t="e">
        <f ca="1">CONCATENATE(INDIRECT("'["&amp;Z72&amp;"]"&amp;Q72&amp;"'!$B$"&amp;1), " / ", INDIRECT("'["&amp;Z72&amp;"]"&amp;Q72&amp;"'!$C$"&amp;1))</f>
        <v>#REF!</v>
      </c>
      <c r="N71" s="20"/>
      <c r="R71" s="30"/>
      <c r="Z71" s="29" t="str">
        <f t="shared" si="0"/>
        <v>_5nmol.xlsx</v>
      </c>
    </row>
    <row r="72" spans="1:27" x14ac:dyDescent="0.35">
      <c r="B72" s="6" t="s">
        <v>19</v>
      </c>
      <c r="C72" s="21" t="e">
        <f ca="1">CONCATENATE(TEXT(INDIRECT("'["&amp;W72&amp;"]"&amp;O72&amp;"'!$D$"&amp;2), "0.00"), " (Ref.)")</f>
        <v>#REF!</v>
      </c>
      <c r="D72" s="22" t="e">
        <f ca="1">CONCATENATE(TEXT(INDIRECT("'["&amp;W72&amp;"]"&amp;O72&amp;"'!$D$"&amp;3), "0.00"), " (", TEXT(INDIRECT("'["&amp;W72&amp;"]"&amp;O72&amp;"'!$E$"&amp;3), "0.00"), ", ", TEXT(INDIRECT("'["&amp;W72&amp;"]"&amp;O72&amp;"'!$F$"&amp;3), "0.00"), ")", )</f>
        <v>#REF!</v>
      </c>
      <c r="E72" s="22" t="e">
        <f ca="1">CONCATENATE(TEXT(INDIRECT("'["&amp;W72&amp;"]"&amp;O72&amp;"'!$D$"&amp;4), "0.00"), " (", TEXT(INDIRECT("'["&amp;W72&amp;"]"&amp;O72&amp;"'!$E$"&amp;4), "0.00"), ", ", TEXT(INDIRECT("'["&amp;W72&amp;"]"&amp;O72&amp;"'!$F$"&amp;4), "0.00"), ")", )</f>
        <v>#REF!</v>
      </c>
      <c r="F72" s="22" t="e">
        <f ca="1">CONCATENATE(TEXT(INDIRECT("'["&amp;W72&amp;"]"&amp;O72&amp;"'!$D$"&amp;5), "0.00"), " (", TEXT(INDIRECT("'["&amp;W72&amp;"]"&amp;O72&amp;"'!$E$"&amp;5), "0.00"), ", ", TEXT(INDIRECT("'["&amp;W72&amp;"]"&amp;O72&amp;"'!$F$"&amp;5), "0.00"), ")", )</f>
        <v>#REF!</v>
      </c>
      <c r="G72" s="22" t="e">
        <f ca="1">CONCATENATE(TEXT(INDIRECT("'["&amp;W72&amp;"]"&amp;O72&amp;"'!$D$"&amp;6), "0.00"), " (", TEXT(INDIRECT("'["&amp;W72&amp;"]"&amp;O72&amp;"'!$E$"&amp;6), "0.00"), ", ", TEXT(INDIRECT("'["&amp;W72&amp;"]"&amp;O72&amp;"'!$F$"&amp;6), "0.00"), ")", )</f>
        <v>#REF!</v>
      </c>
      <c r="H72" s="22" t="e">
        <f ca="1">(TEXT(INDIRECT("'["&amp;W72&amp;"]"&amp;Q72&amp;"'!$G$"&amp;2),"0.0000"))</f>
        <v>#REF!</v>
      </c>
      <c r="I72" s="23" t="e">
        <f ca="1">CONCATENATE(TEXT(INDIRECT("'["&amp;X72&amp;"]"&amp;Q72&amp;"'!$D$"&amp;2),"0.00")," (",TEXT(INDIRECT("'["&amp;X72&amp;"]"&amp;Q72&amp;"'!$E$"&amp;2),"0.00"),", ",TEXT(INDIRECT("'["&amp;X72&amp;"]"&amp;Q72&amp;"'!$F$"&amp;2),"0.00"),")")</f>
        <v>#REF!</v>
      </c>
      <c r="J72" s="23" t="e">
        <f ca="1">(TEXT(INDIRECT("'["&amp;X72&amp;"]"&amp;Q72&amp;"'!$G$"&amp;2),"0.0000"))</f>
        <v>#REF!</v>
      </c>
      <c r="K72" s="24" t="e">
        <f ca="1">CONCATENATE(TEXT(INDIRECT("'["&amp;Y72&amp;"]"&amp;Q72&amp;"'!$D$"&amp;2),"0.00")," (",TEXT(INDIRECT("'["&amp;Y72&amp;"]"&amp;Q72&amp;"'!$E$"&amp;2),"0.00"),", ",TEXT(INDIRECT("'["&amp;Y72&amp;"]"&amp;Q72&amp;"'!$F$"&amp;2),"0.00"),")")</f>
        <v>#REF!</v>
      </c>
      <c r="L72" s="24" t="e">
        <f ca="1">(TEXT(INDIRECT("'["&amp;Y72&amp;"]"&amp;Q72&amp;"'!$G$"&amp;2),"0.0000"))</f>
        <v>#REF!</v>
      </c>
      <c r="M72" s="25" t="e">
        <f ca="1">CONCATENATE(TEXT(INDIRECT("'["&amp;Z72&amp;"]"&amp;Q72&amp;"'!$D$"&amp;2),"0.00")," (",TEXT(INDIRECT("'["&amp;Z72&amp;"]"&amp;Q72&amp;"'!$E$"&amp;2),"0.00"),", ",TEXT(INDIRECT("'["&amp;Z72&amp;"]"&amp;Q72&amp;"'!$F$"&amp;2),"0.00"),")")</f>
        <v>#REF!</v>
      </c>
      <c r="N72" s="25" t="e">
        <f ca="1">(TEXT(INDIRECT("'["&amp;Z72&amp;"]"&amp;Q72&amp;"'!$G$"&amp;2),"0.0000"))</f>
        <v>#REF!</v>
      </c>
      <c r="O72" t="str">
        <f>CONCATENATE("Hn",S72,"_inc")</f>
        <v>Hnovary_inc</v>
      </c>
      <c r="Q72" t="str">
        <f>CONCATENATE("T",S72,"_inc")</f>
        <v>Tovary_inc</v>
      </c>
      <c r="R72" s="26" t="str">
        <f>A71</f>
        <v>Ovary (C56)</v>
      </c>
      <c r="S72" t="s">
        <v>57</v>
      </c>
      <c r="U72" t="s">
        <v>21</v>
      </c>
      <c r="W72" t="str">
        <f>CONCATENATE(U72,"_5.xlsx")</f>
        <v>igf1_5.xlsx</v>
      </c>
      <c r="X72" t="str">
        <f>CONCATENATE(U72,"_sd.xlsx")</f>
        <v>igf1_sd.xlsx</v>
      </c>
      <c r="Y72" t="str">
        <f>CONCATENATE(U72,"_80.xlsx")</f>
        <v>igf1_80.xlsx</v>
      </c>
      <c r="Z72" t="str">
        <f t="shared" si="0"/>
        <v>igf1_5nmol.xlsx</v>
      </c>
      <c r="AA72" t="str">
        <f>CONCATENATE("Tab",S72,"_inc")</f>
        <v>Tabovary_inc</v>
      </c>
    </row>
    <row r="73" spans="1:27" x14ac:dyDescent="0.35">
      <c r="B73" s="6" t="s">
        <v>22</v>
      </c>
      <c r="C73" s="21" t="e">
        <f ca="1">CONCATENATE(TEXT(INDIRECT("'["&amp;W73&amp;"]"&amp;O73&amp;"'!$D$"&amp;20), "0.00"), " (Ref.)")</f>
        <v>#REF!</v>
      </c>
      <c r="D73" s="22" t="e">
        <f ca="1">CONCATENATE(TEXT(INDIRECT("'["&amp;W73&amp;"]"&amp;O73&amp;"'!$D$"&amp;21), "0.00"), " (", TEXT(INDIRECT("'["&amp;W73&amp;"]"&amp;O73&amp;"'!$E$"&amp;21), "0.00"), ", ", TEXT(INDIRECT("'["&amp;W73&amp;"]"&amp;O73&amp;"'!$F$"&amp;21), "0.00"), ")", )</f>
        <v>#REF!</v>
      </c>
      <c r="E73" s="22" t="e">
        <f ca="1">CONCATENATE(TEXT(INDIRECT("'["&amp;W73&amp;"]"&amp;O73&amp;"'!$D$"&amp;22), "0.00"), " (", TEXT(INDIRECT("'["&amp;W73&amp;"]"&amp;O73&amp;"'!$E$"&amp;22), "0.00"), ", ", TEXT(INDIRECT("'["&amp;W73&amp;"]"&amp;O73&amp;"'!$F$"&amp;22), "0.00"), ")", )</f>
        <v>#REF!</v>
      </c>
      <c r="F73" s="22" t="e">
        <f ca="1">CONCATENATE(TEXT(INDIRECT("'["&amp;W73&amp;"]"&amp;O73&amp;"'!$D$"&amp;23), "0.00"), " (", TEXT(INDIRECT("'["&amp;W73&amp;"]"&amp;O73&amp;"'!$E$"&amp;23), "0.00"), ", ", TEXT(INDIRECT("'["&amp;W73&amp;"]"&amp;O73&amp;"'!$F$"&amp;23), "0.00"), ")", )</f>
        <v>#REF!</v>
      </c>
      <c r="G73" s="22" t="e">
        <f ca="1">CONCATENATE(TEXT(INDIRECT("'["&amp;W73&amp;"]"&amp;O73&amp;"'!$D$"&amp;24), "0.00"), " (", TEXT(INDIRECT("'["&amp;W73&amp;"]"&amp;O73&amp;"'!$E$"&amp;24), "0.00"), ", ", TEXT(INDIRECT("'["&amp;W73&amp;"]"&amp;O73&amp;"'!$F$"&amp;24), "0.00"), ")", )</f>
        <v>#REF!</v>
      </c>
      <c r="H73" s="22" t="e">
        <f ca="1">(TEXT(INDIRECT("'["&amp;W73&amp;"]"&amp;Q73&amp;"'!$G$"&amp;20),"0.0000"))</f>
        <v>#REF!</v>
      </c>
      <c r="I73" s="23" t="e">
        <f ca="1">CONCATENATE(TEXT(INDIRECT("'["&amp;X73&amp;"]"&amp;Q73&amp;"'!$D$"&amp;20),"0.00")," (",TEXT(INDIRECT("'["&amp;X73&amp;"]"&amp;Q73&amp;"'!$E$"&amp;20),"0.00"),", ",TEXT(INDIRECT("'["&amp;X73&amp;"]"&amp;Q73&amp;"'!$F$"&amp;20),"0.00"),")")</f>
        <v>#REF!</v>
      </c>
      <c r="J73" s="23" t="e">
        <f ca="1">(TEXT(INDIRECT("'["&amp;X73&amp;"]"&amp;Q73&amp;"'!$G$"&amp;20),"0.0000"))</f>
        <v>#REF!</v>
      </c>
      <c r="K73" s="24" t="e">
        <f ca="1">CONCATENATE(TEXT(INDIRECT("'["&amp;Y73&amp;"]"&amp;Q73&amp;"'!$D$"&amp;20),"0.00")," (",TEXT(INDIRECT("'["&amp;Y73&amp;"]"&amp;Q73&amp;"'!$E$"&amp;20),"0.00"),", ",TEXT(INDIRECT("'["&amp;Y73&amp;"]"&amp;Q73&amp;"'!$F$"&amp;20),"0.00"),")")</f>
        <v>#REF!</v>
      </c>
      <c r="L73" s="24" t="e">
        <f ca="1">(TEXT(INDIRECT("'["&amp;Y73&amp;"]"&amp;Q73&amp;"'!$G$"&amp;20),"0.0000"))</f>
        <v>#REF!</v>
      </c>
      <c r="M73" s="25" t="e">
        <f ca="1">CONCATENATE(TEXT(INDIRECT("'["&amp;Z73&amp;"]"&amp;Q73&amp;"'!$D$"&amp;20),"0.00")," (",TEXT(INDIRECT("'["&amp;Z73&amp;"]"&amp;Q73&amp;"'!$E$"&amp;20),"0.00"),", ",TEXT(INDIRECT("'["&amp;Z73&amp;"]"&amp;Q73&amp;"'!$F$"&amp;20),"0.00"),")")</f>
        <v>#REF!</v>
      </c>
      <c r="N73" s="25" t="e">
        <f ca="1">(TEXT(INDIRECT("'["&amp;Z73&amp;"]"&amp;Q73&amp;"'!$G$"&amp;20),"0.0000"))</f>
        <v>#REF!</v>
      </c>
      <c r="O73" t="str">
        <f>O72</f>
        <v>Hnovary_inc</v>
      </c>
      <c r="Q73" t="str">
        <f>Q72</f>
        <v>Tovary_inc</v>
      </c>
      <c r="R73" s="26"/>
      <c r="T73" s="28"/>
      <c r="U73" t="s">
        <v>21</v>
      </c>
      <c r="W73" t="str">
        <f>CONCATENATE(U73,"_5.xlsx")</f>
        <v>igf1_5.xlsx</v>
      </c>
      <c r="X73" t="str">
        <f>CONCATENATE(U73,"_sd.xlsx")</f>
        <v>igf1_sd.xlsx</v>
      </c>
      <c r="Y73" t="str">
        <f>CONCATENATE(U73,"_80.xlsx")</f>
        <v>igf1_80.xlsx</v>
      </c>
      <c r="Z73" t="str">
        <f t="shared" si="0"/>
        <v>igf1_5nmol.xlsx</v>
      </c>
      <c r="AA73" t="str">
        <f>AA72</f>
        <v>Tabovary_inc</v>
      </c>
    </row>
    <row r="74" spans="1:27" x14ac:dyDescent="0.35">
      <c r="B74" s="6" t="s">
        <v>23</v>
      </c>
      <c r="C74" s="21" t="e">
        <f ca="1">CONCATENATE(TEXT(INDIRECT("'["&amp;W74&amp;"]"&amp;O74&amp;"'!$D$"&amp;20), "0.00"), " (Ref.)")</f>
        <v>#REF!</v>
      </c>
      <c r="D74" s="22" t="e">
        <f ca="1">CONCATENATE(TEXT(INDIRECT("'["&amp;W74&amp;"]"&amp;O74&amp;"'!$D$"&amp;96), "0.00"), " (", TEXT(INDIRECT("'["&amp;W74&amp;"]"&amp;O74&amp;"'!$E$"&amp;96), "0.00"), ", ", TEXT(INDIRECT("'["&amp;W74&amp;"]"&amp;O74&amp;"'!$F$"&amp;96), "0.00"), ")", )</f>
        <v>#REF!</v>
      </c>
      <c r="E74" s="22" t="e">
        <f ca="1">CONCATENATE(TEXT(INDIRECT("'["&amp;W74&amp;"]"&amp;O74&amp;"'!$D$"&amp;97), "0.00"), " (", TEXT(INDIRECT("'["&amp;W74&amp;"]"&amp;O74&amp;"'!$E$"&amp;97), "0.00"), ", ", TEXT(INDIRECT("'["&amp;W74&amp;"]"&amp;O74&amp;"'!$F$"&amp;97), "0.00"), ")", )</f>
        <v>#REF!</v>
      </c>
      <c r="F74" s="22" t="e">
        <f ca="1">CONCATENATE(TEXT(INDIRECT("'["&amp;W74&amp;"]"&amp;O74&amp;"'!$D$"&amp;98), "0.00"), " (", TEXT(INDIRECT("'["&amp;W74&amp;"]"&amp;O74&amp;"'!$E$"&amp;98), "0.00"), ", ", TEXT(INDIRECT("'["&amp;W74&amp;"]"&amp;O74&amp;"'!$F$"&amp;98), "0.00"), ")", )</f>
        <v>#REF!</v>
      </c>
      <c r="G74" s="22" t="e">
        <f ca="1">CONCATENATE(TEXT(INDIRECT("'["&amp;W74&amp;"]"&amp;O74&amp;"'!$D$"&amp;99), "0.00"), " (", TEXT(INDIRECT("'["&amp;W74&amp;"]"&amp;O74&amp;"'!$E$"&amp;99), "0.00"), ", ", TEXT(INDIRECT("'["&amp;W74&amp;"]"&amp;O74&amp;"'!$F$"&amp;99), "0.00"), ")", )</f>
        <v>#REF!</v>
      </c>
      <c r="H74" s="22" t="e">
        <f ca="1">(TEXT(INDIRECT("'["&amp;W74&amp;"]"&amp;Q74&amp;"'!$G$"&amp;95),"0.0000"))</f>
        <v>#REF!</v>
      </c>
      <c r="I74" s="23" t="e">
        <f ca="1">CONCATENATE(TEXT(INDIRECT("'["&amp;X74&amp;"]"&amp;Q74&amp;"'!$D$"&amp;95),"0.00")," (",TEXT(INDIRECT("'["&amp;X74&amp;"]"&amp;Q74&amp;"'!$E$"&amp;95),"0.00"),", ",TEXT(INDIRECT("'["&amp;X74&amp;"]"&amp;Q74&amp;"'!$F$"&amp;95),"0.00"),")")</f>
        <v>#REF!</v>
      </c>
      <c r="J74" s="23" t="e">
        <f ca="1">(TEXT(INDIRECT("'["&amp;X74&amp;"]"&amp;Q74&amp;"'!$G$"&amp;95),"0.0000"))</f>
        <v>#REF!</v>
      </c>
      <c r="K74" s="24" t="e">
        <f ca="1">CONCATENATE(TEXT(INDIRECT("'["&amp;Y74&amp;"]"&amp;Q74&amp;"'!$D$"&amp;95),"0.00")," (",TEXT(INDIRECT("'["&amp;Y74&amp;"]"&amp;Q74&amp;"'!$E$"&amp;95),"0.00"),", ",TEXT(INDIRECT("'["&amp;Y74&amp;"]"&amp;Q74&amp;"'!$F$"&amp;95),"0.00"),")")</f>
        <v>#REF!</v>
      </c>
      <c r="L74" s="24" t="e">
        <f ca="1">(TEXT(INDIRECT("'["&amp;Y74&amp;"]"&amp;Q74&amp;"'!$G$"&amp;95),"0.0000"))</f>
        <v>#REF!</v>
      </c>
      <c r="M74" s="25" t="e">
        <f ca="1">CONCATENATE(TEXT(INDIRECT("'["&amp;Z74&amp;"]"&amp;Q74&amp;"'!$D$"&amp;95),"0.00")," (",TEXT(INDIRECT("'["&amp;Z74&amp;"]"&amp;Q74&amp;"'!$E$"&amp;95),"0.00"),", ",TEXT(INDIRECT("'["&amp;Z74&amp;"]"&amp;Q74&amp;"'!$F$"&amp;95),"0.00"),")")</f>
        <v>#REF!</v>
      </c>
      <c r="N74" s="25" t="e">
        <f ca="1">(TEXT(INDIRECT("'["&amp;Z74&amp;"]"&amp;Q74&amp;"'!$G$"&amp;95),"0.0000"))</f>
        <v>#REF!</v>
      </c>
      <c r="O74" t="str">
        <f>O73</f>
        <v>Hnovary_inc</v>
      </c>
      <c r="Q74" t="str">
        <f>Q73</f>
        <v>Tovary_inc</v>
      </c>
      <c r="R74" s="26"/>
      <c r="T74" s="28"/>
      <c r="U74" t="str">
        <f>U73</f>
        <v>igf1</v>
      </c>
      <c r="W74" t="str">
        <f>W73</f>
        <v>igf1_5.xlsx</v>
      </c>
      <c r="X74" t="str">
        <f t="shared" ref="X74:Y74" si="34">X73</f>
        <v>igf1_sd.xlsx</v>
      </c>
      <c r="Y74" t="str">
        <f t="shared" si="34"/>
        <v>igf1_80.xlsx</v>
      </c>
      <c r="Z74" t="str">
        <f t="shared" si="0"/>
        <v>igf1_5nmol.xlsx</v>
      </c>
      <c r="AA74" t="str">
        <f t="shared" ref="AA74" si="35">AA73</f>
        <v>Tabovary_inc</v>
      </c>
    </row>
    <row r="75" spans="1:27" s="29" customFormat="1" x14ac:dyDescent="0.35">
      <c r="A75" s="15" t="s">
        <v>58</v>
      </c>
      <c r="B75" s="15" t="s">
        <v>18</v>
      </c>
      <c r="C75" s="16" t="e">
        <f ca="1">CONCATENATE(TEXT(INDIRECT("'["&amp;W76&amp;"]"&amp;AA76&amp;"'!$B$"&amp;3), "0")," / ", TEXT(INDIRECT("'["&amp;W76&amp;"]"&amp;AA76&amp;"'!$B$"&amp;4), "0"))</f>
        <v>#REF!</v>
      </c>
      <c r="D75" s="17" t="e">
        <f ca="1">CONCATENATE(TEXT(INDIRECT("'["&amp;W76&amp;"]"&amp;AA76&amp;"'!$C$"&amp;3), "0")," / ", TEXT(INDIRECT("'["&amp;W76&amp;"]"&amp;AA76&amp;"'!$C$"&amp;4), "0"))</f>
        <v>#REF!</v>
      </c>
      <c r="E75" s="17" t="e">
        <f ca="1">CONCATENATE(TEXT(INDIRECT("'["&amp;W76&amp;"]"&amp;AA76&amp;"'!$D$"&amp;3), "0")," / ", TEXT(INDIRECT("'["&amp;W76&amp;"]"&amp;AA76&amp;"'!$D$"&amp;4), "0"))</f>
        <v>#REF!</v>
      </c>
      <c r="F75" s="17" t="e">
        <f ca="1">CONCATENATE(TEXT(INDIRECT("'["&amp;W76&amp;"]"&amp;AA76&amp;"'!$E$"&amp;3), "0")," / ", TEXT(INDIRECT("'["&amp;W76&amp;"]"&amp;AA76&amp;"'!$E$"&amp;4), "0"))</f>
        <v>#REF!</v>
      </c>
      <c r="G75" s="17" t="e">
        <f ca="1">CONCATENATE(TEXT(INDIRECT("'["&amp;W76&amp;"]"&amp;AA76&amp;"'!$F$"&amp;3), "0")," / ", TEXT(INDIRECT("'["&amp;W76&amp;"]"&amp;AA76&amp;"'!$F$"&amp;4), "0"))</f>
        <v>#REF!</v>
      </c>
      <c r="H75" s="17"/>
      <c r="I75" s="18" t="e">
        <f ca="1">CONCATENATE(INDIRECT("'["&amp;X76&amp;"]"&amp;Q76&amp;"'!$B$"&amp;1), " / ", INDIRECT("'["&amp;X76&amp;"]"&amp;Q76&amp;"'!$C$"&amp;1))</f>
        <v>#REF!</v>
      </c>
      <c r="J75" s="18"/>
      <c r="K75" s="19" t="e">
        <f ca="1">CONCATENATE(INDIRECT("'["&amp;Y76&amp;"]"&amp;Q76&amp;"'!$B$"&amp;1), " / ", INDIRECT("'["&amp;Y76&amp;"]"&amp;Q76&amp;"'!$C$"&amp;1))</f>
        <v>#REF!</v>
      </c>
      <c r="L75" s="19"/>
      <c r="M75" s="20" t="e">
        <f ca="1">CONCATENATE(INDIRECT("'["&amp;Z76&amp;"]"&amp;Q76&amp;"'!$B$"&amp;1), " / ", INDIRECT("'["&amp;Z76&amp;"]"&amp;Q76&amp;"'!$C$"&amp;1))</f>
        <v>#REF!</v>
      </c>
      <c r="N75" s="20"/>
      <c r="R75" s="30"/>
      <c r="Z75" s="29" t="str">
        <f t="shared" si="0"/>
        <v>_5nmol.xlsx</v>
      </c>
    </row>
    <row r="76" spans="1:27" ht="15.75" customHeight="1" x14ac:dyDescent="0.35">
      <c r="B76" s="6" t="s">
        <v>19</v>
      </c>
      <c r="C76" s="21" t="e">
        <f ca="1">CONCATENATE(TEXT(INDIRECT("'["&amp;W76&amp;"]"&amp;O76&amp;"'!$D$"&amp;2), "0.00"), " (Ref.)")</f>
        <v>#REF!</v>
      </c>
      <c r="D76" s="22" t="e">
        <f ca="1">CONCATENATE(TEXT(INDIRECT("'["&amp;W76&amp;"]"&amp;O76&amp;"'!$D$"&amp;3), "0.00"), " (", TEXT(INDIRECT("'["&amp;W76&amp;"]"&amp;O76&amp;"'!$E$"&amp;3), "0.00"), ", ", TEXT(INDIRECT("'["&amp;W76&amp;"]"&amp;O76&amp;"'!$F$"&amp;3), "0.00"), ")", )</f>
        <v>#REF!</v>
      </c>
      <c r="E76" s="22" t="e">
        <f ca="1">CONCATENATE(TEXT(INDIRECT("'["&amp;W76&amp;"]"&amp;O76&amp;"'!$D$"&amp;4), "0.00"), " (", TEXT(INDIRECT("'["&amp;W76&amp;"]"&amp;O76&amp;"'!$E$"&amp;4), "0.00"), ", ", TEXT(INDIRECT("'["&amp;W76&amp;"]"&amp;O76&amp;"'!$F$"&amp;4), "0.00"), ")", )</f>
        <v>#REF!</v>
      </c>
      <c r="F76" s="22" t="e">
        <f ca="1">CONCATENATE(TEXT(INDIRECT("'["&amp;W76&amp;"]"&amp;O76&amp;"'!$D$"&amp;5), "0.00"), " (", TEXT(INDIRECT("'["&amp;W76&amp;"]"&amp;O76&amp;"'!$E$"&amp;5), "0.00"), ", ", TEXT(INDIRECT("'["&amp;W76&amp;"]"&amp;O76&amp;"'!$F$"&amp;5), "0.00"), ")", )</f>
        <v>#REF!</v>
      </c>
      <c r="G76" s="22" t="e">
        <f ca="1">CONCATENATE(TEXT(INDIRECT("'["&amp;W76&amp;"]"&amp;O76&amp;"'!$D$"&amp;6), "0.00"), " (", TEXT(INDIRECT("'["&amp;W76&amp;"]"&amp;O76&amp;"'!$E$"&amp;6), "0.00"), ", ", TEXT(INDIRECT("'["&amp;W76&amp;"]"&amp;O76&amp;"'!$F$"&amp;6), "0.00"), ")", )</f>
        <v>#REF!</v>
      </c>
      <c r="H76" s="22" t="e">
        <f ca="1">(TEXT(INDIRECT("'["&amp;W76&amp;"]"&amp;Q76&amp;"'!$G$"&amp;2),"0.0000"))</f>
        <v>#REF!</v>
      </c>
      <c r="I76" s="23" t="e">
        <f ca="1">CONCATENATE(TEXT(INDIRECT("'["&amp;X76&amp;"]"&amp;Q76&amp;"'!$D$"&amp;2),"0.00")," (",TEXT(INDIRECT("'["&amp;X76&amp;"]"&amp;Q76&amp;"'!$E$"&amp;2),"0.00"),", ",TEXT(INDIRECT("'["&amp;X76&amp;"]"&amp;Q76&amp;"'!$F$"&amp;2),"0.00"),")")</f>
        <v>#REF!</v>
      </c>
      <c r="J76" s="23" t="e">
        <f ca="1">(TEXT(INDIRECT("'["&amp;X76&amp;"]"&amp;Q76&amp;"'!$G$"&amp;2),"0.0000"))</f>
        <v>#REF!</v>
      </c>
      <c r="K76" s="24" t="e">
        <f ca="1">CONCATENATE(TEXT(INDIRECT("'["&amp;Y76&amp;"]"&amp;Q76&amp;"'!$D$"&amp;2),"0.00")," (",TEXT(INDIRECT("'["&amp;Y76&amp;"]"&amp;Q76&amp;"'!$E$"&amp;2),"0.00"),", ",TEXT(INDIRECT("'["&amp;Y76&amp;"]"&amp;Q76&amp;"'!$F$"&amp;2),"0.00"),")")</f>
        <v>#REF!</v>
      </c>
      <c r="L76" s="24" t="e">
        <f ca="1">(TEXT(INDIRECT("'["&amp;Y76&amp;"]"&amp;Q76&amp;"'!$G$"&amp;2),"0.0000"))</f>
        <v>#REF!</v>
      </c>
      <c r="M76" s="25" t="e">
        <f ca="1">CONCATENATE(TEXT(INDIRECT("'["&amp;Z76&amp;"]"&amp;Q76&amp;"'!$D$"&amp;2),"0.00")," (",TEXT(INDIRECT("'["&amp;Z76&amp;"]"&amp;Q76&amp;"'!$E$"&amp;2),"0.00"),", ",TEXT(INDIRECT("'["&amp;Z76&amp;"]"&amp;Q76&amp;"'!$F$"&amp;2),"0.00"),")")</f>
        <v>#REF!</v>
      </c>
      <c r="N76" s="25" t="e">
        <f ca="1">(TEXT(INDIRECT("'["&amp;Z76&amp;"]"&amp;Q76&amp;"'!$G$"&amp;2),"0.0000"))</f>
        <v>#REF!</v>
      </c>
      <c r="O76" t="str">
        <f>CONCATENATE("Hn",S76,"_inc")</f>
        <v>Hnprostate_inc</v>
      </c>
      <c r="Q76" t="str">
        <f>CONCATENATE("T",S76,"_inc")</f>
        <v>Tprostate_inc</v>
      </c>
      <c r="R76" s="26" t="str">
        <f>A75</f>
        <v>Prostate (C61)</v>
      </c>
      <c r="S76" t="s">
        <v>59</v>
      </c>
      <c r="U76" t="s">
        <v>21</v>
      </c>
      <c r="W76" t="str">
        <f>CONCATENATE(U76,"_5.xlsx")</f>
        <v>igf1_5.xlsx</v>
      </c>
      <c r="X76" t="str">
        <f>CONCATENATE(U76,"_sd.xlsx")</f>
        <v>igf1_sd.xlsx</v>
      </c>
      <c r="Y76" t="str">
        <f>CONCATENATE(U76,"_80.xlsx")</f>
        <v>igf1_80.xlsx</v>
      </c>
      <c r="Z76" t="str">
        <f t="shared" si="0"/>
        <v>igf1_5nmol.xlsx</v>
      </c>
      <c r="AA76" t="str">
        <f>CONCATENATE("Tab",S76,"_inc")</f>
        <v>Tabprostate_inc</v>
      </c>
    </row>
    <row r="77" spans="1:27" x14ac:dyDescent="0.35">
      <c r="B77" s="6" t="s">
        <v>22</v>
      </c>
      <c r="C77" s="21" t="e">
        <f ca="1">CONCATENATE(TEXT(INDIRECT("'["&amp;W77&amp;"]"&amp;O77&amp;"'!$D$"&amp;20), "0.00"), " (Ref.)")</f>
        <v>#REF!</v>
      </c>
      <c r="D77" s="22" t="e">
        <f ca="1">CONCATENATE(TEXT(INDIRECT("'["&amp;W77&amp;"]"&amp;O77&amp;"'!$D$"&amp;21), "0.00"), " (", TEXT(INDIRECT("'["&amp;W77&amp;"]"&amp;O77&amp;"'!$E$"&amp;21), "0.00"), ", ", TEXT(INDIRECT("'["&amp;W77&amp;"]"&amp;O77&amp;"'!$F$"&amp;21), "0.00"), ")", )</f>
        <v>#REF!</v>
      </c>
      <c r="E77" s="22" t="e">
        <f ca="1">CONCATENATE(TEXT(INDIRECT("'["&amp;W77&amp;"]"&amp;O77&amp;"'!$D$"&amp;22), "0.00"), " (", TEXT(INDIRECT("'["&amp;W77&amp;"]"&amp;O77&amp;"'!$E$"&amp;22), "0.00"), ", ", TEXT(INDIRECT("'["&amp;W77&amp;"]"&amp;O77&amp;"'!$F$"&amp;22), "0.00"), ")", )</f>
        <v>#REF!</v>
      </c>
      <c r="F77" s="22" t="e">
        <f ca="1">CONCATENATE(TEXT(INDIRECT("'["&amp;W77&amp;"]"&amp;O77&amp;"'!$D$"&amp;23), "0.00"), " (", TEXT(INDIRECT("'["&amp;W77&amp;"]"&amp;O77&amp;"'!$E$"&amp;23), "0.00"), ", ", TEXT(INDIRECT("'["&amp;W77&amp;"]"&amp;O77&amp;"'!$F$"&amp;23), "0.00"), ")", )</f>
        <v>#REF!</v>
      </c>
      <c r="G77" s="22" t="e">
        <f ca="1">CONCATENATE(TEXT(INDIRECT("'["&amp;W77&amp;"]"&amp;O77&amp;"'!$D$"&amp;24), "0.00"), " (", TEXT(INDIRECT("'["&amp;W77&amp;"]"&amp;O77&amp;"'!$E$"&amp;24), "0.00"), ", ", TEXT(INDIRECT("'["&amp;W77&amp;"]"&amp;O77&amp;"'!$F$"&amp;24), "0.00"), ")", )</f>
        <v>#REF!</v>
      </c>
      <c r="H77" s="22" t="e">
        <f ca="1">(TEXT(INDIRECT("'["&amp;W77&amp;"]"&amp;Q77&amp;"'!$G$"&amp;20),"0.0000"))</f>
        <v>#REF!</v>
      </c>
      <c r="I77" s="23" t="e">
        <f ca="1">CONCATENATE(TEXT(INDIRECT("'["&amp;X77&amp;"]"&amp;Q77&amp;"'!$D$"&amp;20),"0.00")," (",TEXT(INDIRECT("'["&amp;X77&amp;"]"&amp;Q77&amp;"'!$E$"&amp;20),"0.00"),", ",TEXT(INDIRECT("'["&amp;X77&amp;"]"&amp;Q77&amp;"'!$F$"&amp;20),"0.00"),")")</f>
        <v>#REF!</v>
      </c>
      <c r="J77" s="23" t="e">
        <f ca="1">(TEXT(INDIRECT("'["&amp;X77&amp;"]"&amp;Q77&amp;"'!$G$"&amp;20),"0.0000"))</f>
        <v>#REF!</v>
      </c>
      <c r="K77" s="24" t="e">
        <f ca="1">CONCATENATE(TEXT(INDIRECT("'["&amp;Y77&amp;"]"&amp;Q77&amp;"'!$D$"&amp;20),"0.00")," (",TEXT(INDIRECT("'["&amp;Y77&amp;"]"&amp;Q77&amp;"'!$E$"&amp;20),"0.00"),", ",TEXT(INDIRECT("'["&amp;Y77&amp;"]"&amp;Q77&amp;"'!$F$"&amp;20),"0.00"),")")</f>
        <v>#REF!</v>
      </c>
      <c r="L77" s="24" t="e">
        <f ca="1">(TEXT(INDIRECT("'["&amp;Y77&amp;"]"&amp;Q77&amp;"'!$G$"&amp;20),"0.0000"))</f>
        <v>#REF!</v>
      </c>
      <c r="M77" s="25" t="e">
        <f ca="1">CONCATENATE(TEXT(INDIRECT("'["&amp;Z77&amp;"]"&amp;Q77&amp;"'!$D$"&amp;20),"0.00")," (",TEXT(INDIRECT("'["&amp;Z77&amp;"]"&amp;Q77&amp;"'!$E$"&amp;20),"0.00"),", ",TEXT(INDIRECT("'["&amp;Z77&amp;"]"&amp;Q77&amp;"'!$F$"&amp;20),"0.00"),")")</f>
        <v>#REF!</v>
      </c>
      <c r="N77" s="25" t="e">
        <f ca="1">(TEXT(INDIRECT("'["&amp;Z77&amp;"]"&amp;Q77&amp;"'!$G$"&amp;20),"0.0000"))</f>
        <v>#REF!</v>
      </c>
      <c r="O77" t="str">
        <f>O76</f>
        <v>Hnprostate_inc</v>
      </c>
      <c r="Q77" t="str">
        <f>Q76</f>
        <v>Tprostate_inc</v>
      </c>
      <c r="R77" s="26"/>
      <c r="T77" s="28"/>
      <c r="U77" t="s">
        <v>21</v>
      </c>
      <c r="W77" t="str">
        <f>CONCATENATE(U77,"_5.xlsx")</f>
        <v>igf1_5.xlsx</v>
      </c>
      <c r="X77" t="str">
        <f>CONCATENATE(U77,"_sd.xlsx")</f>
        <v>igf1_sd.xlsx</v>
      </c>
      <c r="Y77" t="str">
        <f>CONCATENATE(U77,"_80.xlsx")</f>
        <v>igf1_80.xlsx</v>
      </c>
      <c r="Z77" t="str">
        <f t="shared" si="0"/>
        <v>igf1_5nmol.xlsx</v>
      </c>
      <c r="AA77" t="str">
        <f>AA76</f>
        <v>Tabprostate_inc</v>
      </c>
    </row>
    <row r="78" spans="1:27" x14ac:dyDescent="0.35">
      <c r="B78" s="6" t="s">
        <v>23</v>
      </c>
      <c r="C78" s="21" t="e">
        <f ca="1">CONCATENATE(TEXT(INDIRECT("'["&amp;W78&amp;"]"&amp;O78&amp;"'!$D$"&amp;95), "0.00"), " (Ref.)")</f>
        <v>#REF!</v>
      </c>
      <c r="D78" s="22" t="e">
        <f ca="1">CONCATENATE(TEXT(INDIRECT("'["&amp;W78&amp;"]"&amp;O78&amp;"'!$D$"&amp;96), "0.00"), " (", TEXT(INDIRECT("'["&amp;W78&amp;"]"&amp;O78&amp;"'!$E$"&amp;96), "0.00"), ", ", TEXT(INDIRECT("'["&amp;W78&amp;"]"&amp;O78&amp;"'!$F$"&amp;96), "0.00"), ")", )</f>
        <v>#REF!</v>
      </c>
      <c r="E78" s="22" t="e">
        <f ca="1">CONCATENATE(TEXT(INDIRECT("'["&amp;W78&amp;"]"&amp;O78&amp;"'!$D$"&amp;97), "0.00"), " (", TEXT(INDIRECT("'["&amp;W78&amp;"]"&amp;O78&amp;"'!$E$"&amp;97), "0.00"), ", ", TEXT(INDIRECT("'["&amp;W78&amp;"]"&amp;O78&amp;"'!$F$"&amp;97), "0.00"), ")", )</f>
        <v>#REF!</v>
      </c>
      <c r="F78" s="22" t="e">
        <f ca="1">CONCATENATE(TEXT(INDIRECT("'["&amp;W78&amp;"]"&amp;O78&amp;"'!$D$"&amp;98), "0.00"), " (", TEXT(INDIRECT("'["&amp;W78&amp;"]"&amp;O78&amp;"'!$E$"&amp;98), "0.00"), ", ", TEXT(INDIRECT("'["&amp;W78&amp;"]"&amp;O78&amp;"'!$F$"&amp;98), "0.00"), ")", )</f>
        <v>#REF!</v>
      </c>
      <c r="G78" s="22" t="e">
        <f ca="1">CONCATENATE(TEXT(INDIRECT("'["&amp;W78&amp;"]"&amp;O78&amp;"'!$D$"&amp;99), "0.00"), " (", TEXT(INDIRECT("'["&amp;W78&amp;"]"&amp;O78&amp;"'!$E$"&amp;99), "0.00"), ", ", TEXT(INDIRECT("'["&amp;W78&amp;"]"&amp;O78&amp;"'!$F$"&amp;99), "0.00"), ")", )</f>
        <v>#REF!</v>
      </c>
      <c r="H78" s="22" t="e">
        <f ca="1">(TEXT(INDIRECT("'["&amp;W78&amp;"]"&amp;Q78&amp;"'!$G$"&amp;95),"0.0000"))</f>
        <v>#REF!</v>
      </c>
      <c r="I78" s="23" t="e">
        <f ca="1">CONCATENATE(TEXT(INDIRECT("'["&amp;X78&amp;"]"&amp;Q78&amp;"'!$D$"&amp;95),"0.00")," (",TEXT(INDIRECT("'["&amp;X78&amp;"]"&amp;Q78&amp;"'!$E$"&amp;95),"0.00"),", ",TEXT(INDIRECT("'["&amp;X78&amp;"]"&amp;Q78&amp;"'!$F$"&amp;95),"0.00"),")")</f>
        <v>#REF!</v>
      </c>
      <c r="J78" s="23" t="e">
        <f ca="1">(TEXT(INDIRECT("'["&amp;X78&amp;"]"&amp;Q78&amp;"'!$G$"&amp;95),"0.0000"))</f>
        <v>#REF!</v>
      </c>
      <c r="K78" s="24" t="e">
        <f ca="1">CONCATENATE(TEXT(INDIRECT("'["&amp;Y78&amp;"]"&amp;Q78&amp;"'!$D$"&amp;95),"0.00")," (",TEXT(INDIRECT("'["&amp;Y78&amp;"]"&amp;Q78&amp;"'!$E$"&amp;95),"0.00"),", ",TEXT(INDIRECT("'["&amp;Y78&amp;"]"&amp;Q78&amp;"'!$F$"&amp;95),"0.00"),")")</f>
        <v>#REF!</v>
      </c>
      <c r="L78" s="24" t="e">
        <f ca="1">(TEXT(INDIRECT("'["&amp;Y78&amp;"]"&amp;Q78&amp;"'!$G$"&amp;95),"0.0000"))</f>
        <v>#REF!</v>
      </c>
      <c r="M78" s="25" t="e">
        <f ca="1">CONCATENATE(TEXT(INDIRECT("'["&amp;Z78&amp;"]"&amp;Q78&amp;"'!$D$"&amp;95),"0.00")," (",TEXT(INDIRECT("'["&amp;Z78&amp;"]"&amp;Q78&amp;"'!$E$"&amp;95),"0.00"),", ",TEXT(INDIRECT("'["&amp;Z78&amp;"]"&amp;Q78&amp;"'!$F$"&amp;95),"0.00"),")")</f>
        <v>#REF!</v>
      </c>
      <c r="N78" s="25" t="e">
        <f ca="1">(TEXT(INDIRECT("'["&amp;Z78&amp;"]"&amp;Q78&amp;"'!$G$"&amp;95),"0.0000"))</f>
        <v>#REF!</v>
      </c>
      <c r="O78" t="str">
        <f t="shared" ref="O78:Q78" si="36">O77</f>
        <v>Hnprostate_inc</v>
      </c>
      <c r="Q78" t="str">
        <f t="shared" si="36"/>
        <v>Tprostate_inc</v>
      </c>
      <c r="R78" s="26"/>
      <c r="T78" s="28"/>
      <c r="U78" t="s">
        <v>21</v>
      </c>
      <c r="W78" t="str">
        <f>CONCATENATE(U78,"_5.xlsx")</f>
        <v>igf1_5.xlsx</v>
      </c>
      <c r="X78" t="str">
        <f>CONCATENATE(U78,"_sd.xlsx")</f>
        <v>igf1_sd.xlsx</v>
      </c>
      <c r="Y78" t="str">
        <f>CONCATENATE(U78,"_80.xlsx")</f>
        <v>igf1_80.xlsx</v>
      </c>
      <c r="Z78" t="str">
        <f t="shared" si="0"/>
        <v>igf1_5nmol.xlsx</v>
      </c>
      <c r="AA78" t="str">
        <f t="shared" ref="AA78" si="37">AA77</f>
        <v>Tabprostate_inc</v>
      </c>
    </row>
    <row r="79" spans="1:27" s="29" customFormat="1" x14ac:dyDescent="0.35">
      <c r="A79" s="15" t="s">
        <v>60</v>
      </c>
      <c r="B79" s="15" t="s">
        <v>18</v>
      </c>
      <c r="C79" s="16" t="e">
        <f ca="1">CONCATENATE(TEXT(INDIRECT("'["&amp;W80&amp;"]"&amp;AA80&amp;"'!$B$"&amp;3), "0")," / ", TEXT(INDIRECT("'["&amp;W80&amp;"]"&amp;AA80&amp;"'!$B$"&amp;4), "0"))</f>
        <v>#REF!</v>
      </c>
      <c r="D79" s="17" t="e">
        <f ca="1">CONCATENATE(TEXT(INDIRECT("'["&amp;W80&amp;"]"&amp;AA80&amp;"'!$C$"&amp;3), "0")," / ", TEXT(INDIRECT("'["&amp;W80&amp;"]"&amp;AA80&amp;"'!$C$"&amp;4), "0"))</f>
        <v>#REF!</v>
      </c>
      <c r="E79" s="17" t="e">
        <f ca="1">CONCATENATE(TEXT(INDIRECT("'["&amp;W80&amp;"]"&amp;AA80&amp;"'!$D$"&amp;3), "0")," / ", TEXT(INDIRECT("'["&amp;W80&amp;"]"&amp;AA80&amp;"'!$D$"&amp;4), "0"))</f>
        <v>#REF!</v>
      </c>
      <c r="F79" s="17" t="e">
        <f ca="1">CONCATENATE(TEXT(INDIRECT("'["&amp;W80&amp;"]"&amp;AA80&amp;"'!$E$"&amp;3), "0")," / ", TEXT(INDIRECT("'["&amp;W80&amp;"]"&amp;AA80&amp;"'!$E$"&amp;4), "0"))</f>
        <v>#REF!</v>
      </c>
      <c r="G79" s="17" t="e">
        <f ca="1">CONCATENATE(TEXT(INDIRECT("'["&amp;W80&amp;"]"&amp;AA80&amp;"'!$F$"&amp;3), "0")," / ", TEXT(INDIRECT("'["&amp;W80&amp;"]"&amp;AA80&amp;"'!$F$"&amp;4), "0"))</f>
        <v>#REF!</v>
      </c>
      <c r="H79" s="17"/>
      <c r="I79" s="18" t="e">
        <f ca="1">CONCATENATE(INDIRECT("'["&amp;X80&amp;"]"&amp;Q80&amp;"'!$B$"&amp;1), " / ", INDIRECT("'["&amp;X80&amp;"]"&amp;Q80&amp;"'!$C$"&amp;1))</f>
        <v>#REF!</v>
      </c>
      <c r="J79" s="18"/>
      <c r="K79" s="19" t="e">
        <f ca="1">CONCATENATE(INDIRECT("'["&amp;Y80&amp;"]"&amp;Q80&amp;"'!$B$"&amp;1), " / ", INDIRECT("'["&amp;Y80&amp;"]"&amp;Q80&amp;"'!$C$"&amp;1))</f>
        <v>#REF!</v>
      </c>
      <c r="L79" s="19"/>
      <c r="M79" s="20" t="e">
        <f ca="1">CONCATENATE(INDIRECT("'["&amp;Z80&amp;"]"&amp;Q80&amp;"'!$B$"&amp;1), " / ", INDIRECT("'["&amp;Z80&amp;"]"&amp;Q80&amp;"'!$C$"&amp;1))</f>
        <v>#REF!</v>
      </c>
      <c r="N79" s="20"/>
      <c r="R79" s="30"/>
      <c r="T79" s="31"/>
      <c r="Z79" s="29" t="str">
        <f t="shared" si="0"/>
        <v>_5nmol.xlsx</v>
      </c>
    </row>
    <row r="80" spans="1:27" x14ac:dyDescent="0.35">
      <c r="B80" s="6" t="s">
        <v>19</v>
      </c>
      <c r="C80" s="21" t="e">
        <f ca="1">CONCATENATE(TEXT(INDIRECT("'["&amp;W80&amp;"]"&amp;O80&amp;"'!$D$"&amp;2), "0.00"), " (Ref.)")</f>
        <v>#REF!</v>
      </c>
      <c r="D80" s="22" t="e">
        <f ca="1">CONCATENATE(TEXT(INDIRECT("'["&amp;W80&amp;"]"&amp;O80&amp;"'!$D$"&amp;3), "0.00"), " (", TEXT(INDIRECT("'["&amp;W80&amp;"]"&amp;O80&amp;"'!$E$"&amp;3), "0.00"), ", ", TEXT(INDIRECT("'["&amp;W80&amp;"]"&amp;O80&amp;"'!$F$"&amp;3), "0.00"), ")", )</f>
        <v>#REF!</v>
      </c>
      <c r="E80" s="22" t="e">
        <f ca="1">CONCATENATE(TEXT(INDIRECT("'["&amp;W80&amp;"]"&amp;O80&amp;"'!$D$"&amp;4), "0.00"), " (", TEXT(INDIRECT("'["&amp;W80&amp;"]"&amp;O80&amp;"'!$E$"&amp;4), "0.00"), ", ", TEXT(INDIRECT("'["&amp;W80&amp;"]"&amp;O80&amp;"'!$F$"&amp;4), "0.00"), ")", )</f>
        <v>#REF!</v>
      </c>
      <c r="F80" s="22" t="e">
        <f ca="1">CONCATENATE(TEXT(INDIRECT("'["&amp;W80&amp;"]"&amp;O80&amp;"'!$D$"&amp;5), "0.00"), " (", TEXT(INDIRECT("'["&amp;W80&amp;"]"&amp;O80&amp;"'!$E$"&amp;5), "0.00"), ", ", TEXT(INDIRECT("'["&amp;W80&amp;"]"&amp;O80&amp;"'!$F$"&amp;5), "0.00"), ")", )</f>
        <v>#REF!</v>
      </c>
      <c r="G80" s="22" t="e">
        <f ca="1">CONCATENATE(TEXT(INDIRECT("'["&amp;W80&amp;"]"&amp;O80&amp;"'!$D$"&amp;6), "0.00"), " (", TEXT(INDIRECT("'["&amp;W80&amp;"]"&amp;O80&amp;"'!$E$"&amp;6), "0.00"), ", ", TEXT(INDIRECT("'["&amp;W80&amp;"]"&amp;O80&amp;"'!$F$"&amp;6), "0.00"), ")", )</f>
        <v>#REF!</v>
      </c>
      <c r="H80" s="22" t="e">
        <f ca="1">(TEXT(INDIRECT("'["&amp;W80&amp;"]"&amp;Q80&amp;"'!$G$"&amp;2),"0.0000"))</f>
        <v>#REF!</v>
      </c>
      <c r="I80" s="23" t="e">
        <f ca="1">CONCATENATE(TEXT(INDIRECT("'["&amp;X80&amp;"]"&amp;Q80&amp;"'!$D$"&amp;2),"0.00")," (",TEXT(INDIRECT("'["&amp;X80&amp;"]"&amp;Q80&amp;"'!$E$"&amp;2),"0.00"),", ",TEXT(INDIRECT("'["&amp;X80&amp;"]"&amp;Q80&amp;"'!$F$"&amp;2),"0.00"),")")</f>
        <v>#REF!</v>
      </c>
      <c r="J80" s="23" t="e">
        <f ca="1">(TEXT(INDIRECT("'["&amp;X80&amp;"]"&amp;Q80&amp;"'!$G$"&amp;2),"0.0000"))</f>
        <v>#REF!</v>
      </c>
      <c r="K80" s="24" t="e">
        <f ca="1">CONCATENATE(TEXT(INDIRECT("'["&amp;Y80&amp;"]"&amp;Q80&amp;"'!$D$"&amp;2),"0.00")," (",TEXT(INDIRECT("'["&amp;Y80&amp;"]"&amp;Q80&amp;"'!$E$"&amp;2),"0.00"),", ",TEXT(INDIRECT("'["&amp;Y80&amp;"]"&amp;Q80&amp;"'!$F$"&amp;2),"0.00"),")")</f>
        <v>#REF!</v>
      </c>
      <c r="L80" s="24" t="e">
        <f ca="1">(TEXT(INDIRECT("'["&amp;Y80&amp;"]"&amp;Q80&amp;"'!$G$"&amp;2),"0.0000"))</f>
        <v>#REF!</v>
      </c>
      <c r="M80" s="25" t="e">
        <f ca="1">CONCATENATE(TEXT(INDIRECT("'["&amp;Z80&amp;"]"&amp;Q80&amp;"'!$D$"&amp;2),"0.00")," (",TEXT(INDIRECT("'["&amp;Z80&amp;"]"&amp;Q80&amp;"'!$E$"&amp;2),"0.00"),", ",TEXT(INDIRECT("'["&amp;Z80&amp;"]"&amp;Q80&amp;"'!$F$"&amp;2),"0.00"),")")</f>
        <v>#REF!</v>
      </c>
      <c r="N80" s="25" t="e">
        <f ca="1">(TEXT(INDIRECT("'["&amp;Z80&amp;"]"&amp;Q80&amp;"'!$G$"&amp;2),"0.0000"))</f>
        <v>#REF!</v>
      </c>
      <c r="O80" t="str">
        <f>CONCATENATE("Hn",S80,"_inc")</f>
        <v>Hnkidneywho_inc</v>
      </c>
      <c r="Q80" t="str">
        <f>CONCATENATE("T",S80,"_inc")</f>
        <v>Tkidneywho_inc</v>
      </c>
      <c r="R80" s="26" t="str">
        <f>A79</f>
        <v>Kidney (C64-65)</v>
      </c>
      <c r="S80" t="s">
        <v>61</v>
      </c>
      <c r="U80" t="s">
        <v>21</v>
      </c>
      <c r="W80" t="str">
        <f>CONCATENATE(U80,"_5.xlsx")</f>
        <v>igf1_5.xlsx</v>
      </c>
      <c r="X80" t="str">
        <f>CONCATENATE(U80,"_sd.xlsx")</f>
        <v>igf1_sd.xlsx</v>
      </c>
      <c r="Y80" t="str">
        <f>CONCATENATE(U80,"_80.xlsx")</f>
        <v>igf1_80.xlsx</v>
      </c>
      <c r="Z80" t="str">
        <f t="shared" si="0"/>
        <v>igf1_5nmol.xlsx</v>
      </c>
      <c r="AA80" t="str">
        <f>CONCATENATE("Tab",S80,"_inc")</f>
        <v>Tabkidneywho_inc</v>
      </c>
    </row>
    <row r="81" spans="1:27" x14ac:dyDescent="0.35">
      <c r="B81" s="6" t="s">
        <v>22</v>
      </c>
      <c r="C81" s="21" t="e">
        <f ca="1">CONCATENATE(TEXT(INDIRECT("'["&amp;W81&amp;"]"&amp;O81&amp;"'!$D$"&amp;20), "0.00"), " (Ref.)")</f>
        <v>#REF!</v>
      </c>
      <c r="D81" s="22" t="e">
        <f ca="1">CONCATENATE(TEXT(INDIRECT("'["&amp;W81&amp;"]"&amp;O81&amp;"'!$D$"&amp;21), "0.00"), " (", TEXT(INDIRECT("'["&amp;W81&amp;"]"&amp;O81&amp;"'!$E$"&amp;21), "0.00"), ", ", TEXT(INDIRECT("'["&amp;W81&amp;"]"&amp;O81&amp;"'!$F$"&amp;21), "0.00"), ")", )</f>
        <v>#REF!</v>
      </c>
      <c r="E81" s="22" t="e">
        <f ca="1">CONCATENATE(TEXT(INDIRECT("'["&amp;W81&amp;"]"&amp;O81&amp;"'!$D$"&amp;22), "0.00"), " (", TEXT(INDIRECT("'["&amp;W81&amp;"]"&amp;O81&amp;"'!$E$"&amp;22), "0.00"), ", ", TEXT(INDIRECT("'["&amp;W81&amp;"]"&amp;O81&amp;"'!$F$"&amp;22), "0.00"), ")", )</f>
        <v>#REF!</v>
      </c>
      <c r="F81" s="22" t="e">
        <f ca="1">CONCATENATE(TEXT(INDIRECT("'["&amp;W81&amp;"]"&amp;O81&amp;"'!$D$"&amp;23), "0.00"), " (", TEXT(INDIRECT("'["&amp;W81&amp;"]"&amp;O81&amp;"'!$E$"&amp;23), "0.00"), ", ", TEXT(INDIRECT("'["&amp;W81&amp;"]"&amp;O81&amp;"'!$F$"&amp;23), "0.00"), ")", )</f>
        <v>#REF!</v>
      </c>
      <c r="G81" s="22" t="e">
        <f ca="1">CONCATENATE(TEXT(INDIRECT("'["&amp;W81&amp;"]"&amp;O81&amp;"'!$D$"&amp;24), "0.00"), " (", TEXT(INDIRECT("'["&amp;W81&amp;"]"&amp;O81&amp;"'!$E$"&amp;24), "0.00"), ", ", TEXT(INDIRECT("'["&amp;W81&amp;"]"&amp;O81&amp;"'!$F$"&amp;24), "0.00"), ")", )</f>
        <v>#REF!</v>
      </c>
      <c r="H81" s="22" t="e">
        <f ca="1">(TEXT(INDIRECT("'["&amp;W81&amp;"]"&amp;Q81&amp;"'!$G$"&amp;20),"0.0000"))</f>
        <v>#REF!</v>
      </c>
      <c r="I81" s="23" t="e">
        <f ca="1">CONCATENATE(TEXT(INDIRECT("'["&amp;X81&amp;"]"&amp;Q81&amp;"'!$D$"&amp;20),"0.00")," (",TEXT(INDIRECT("'["&amp;X81&amp;"]"&amp;Q81&amp;"'!$E$"&amp;20),"0.00"),", ",TEXT(INDIRECT("'["&amp;X81&amp;"]"&amp;Q81&amp;"'!$F$"&amp;20),"0.00"),")")</f>
        <v>#REF!</v>
      </c>
      <c r="J81" s="23" t="e">
        <f ca="1">(TEXT(INDIRECT("'["&amp;X81&amp;"]"&amp;Q81&amp;"'!$G$"&amp;20),"0.0000"))</f>
        <v>#REF!</v>
      </c>
      <c r="K81" s="24" t="e">
        <f ca="1">CONCATENATE(TEXT(INDIRECT("'["&amp;Y81&amp;"]"&amp;Q81&amp;"'!$D$"&amp;20),"0.00")," (",TEXT(INDIRECT("'["&amp;Y81&amp;"]"&amp;Q81&amp;"'!$E$"&amp;20),"0.00"),", ",TEXT(INDIRECT("'["&amp;Y81&amp;"]"&amp;Q81&amp;"'!$F$"&amp;20),"0.00"),")")</f>
        <v>#REF!</v>
      </c>
      <c r="L81" s="24" t="e">
        <f ca="1">(TEXT(INDIRECT("'["&amp;Y81&amp;"]"&amp;Q81&amp;"'!$G$"&amp;20),"0.0000"))</f>
        <v>#REF!</v>
      </c>
      <c r="M81" s="25" t="e">
        <f ca="1">CONCATENATE(TEXT(INDIRECT("'["&amp;Z81&amp;"]"&amp;Q81&amp;"'!$D$"&amp;20),"0.00")," (",TEXT(INDIRECT("'["&amp;Z81&amp;"]"&amp;Q81&amp;"'!$E$"&amp;20),"0.00"),", ",TEXT(INDIRECT("'["&amp;Z81&amp;"]"&amp;Q81&amp;"'!$F$"&amp;20),"0.00"),")")</f>
        <v>#REF!</v>
      </c>
      <c r="N81" s="25" t="e">
        <f ca="1">(TEXT(INDIRECT("'["&amp;Z81&amp;"]"&amp;Q81&amp;"'!$G$"&amp;20),"0.0000"))</f>
        <v>#REF!</v>
      </c>
      <c r="O81" t="str">
        <f>O80</f>
        <v>Hnkidneywho_inc</v>
      </c>
      <c r="Q81" t="str">
        <f>Q80</f>
        <v>Tkidneywho_inc</v>
      </c>
      <c r="R81" s="26"/>
      <c r="T81" s="28"/>
      <c r="U81" t="s">
        <v>21</v>
      </c>
      <c r="W81" t="str">
        <f>CONCATENATE(U81,"_5.xlsx")</f>
        <v>igf1_5.xlsx</v>
      </c>
      <c r="X81" t="str">
        <f>CONCATENATE(U81,"_sd.xlsx")</f>
        <v>igf1_sd.xlsx</v>
      </c>
      <c r="Y81" t="str">
        <f>CONCATENATE(U81,"_80.xlsx")</f>
        <v>igf1_80.xlsx</v>
      </c>
      <c r="Z81" t="str">
        <f t="shared" si="0"/>
        <v>igf1_5nmol.xlsx</v>
      </c>
      <c r="AA81" t="str">
        <f>AA80</f>
        <v>Tabkidneywho_inc</v>
      </c>
    </row>
    <row r="82" spans="1:27" x14ac:dyDescent="0.35">
      <c r="B82" s="6" t="s">
        <v>23</v>
      </c>
      <c r="C82" s="21" t="e">
        <f ca="1">CONCATENATE(TEXT(INDIRECT("'["&amp;W82&amp;"]"&amp;O82&amp;"'!$D$"&amp;20), "0.00"), " (Ref.)")</f>
        <v>#REF!</v>
      </c>
      <c r="D82" s="22" t="e">
        <f ca="1">CONCATENATE(TEXT(INDIRECT("'["&amp;W82&amp;"]"&amp;O82&amp;"'!$D$"&amp;96), "0.00"), " (", TEXT(INDIRECT("'["&amp;W82&amp;"]"&amp;O82&amp;"'!$E$"&amp;96), "0.00"), ", ", TEXT(INDIRECT("'["&amp;W82&amp;"]"&amp;O82&amp;"'!$F$"&amp;96), "0.00"), ")", )</f>
        <v>#REF!</v>
      </c>
      <c r="E82" s="22" t="e">
        <f ca="1">CONCATENATE(TEXT(INDIRECT("'["&amp;W82&amp;"]"&amp;O82&amp;"'!$D$"&amp;97), "0.00"), " (", TEXT(INDIRECT("'["&amp;W82&amp;"]"&amp;O82&amp;"'!$E$"&amp;97), "0.00"), ", ", TEXT(INDIRECT("'["&amp;W82&amp;"]"&amp;O82&amp;"'!$F$"&amp;97), "0.00"), ")", )</f>
        <v>#REF!</v>
      </c>
      <c r="F82" s="22" t="e">
        <f ca="1">CONCATENATE(TEXT(INDIRECT("'["&amp;W82&amp;"]"&amp;O82&amp;"'!$D$"&amp;98), "0.00"), " (", TEXT(INDIRECT("'["&amp;W82&amp;"]"&amp;O82&amp;"'!$E$"&amp;98), "0.00"), ", ", TEXT(INDIRECT("'["&amp;W82&amp;"]"&amp;O82&amp;"'!$F$"&amp;98), "0.00"), ")", )</f>
        <v>#REF!</v>
      </c>
      <c r="G82" s="22" t="e">
        <f ca="1">CONCATENATE(TEXT(INDIRECT("'["&amp;W82&amp;"]"&amp;O82&amp;"'!$D$"&amp;99), "0.00"), " (", TEXT(INDIRECT("'["&amp;W82&amp;"]"&amp;O82&amp;"'!$E$"&amp;99), "0.00"), ", ", TEXT(INDIRECT("'["&amp;W82&amp;"]"&amp;O82&amp;"'!$F$"&amp;99), "0.00"), ")", )</f>
        <v>#REF!</v>
      </c>
      <c r="H82" s="22" t="e">
        <f ca="1">(TEXT(INDIRECT("'["&amp;W82&amp;"]"&amp;Q82&amp;"'!$G$"&amp;95),"0.0000"))</f>
        <v>#REF!</v>
      </c>
      <c r="I82" s="23" t="e">
        <f ca="1">CONCATENATE(TEXT(INDIRECT("'["&amp;X82&amp;"]"&amp;Q82&amp;"'!$D$"&amp;95),"0.00")," (",TEXT(INDIRECT("'["&amp;X82&amp;"]"&amp;Q82&amp;"'!$E$"&amp;95),"0.00"),", ",TEXT(INDIRECT("'["&amp;X82&amp;"]"&amp;Q82&amp;"'!$F$"&amp;95),"0.00"),")")</f>
        <v>#REF!</v>
      </c>
      <c r="J82" s="23" t="e">
        <f ca="1">(TEXT(INDIRECT("'["&amp;X82&amp;"]"&amp;Q82&amp;"'!$G$"&amp;95),"0.0000"))</f>
        <v>#REF!</v>
      </c>
      <c r="K82" s="24" t="e">
        <f ca="1">CONCATENATE(TEXT(INDIRECT("'["&amp;Y82&amp;"]"&amp;Q82&amp;"'!$D$"&amp;95),"0.00")," (",TEXT(INDIRECT("'["&amp;Y82&amp;"]"&amp;Q82&amp;"'!$E$"&amp;95),"0.00"),", ",TEXT(INDIRECT("'["&amp;Y82&amp;"]"&amp;Q82&amp;"'!$F$"&amp;95),"0.00"),")")</f>
        <v>#REF!</v>
      </c>
      <c r="L82" s="24" t="e">
        <f ca="1">(TEXT(INDIRECT("'["&amp;Y82&amp;"]"&amp;Q82&amp;"'!$G$"&amp;95),"0.0000"))</f>
        <v>#REF!</v>
      </c>
      <c r="M82" s="25" t="e">
        <f ca="1">CONCATENATE(TEXT(INDIRECT("'["&amp;Z82&amp;"]"&amp;Q82&amp;"'!$D$"&amp;95),"0.00")," (",TEXT(INDIRECT("'["&amp;Z82&amp;"]"&amp;Q82&amp;"'!$E$"&amp;95),"0.00"),", ",TEXT(INDIRECT("'["&amp;Z82&amp;"]"&amp;Q82&amp;"'!$F$"&amp;95),"0.00"),")")</f>
        <v>#REF!</v>
      </c>
      <c r="N82" s="25" t="e">
        <f ca="1">(TEXT(INDIRECT("'["&amp;Z82&amp;"]"&amp;Q82&amp;"'!$G$"&amp;95),"0.0000"))</f>
        <v>#REF!</v>
      </c>
      <c r="O82" t="str">
        <f>O81</f>
        <v>Hnkidneywho_inc</v>
      </c>
      <c r="Q82" t="str">
        <f>Q81</f>
        <v>Tkidneywho_inc</v>
      </c>
      <c r="R82" s="26"/>
      <c r="T82" s="28"/>
      <c r="U82" t="str">
        <f>U81</f>
        <v>igf1</v>
      </c>
      <c r="W82" t="str">
        <f>W81</f>
        <v>igf1_5.xlsx</v>
      </c>
      <c r="X82" t="str">
        <f t="shared" ref="X82:Y82" si="38">X81</f>
        <v>igf1_sd.xlsx</v>
      </c>
      <c r="Y82" t="str">
        <f t="shared" si="38"/>
        <v>igf1_80.xlsx</v>
      </c>
      <c r="Z82" t="str">
        <f t="shared" si="0"/>
        <v>igf1_5nmol.xlsx</v>
      </c>
      <c r="AA82" t="str">
        <f t="shared" ref="AA82" si="39">AA81</f>
        <v>Tabkidneywho_inc</v>
      </c>
    </row>
    <row r="83" spans="1:27" s="29" customFormat="1" x14ac:dyDescent="0.35">
      <c r="A83" s="15" t="s">
        <v>62</v>
      </c>
      <c r="B83" s="15" t="s">
        <v>18</v>
      </c>
      <c r="C83" s="16" t="e">
        <f ca="1">CONCATENATE(TEXT(INDIRECT("'["&amp;W84&amp;"]"&amp;AA84&amp;"'!$B$"&amp;3), "0")," / ", TEXT(INDIRECT("'["&amp;W84&amp;"]"&amp;AA84&amp;"'!$B$"&amp;4), "0"))</f>
        <v>#REF!</v>
      </c>
      <c r="D83" s="17" t="e">
        <f ca="1">CONCATENATE(TEXT(INDIRECT("'["&amp;W84&amp;"]"&amp;AA84&amp;"'!$C$"&amp;3), "0")," / ", TEXT(INDIRECT("'["&amp;W84&amp;"]"&amp;AA84&amp;"'!$C$"&amp;4), "0"))</f>
        <v>#REF!</v>
      </c>
      <c r="E83" s="17" t="e">
        <f ca="1">CONCATENATE(TEXT(INDIRECT("'["&amp;W84&amp;"]"&amp;AA84&amp;"'!$D$"&amp;3), "0")," / ", TEXT(INDIRECT("'["&amp;W84&amp;"]"&amp;AA84&amp;"'!$D$"&amp;4), "0"))</f>
        <v>#REF!</v>
      </c>
      <c r="F83" s="17" t="e">
        <f ca="1">CONCATENATE(TEXT(INDIRECT("'["&amp;W84&amp;"]"&amp;AA84&amp;"'!$E$"&amp;3), "0")," / ", TEXT(INDIRECT("'["&amp;W84&amp;"]"&amp;AA84&amp;"'!$E$"&amp;4), "0"))</f>
        <v>#REF!</v>
      </c>
      <c r="G83" s="17" t="e">
        <f ca="1">CONCATENATE(TEXT(INDIRECT("'["&amp;W84&amp;"]"&amp;AA84&amp;"'!$F$"&amp;3), "0")," / ", TEXT(INDIRECT("'["&amp;W84&amp;"]"&amp;AA84&amp;"'!$F$"&amp;4), "0"))</f>
        <v>#REF!</v>
      </c>
      <c r="H83" s="17"/>
      <c r="I83" s="18" t="e">
        <f ca="1">CONCATENATE(INDIRECT("'["&amp;X84&amp;"]"&amp;Q84&amp;"'!$B$"&amp;1), " / ", INDIRECT("'["&amp;X84&amp;"]"&amp;Q84&amp;"'!$C$"&amp;1))</f>
        <v>#REF!</v>
      </c>
      <c r="J83" s="18"/>
      <c r="K83" s="19" t="e">
        <f ca="1">CONCATENATE(INDIRECT("'["&amp;Y84&amp;"]"&amp;Q84&amp;"'!$B$"&amp;1), " / ", INDIRECT("'["&amp;Y84&amp;"]"&amp;Q84&amp;"'!$C$"&amp;1))</f>
        <v>#REF!</v>
      </c>
      <c r="L83" s="19"/>
      <c r="M83" s="20" t="e">
        <f ca="1">CONCATENATE(INDIRECT("'["&amp;Z84&amp;"]"&amp;Q84&amp;"'!$B$"&amp;1), " / ", INDIRECT("'["&amp;Z84&amp;"]"&amp;Q84&amp;"'!$C$"&amp;1))</f>
        <v>#REF!</v>
      </c>
      <c r="N83" s="20"/>
      <c r="R83" s="30"/>
      <c r="Z83" s="29" t="str">
        <f t="shared" si="0"/>
        <v>_5nmol.xlsx</v>
      </c>
    </row>
    <row r="84" spans="1:27" x14ac:dyDescent="0.35">
      <c r="B84" s="6" t="s">
        <v>19</v>
      </c>
      <c r="C84" s="21" t="e">
        <f ca="1">CONCATENATE(TEXT(INDIRECT("'["&amp;W84&amp;"]"&amp;O84&amp;"'!$D$"&amp;2), "0.00"), " (Ref.)")</f>
        <v>#REF!</v>
      </c>
      <c r="D84" s="22" t="e">
        <f ca="1">CONCATENATE(TEXT(INDIRECT("'["&amp;W84&amp;"]"&amp;O84&amp;"'!$D$"&amp;3), "0.00"), " (", TEXT(INDIRECT("'["&amp;W84&amp;"]"&amp;O84&amp;"'!$E$"&amp;3), "0.00"), ", ", TEXT(INDIRECT("'["&amp;W84&amp;"]"&amp;O84&amp;"'!$F$"&amp;3), "0.00"), ")", )</f>
        <v>#REF!</v>
      </c>
      <c r="E84" s="22" t="e">
        <f ca="1">CONCATENATE(TEXT(INDIRECT("'["&amp;W84&amp;"]"&amp;O84&amp;"'!$D$"&amp;4), "0.00"), " (", TEXT(INDIRECT("'["&amp;W84&amp;"]"&amp;O84&amp;"'!$E$"&amp;4), "0.00"), ", ", TEXT(INDIRECT("'["&amp;W84&amp;"]"&amp;O84&amp;"'!$F$"&amp;4), "0.00"), ")", )</f>
        <v>#REF!</v>
      </c>
      <c r="F84" s="22" t="e">
        <f ca="1">CONCATENATE(TEXT(INDIRECT("'["&amp;W84&amp;"]"&amp;O84&amp;"'!$D$"&amp;5), "0.00"), " (", TEXT(INDIRECT("'["&amp;W84&amp;"]"&amp;O84&amp;"'!$E$"&amp;5), "0.00"), ", ", TEXT(INDIRECT("'["&amp;W84&amp;"]"&amp;O84&amp;"'!$F$"&amp;5), "0.00"), ")", )</f>
        <v>#REF!</v>
      </c>
      <c r="G84" s="22" t="e">
        <f ca="1">CONCATENATE(TEXT(INDIRECT("'["&amp;W84&amp;"]"&amp;O84&amp;"'!$D$"&amp;6), "0.00"), " (", TEXT(INDIRECT("'["&amp;W84&amp;"]"&amp;O84&amp;"'!$E$"&amp;6), "0.00"), ", ", TEXT(INDIRECT("'["&amp;W84&amp;"]"&amp;O84&amp;"'!$F$"&amp;6), "0.00"), ")", )</f>
        <v>#REF!</v>
      </c>
      <c r="H84" s="22" t="e">
        <f ca="1">(TEXT(INDIRECT("'["&amp;W84&amp;"]"&amp;Q84&amp;"'!$G$"&amp;2),"0.0000"))</f>
        <v>#REF!</v>
      </c>
      <c r="I84" s="23" t="e">
        <f ca="1">CONCATENATE(TEXT(INDIRECT("'["&amp;X84&amp;"]"&amp;Q84&amp;"'!$D$"&amp;2),"0.00")," (",TEXT(INDIRECT("'["&amp;X84&amp;"]"&amp;Q84&amp;"'!$E$"&amp;2),"0.00"),", ",TEXT(INDIRECT("'["&amp;X84&amp;"]"&amp;Q84&amp;"'!$F$"&amp;2),"0.00"),")")</f>
        <v>#REF!</v>
      </c>
      <c r="J84" s="23" t="e">
        <f ca="1">(TEXT(INDIRECT("'["&amp;X84&amp;"]"&amp;Q84&amp;"'!$G$"&amp;2),"0.0000"))</f>
        <v>#REF!</v>
      </c>
      <c r="K84" s="24" t="e">
        <f ca="1">CONCATENATE(TEXT(INDIRECT("'["&amp;Y84&amp;"]"&amp;Q84&amp;"'!$D$"&amp;2),"0.00")," (",TEXT(INDIRECT("'["&amp;Y84&amp;"]"&amp;Q84&amp;"'!$E$"&amp;2),"0.00"),", ",TEXT(INDIRECT("'["&amp;Y84&amp;"]"&amp;Q84&amp;"'!$F$"&amp;2),"0.00"),")")</f>
        <v>#REF!</v>
      </c>
      <c r="L84" s="24" t="e">
        <f ca="1">(TEXT(INDIRECT("'["&amp;Y84&amp;"]"&amp;Q84&amp;"'!$G$"&amp;2),"0.0000"))</f>
        <v>#REF!</v>
      </c>
      <c r="M84" s="25" t="e">
        <f ca="1">CONCATENATE(TEXT(INDIRECT("'["&amp;Z84&amp;"]"&amp;Q84&amp;"'!$D$"&amp;2),"0.00")," (",TEXT(INDIRECT("'["&amp;Z84&amp;"]"&amp;Q84&amp;"'!$E$"&amp;2),"0.00"),", ",TEXT(INDIRECT("'["&amp;Z84&amp;"]"&amp;Q84&amp;"'!$F$"&amp;2),"0.00"),")")</f>
        <v>#REF!</v>
      </c>
      <c r="N84" s="25" t="e">
        <f ca="1">(TEXT(INDIRECT("'["&amp;Z84&amp;"]"&amp;Q84&amp;"'!$G$"&amp;2),"0.0000"))</f>
        <v>#REF!</v>
      </c>
      <c r="O84" t="str">
        <f>CONCATENATE("Hn",S84,"_inc")</f>
        <v>Hnbladder_inc</v>
      </c>
      <c r="Q84" t="str">
        <f>CONCATENATE("T",S84,"_inc")</f>
        <v>Tbladder_inc</v>
      </c>
      <c r="R84" s="26" t="str">
        <f>A83</f>
        <v>Bladder (C67)</v>
      </c>
      <c r="S84" t="s">
        <v>63</v>
      </c>
      <c r="U84" t="s">
        <v>21</v>
      </c>
      <c r="W84" t="str">
        <f>CONCATENATE(U84,"_5.xlsx")</f>
        <v>igf1_5.xlsx</v>
      </c>
      <c r="X84" t="str">
        <f>CONCATENATE(U84,"_sd.xlsx")</f>
        <v>igf1_sd.xlsx</v>
      </c>
      <c r="Y84" t="str">
        <f>CONCATENATE(U84,"_80.xlsx")</f>
        <v>igf1_80.xlsx</v>
      </c>
      <c r="Z84" t="str">
        <f t="shared" si="0"/>
        <v>igf1_5nmol.xlsx</v>
      </c>
      <c r="AA84" t="str">
        <f>CONCATENATE("Tab",S84,"_inc")</f>
        <v>Tabbladder_inc</v>
      </c>
    </row>
    <row r="85" spans="1:27" x14ac:dyDescent="0.35">
      <c r="B85" s="6" t="s">
        <v>22</v>
      </c>
      <c r="C85" s="21" t="e">
        <f ca="1">CONCATENATE(TEXT(INDIRECT("'["&amp;W85&amp;"]"&amp;O85&amp;"'!$D$"&amp;20), "0.00"), " (Ref.)")</f>
        <v>#REF!</v>
      </c>
      <c r="D85" s="22" t="e">
        <f ca="1">CONCATENATE(TEXT(INDIRECT("'["&amp;W85&amp;"]"&amp;O85&amp;"'!$D$"&amp;21), "0.00"), " (", TEXT(INDIRECT("'["&amp;W85&amp;"]"&amp;O85&amp;"'!$E$"&amp;21), "0.00"), ", ", TEXT(INDIRECT("'["&amp;W85&amp;"]"&amp;O85&amp;"'!$F$"&amp;21), "0.00"), ")", )</f>
        <v>#REF!</v>
      </c>
      <c r="E85" s="22" t="e">
        <f ca="1">CONCATENATE(TEXT(INDIRECT("'["&amp;W85&amp;"]"&amp;O85&amp;"'!$D$"&amp;22), "0.00"), " (", TEXT(INDIRECT("'["&amp;W85&amp;"]"&amp;O85&amp;"'!$E$"&amp;22), "0.00"), ", ", TEXT(INDIRECT("'["&amp;W85&amp;"]"&amp;O85&amp;"'!$F$"&amp;22), "0.00"), ")", )</f>
        <v>#REF!</v>
      </c>
      <c r="F85" s="22" t="e">
        <f ca="1">CONCATENATE(TEXT(INDIRECT("'["&amp;W85&amp;"]"&amp;O85&amp;"'!$D$"&amp;23), "0.00"), " (", TEXT(INDIRECT("'["&amp;W85&amp;"]"&amp;O85&amp;"'!$E$"&amp;23), "0.00"), ", ", TEXT(INDIRECT("'["&amp;W85&amp;"]"&amp;O85&amp;"'!$F$"&amp;23), "0.00"), ")", )</f>
        <v>#REF!</v>
      </c>
      <c r="G85" s="22" t="e">
        <f ca="1">CONCATENATE(TEXT(INDIRECT("'["&amp;W85&amp;"]"&amp;O85&amp;"'!$D$"&amp;24), "0.00"), " (", TEXT(INDIRECT("'["&amp;W85&amp;"]"&amp;O85&amp;"'!$E$"&amp;24), "0.00"), ", ", TEXT(INDIRECT("'["&amp;W85&amp;"]"&amp;O85&amp;"'!$F$"&amp;24), "0.00"), ")", )</f>
        <v>#REF!</v>
      </c>
      <c r="H85" s="22" t="e">
        <f ca="1">(TEXT(INDIRECT("'["&amp;W85&amp;"]"&amp;Q85&amp;"'!$G$"&amp;20),"0.0000"))</f>
        <v>#REF!</v>
      </c>
      <c r="I85" s="23" t="e">
        <f ca="1">CONCATENATE(TEXT(INDIRECT("'["&amp;X85&amp;"]"&amp;Q85&amp;"'!$D$"&amp;20),"0.00")," (",TEXT(INDIRECT("'["&amp;X85&amp;"]"&amp;Q85&amp;"'!$E$"&amp;20),"0.00"),", ",TEXT(INDIRECT("'["&amp;X85&amp;"]"&amp;Q85&amp;"'!$F$"&amp;20),"0.00"),")")</f>
        <v>#REF!</v>
      </c>
      <c r="J85" s="23" t="e">
        <f ca="1">(TEXT(INDIRECT("'["&amp;X85&amp;"]"&amp;Q85&amp;"'!$G$"&amp;20),"0.0000"))</f>
        <v>#REF!</v>
      </c>
      <c r="K85" s="24" t="e">
        <f ca="1">CONCATENATE(TEXT(INDIRECT("'["&amp;Y85&amp;"]"&amp;Q85&amp;"'!$D$"&amp;20),"0.00")," (",TEXT(INDIRECT("'["&amp;Y85&amp;"]"&amp;Q85&amp;"'!$E$"&amp;20),"0.00"),", ",TEXT(INDIRECT("'["&amp;Y85&amp;"]"&amp;Q85&amp;"'!$F$"&amp;20),"0.00"),")")</f>
        <v>#REF!</v>
      </c>
      <c r="L85" s="24" t="e">
        <f ca="1">(TEXT(INDIRECT("'["&amp;Y85&amp;"]"&amp;Q85&amp;"'!$G$"&amp;20),"0.0000"))</f>
        <v>#REF!</v>
      </c>
      <c r="M85" s="25" t="e">
        <f ca="1">CONCATENATE(TEXT(INDIRECT("'["&amp;Z85&amp;"]"&amp;Q85&amp;"'!$D$"&amp;20),"0.00")," (",TEXT(INDIRECT("'["&amp;Z85&amp;"]"&amp;Q85&amp;"'!$E$"&amp;20),"0.00"),", ",TEXT(INDIRECT("'["&amp;Z85&amp;"]"&amp;Q85&amp;"'!$F$"&amp;20),"0.00"),")")</f>
        <v>#REF!</v>
      </c>
      <c r="N85" s="25" t="e">
        <f ca="1">(TEXT(INDIRECT("'["&amp;Z85&amp;"]"&amp;Q85&amp;"'!$G$"&amp;20),"0.0000"))</f>
        <v>#REF!</v>
      </c>
      <c r="O85" t="str">
        <f>O84</f>
        <v>Hnbladder_inc</v>
      </c>
      <c r="Q85" t="str">
        <f>Q84</f>
        <v>Tbladder_inc</v>
      </c>
      <c r="R85" s="26"/>
      <c r="T85" s="28"/>
      <c r="U85" t="s">
        <v>21</v>
      </c>
      <c r="W85" t="str">
        <f>CONCATENATE(U85,"_5.xlsx")</f>
        <v>igf1_5.xlsx</v>
      </c>
      <c r="X85" t="str">
        <f>CONCATENATE(U85,"_sd.xlsx")</f>
        <v>igf1_sd.xlsx</v>
      </c>
      <c r="Y85" t="str">
        <f>CONCATENATE(U85,"_80.xlsx")</f>
        <v>igf1_80.xlsx</v>
      </c>
      <c r="Z85" t="str">
        <f t="shared" ref="Z85:Z114" si="40">CONCATENATE(U85,"_5nmol.xlsx")</f>
        <v>igf1_5nmol.xlsx</v>
      </c>
      <c r="AA85" t="str">
        <f>AA84</f>
        <v>Tabbladder_inc</v>
      </c>
    </row>
    <row r="86" spans="1:27" x14ac:dyDescent="0.35">
      <c r="B86" s="6" t="s">
        <v>23</v>
      </c>
      <c r="C86" s="21" t="e">
        <f ca="1">CONCATENATE(TEXT(INDIRECT("'["&amp;W86&amp;"]"&amp;O86&amp;"'!$D$"&amp;20), "0.00"), " (Ref.)")</f>
        <v>#REF!</v>
      </c>
      <c r="D86" s="22" t="e">
        <f ca="1">CONCATENATE(TEXT(INDIRECT("'["&amp;W86&amp;"]"&amp;O86&amp;"'!$D$"&amp;96), "0.00"), " (", TEXT(INDIRECT("'["&amp;W86&amp;"]"&amp;O86&amp;"'!$E$"&amp;96), "0.00"), ", ", TEXT(INDIRECT("'["&amp;W86&amp;"]"&amp;O86&amp;"'!$F$"&amp;96), "0.00"), ")", )</f>
        <v>#REF!</v>
      </c>
      <c r="E86" s="22" t="e">
        <f ca="1">CONCATENATE(TEXT(INDIRECT("'["&amp;W86&amp;"]"&amp;O86&amp;"'!$D$"&amp;97), "0.00"), " (", TEXT(INDIRECT("'["&amp;W86&amp;"]"&amp;O86&amp;"'!$E$"&amp;97), "0.00"), ", ", TEXT(INDIRECT("'["&amp;W86&amp;"]"&amp;O86&amp;"'!$F$"&amp;97), "0.00"), ")", )</f>
        <v>#REF!</v>
      </c>
      <c r="F86" s="22" t="e">
        <f ca="1">CONCATENATE(TEXT(INDIRECT("'["&amp;W86&amp;"]"&amp;O86&amp;"'!$D$"&amp;98), "0.00"), " (", TEXT(INDIRECT("'["&amp;W86&amp;"]"&amp;O86&amp;"'!$E$"&amp;98), "0.00"), ", ", TEXT(INDIRECT("'["&amp;W86&amp;"]"&amp;O86&amp;"'!$F$"&amp;98), "0.00"), ")", )</f>
        <v>#REF!</v>
      </c>
      <c r="G86" s="22" t="e">
        <f ca="1">CONCATENATE(TEXT(INDIRECT("'["&amp;W86&amp;"]"&amp;O86&amp;"'!$D$"&amp;99), "0.00"), " (", TEXT(INDIRECT("'["&amp;W86&amp;"]"&amp;O86&amp;"'!$E$"&amp;99), "0.00"), ", ", TEXT(INDIRECT("'["&amp;W86&amp;"]"&amp;O86&amp;"'!$F$"&amp;99), "0.00"), ")", )</f>
        <v>#REF!</v>
      </c>
      <c r="H86" s="22" t="e">
        <f ca="1">(TEXT(INDIRECT("'["&amp;W86&amp;"]"&amp;Q86&amp;"'!$G$"&amp;95),"0.0000"))</f>
        <v>#REF!</v>
      </c>
      <c r="I86" s="23" t="e">
        <f ca="1">CONCATENATE(TEXT(INDIRECT("'["&amp;X86&amp;"]"&amp;Q86&amp;"'!$D$"&amp;95),"0.00")," (",TEXT(INDIRECT("'["&amp;X86&amp;"]"&amp;Q86&amp;"'!$E$"&amp;95),"0.00"),", ",TEXT(INDIRECT("'["&amp;X86&amp;"]"&amp;Q86&amp;"'!$F$"&amp;95),"0.00"),")")</f>
        <v>#REF!</v>
      </c>
      <c r="J86" s="23" t="e">
        <f ca="1">(TEXT(INDIRECT("'["&amp;X86&amp;"]"&amp;Q86&amp;"'!$G$"&amp;95),"0.0000"))</f>
        <v>#REF!</v>
      </c>
      <c r="K86" s="24" t="e">
        <f ca="1">CONCATENATE(TEXT(INDIRECT("'["&amp;Y86&amp;"]"&amp;Q86&amp;"'!$D$"&amp;95),"0.00")," (",TEXT(INDIRECT("'["&amp;Y86&amp;"]"&amp;Q86&amp;"'!$E$"&amp;95),"0.00"),", ",TEXT(INDIRECT("'["&amp;Y86&amp;"]"&amp;Q86&amp;"'!$F$"&amp;95),"0.00"),")")</f>
        <v>#REF!</v>
      </c>
      <c r="L86" s="24" t="e">
        <f ca="1">(TEXT(INDIRECT("'["&amp;Y86&amp;"]"&amp;Q86&amp;"'!$G$"&amp;95),"0.0000"))</f>
        <v>#REF!</v>
      </c>
      <c r="M86" s="25" t="e">
        <f ca="1">CONCATENATE(TEXT(INDIRECT("'["&amp;Z86&amp;"]"&amp;Q86&amp;"'!$D$"&amp;95),"0.00")," (",TEXT(INDIRECT("'["&amp;Z86&amp;"]"&amp;Q86&amp;"'!$E$"&amp;95),"0.00"),", ",TEXT(INDIRECT("'["&amp;Z86&amp;"]"&amp;Q86&amp;"'!$F$"&amp;95),"0.00"),")")</f>
        <v>#REF!</v>
      </c>
      <c r="N86" s="25" t="e">
        <f ca="1">(TEXT(INDIRECT("'["&amp;Z86&amp;"]"&amp;Q86&amp;"'!$G$"&amp;95),"0.0000"))</f>
        <v>#REF!</v>
      </c>
      <c r="O86" t="str">
        <f>O85</f>
        <v>Hnbladder_inc</v>
      </c>
      <c r="Q86" t="str">
        <f>Q85</f>
        <v>Tbladder_inc</v>
      </c>
      <c r="R86" s="26"/>
      <c r="T86" s="28"/>
      <c r="U86" t="str">
        <f>U85</f>
        <v>igf1</v>
      </c>
      <c r="W86" t="str">
        <f>W85</f>
        <v>igf1_5.xlsx</v>
      </c>
      <c r="X86" t="str">
        <f t="shared" ref="X86:Y86" si="41">X85</f>
        <v>igf1_sd.xlsx</v>
      </c>
      <c r="Y86" t="str">
        <f t="shared" si="41"/>
        <v>igf1_80.xlsx</v>
      </c>
      <c r="Z86" t="str">
        <f t="shared" si="40"/>
        <v>igf1_5nmol.xlsx</v>
      </c>
      <c r="AA86" t="str">
        <f t="shared" ref="AA86" si="42">AA85</f>
        <v>Tabbladder_inc</v>
      </c>
    </row>
    <row r="87" spans="1:27" s="29" customFormat="1" x14ac:dyDescent="0.35">
      <c r="A87" s="15" t="s">
        <v>64</v>
      </c>
      <c r="B87" s="15" t="s">
        <v>18</v>
      </c>
      <c r="C87" s="16" t="e">
        <f ca="1">CONCATENATE(TEXT(INDIRECT("'["&amp;W88&amp;"]"&amp;AA88&amp;"'!$B$"&amp;3), "0")," / ", TEXT(INDIRECT("'["&amp;W88&amp;"]"&amp;AA88&amp;"'!$B$"&amp;4), "0"))</f>
        <v>#REF!</v>
      </c>
      <c r="D87" s="17" t="e">
        <f ca="1">CONCATENATE(TEXT(INDIRECT("'["&amp;W88&amp;"]"&amp;AA88&amp;"'!$C$"&amp;3), "0")," / ", TEXT(INDIRECT("'["&amp;W88&amp;"]"&amp;AA88&amp;"'!$C$"&amp;4), "0"))</f>
        <v>#REF!</v>
      </c>
      <c r="E87" s="17" t="e">
        <f ca="1">CONCATENATE(TEXT(INDIRECT("'["&amp;W88&amp;"]"&amp;AA88&amp;"'!$D$"&amp;3), "0")," / ", TEXT(INDIRECT("'["&amp;W88&amp;"]"&amp;AA88&amp;"'!$D$"&amp;4), "0"))</f>
        <v>#REF!</v>
      </c>
      <c r="F87" s="17" t="e">
        <f ca="1">CONCATENATE(TEXT(INDIRECT("'["&amp;W88&amp;"]"&amp;AA88&amp;"'!$E$"&amp;3), "0")," / ", TEXT(INDIRECT("'["&amp;W88&amp;"]"&amp;AA88&amp;"'!$E$"&amp;4), "0"))</f>
        <v>#REF!</v>
      </c>
      <c r="G87" s="17" t="e">
        <f ca="1">CONCATENATE(TEXT(INDIRECT("'["&amp;W88&amp;"]"&amp;AA88&amp;"'!$F$"&amp;3), "0")," / ", TEXT(INDIRECT("'["&amp;W88&amp;"]"&amp;AA88&amp;"'!$F$"&amp;4), "0"))</f>
        <v>#REF!</v>
      </c>
      <c r="H87" s="17"/>
      <c r="I87" s="18" t="e">
        <f ca="1">CONCATENATE(INDIRECT("'["&amp;X88&amp;"]"&amp;Q88&amp;"'!$B$"&amp;1), " / ", INDIRECT("'["&amp;X88&amp;"]"&amp;Q88&amp;"'!$C$"&amp;1))</f>
        <v>#REF!</v>
      </c>
      <c r="J87" s="18"/>
      <c r="K87" s="19" t="e">
        <f ca="1">CONCATENATE(INDIRECT("'["&amp;Y88&amp;"]"&amp;Q88&amp;"'!$B$"&amp;1), " / ", INDIRECT("'["&amp;Y88&amp;"]"&amp;Q88&amp;"'!$C$"&amp;1))</f>
        <v>#REF!</v>
      </c>
      <c r="L87" s="19"/>
      <c r="M87" s="20" t="e">
        <f ca="1">CONCATENATE(INDIRECT("'["&amp;Z88&amp;"]"&amp;Q88&amp;"'!$B$"&amp;1), " / ", INDIRECT("'["&amp;Z88&amp;"]"&amp;Q88&amp;"'!$C$"&amp;1))</f>
        <v>#REF!</v>
      </c>
      <c r="N87" s="20"/>
      <c r="R87" s="30"/>
      <c r="Z87" s="29" t="str">
        <f t="shared" si="40"/>
        <v>_5nmol.xlsx</v>
      </c>
    </row>
    <row r="88" spans="1:27" x14ac:dyDescent="0.35">
      <c r="B88" s="6" t="s">
        <v>19</v>
      </c>
      <c r="C88" s="21" t="e">
        <f ca="1">CONCATENATE(TEXT(INDIRECT("'["&amp;W88&amp;"]"&amp;O88&amp;"'!$D$"&amp;2), "0.00"), " (Ref.)")</f>
        <v>#REF!</v>
      </c>
      <c r="D88" s="22" t="e">
        <f ca="1">CONCATENATE(TEXT(INDIRECT("'["&amp;W88&amp;"]"&amp;O88&amp;"'!$D$"&amp;3), "0.00"), " (", TEXT(INDIRECT("'["&amp;W88&amp;"]"&amp;O88&amp;"'!$E$"&amp;3), "0.00"), ", ", TEXT(INDIRECT("'["&amp;W88&amp;"]"&amp;O88&amp;"'!$F$"&amp;3), "0.00"), ")", )</f>
        <v>#REF!</v>
      </c>
      <c r="E88" s="22" t="e">
        <f ca="1">CONCATENATE(TEXT(INDIRECT("'["&amp;W88&amp;"]"&amp;O88&amp;"'!$D$"&amp;4), "0.00"), " (", TEXT(INDIRECT("'["&amp;W88&amp;"]"&amp;O88&amp;"'!$E$"&amp;4), "0.00"), ", ", TEXT(INDIRECT("'["&amp;W88&amp;"]"&amp;O88&amp;"'!$F$"&amp;4), "0.00"), ")", )</f>
        <v>#REF!</v>
      </c>
      <c r="F88" s="22" t="e">
        <f ca="1">CONCATENATE(TEXT(INDIRECT("'["&amp;W88&amp;"]"&amp;O88&amp;"'!$D$"&amp;5), "0.00"), " (", TEXT(INDIRECT("'["&amp;W88&amp;"]"&amp;O88&amp;"'!$E$"&amp;5), "0.00"), ", ", TEXT(INDIRECT("'["&amp;W88&amp;"]"&amp;O88&amp;"'!$F$"&amp;5), "0.00"), ")", )</f>
        <v>#REF!</v>
      </c>
      <c r="G88" s="22" t="e">
        <f ca="1">CONCATENATE(TEXT(INDIRECT("'["&amp;W88&amp;"]"&amp;O88&amp;"'!$D$"&amp;6), "0.00"), " (", TEXT(INDIRECT("'["&amp;W88&amp;"]"&amp;O88&amp;"'!$E$"&amp;6), "0.00"), ", ", TEXT(INDIRECT("'["&amp;W88&amp;"]"&amp;O88&amp;"'!$F$"&amp;6), "0.00"), ")", )</f>
        <v>#REF!</v>
      </c>
      <c r="H88" s="22" t="e">
        <f ca="1">(TEXT(INDIRECT("'["&amp;W88&amp;"]"&amp;Q88&amp;"'!$G$"&amp;2),"0.0000"))</f>
        <v>#REF!</v>
      </c>
      <c r="I88" s="23" t="e">
        <f ca="1">CONCATENATE(TEXT(INDIRECT("'["&amp;X88&amp;"]"&amp;Q88&amp;"'!$D$"&amp;2),"0.00")," (",TEXT(INDIRECT("'["&amp;X88&amp;"]"&amp;Q88&amp;"'!$E$"&amp;2),"0.00"),", ",TEXT(INDIRECT("'["&amp;X88&amp;"]"&amp;Q88&amp;"'!$F$"&amp;2),"0.00"),")")</f>
        <v>#REF!</v>
      </c>
      <c r="J88" s="23" t="e">
        <f ca="1">(TEXT(INDIRECT("'["&amp;X88&amp;"]"&amp;Q88&amp;"'!$G$"&amp;2),"0.0000"))</f>
        <v>#REF!</v>
      </c>
      <c r="K88" s="24" t="e">
        <f ca="1">CONCATENATE(TEXT(INDIRECT("'["&amp;Y88&amp;"]"&amp;Q88&amp;"'!$D$"&amp;2),"0.00")," (",TEXT(INDIRECT("'["&amp;Y88&amp;"]"&amp;Q88&amp;"'!$E$"&amp;2),"0.00"),", ",TEXT(INDIRECT("'["&amp;Y88&amp;"]"&amp;Q88&amp;"'!$F$"&amp;2),"0.00"),")")</f>
        <v>#REF!</v>
      </c>
      <c r="L88" s="24" t="e">
        <f ca="1">(TEXT(INDIRECT("'["&amp;Y88&amp;"]"&amp;Q88&amp;"'!$G$"&amp;2),"0.0000"))</f>
        <v>#REF!</v>
      </c>
      <c r="M88" s="25" t="e">
        <f ca="1">CONCATENATE(TEXT(INDIRECT("'["&amp;Z88&amp;"]"&amp;Q88&amp;"'!$D$"&amp;2),"0.00")," (",TEXT(INDIRECT("'["&amp;Z88&amp;"]"&amp;Q88&amp;"'!$E$"&amp;2),"0.00"),", ",TEXT(INDIRECT("'["&amp;Z88&amp;"]"&amp;Q88&amp;"'!$F$"&amp;2),"0.00"),")")</f>
        <v>#REF!</v>
      </c>
      <c r="N88" s="25" t="e">
        <f ca="1">(TEXT(INDIRECT("'["&amp;Z88&amp;"]"&amp;Q88&amp;"'!$G$"&amp;2),"0.0000"))</f>
        <v>#REF!</v>
      </c>
      <c r="O88" t="str">
        <f>CONCATENATE("Hn",S88,"_inc")</f>
        <v>Hnbrain_inc</v>
      </c>
      <c r="Q88" t="str">
        <f>CONCATENATE("T",S88,"_inc")</f>
        <v>Tbrain_inc</v>
      </c>
      <c r="R88" s="26" t="str">
        <f>A87</f>
        <v>Brain (C71)</v>
      </c>
      <c r="S88" s="27" t="s">
        <v>65</v>
      </c>
      <c r="U88" t="s">
        <v>21</v>
      </c>
      <c r="W88" t="str">
        <f>CONCATENATE(U88,"_5.xlsx")</f>
        <v>igf1_5.xlsx</v>
      </c>
      <c r="X88" t="str">
        <f>CONCATENATE(U88,"_sd.xlsx")</f>
        <v>igf1_sd.xlsx</v>
      </c>
      <c r="Y88" t="str">
        <f>CONCATENATE(U88,"_80.xlsx")</f>
        <v>igf1_80.xlsx</v>
      </c>
      <c r="Z88" t="str">
        <f t="shared" si="40"/>
        <v>igf1_5nmol.xlsx</v>
      </c>
      <c r="AA88" t="str">
        <f>CONCATENATE("Tab",S88,"_inc")</f>
        <v>Tabbrain_inc</v>
      </c>
    </row>
    <row r="89" spans="1:27" x14ac:dyDescent="0.35">
      <c r="B89" s="6" t="s">
        <v>22</v>
      </c>
      <c r="C89" s="21" t="e">
        <f ca="1">CONCATENATE(TEXT(INDIRECT("'["&amp;W89&amp;"]"&amp;O89&amp;"'!$D$"&amp;20), "0.00"), " (Ref.)")</f>
        <v>#REF!</v>
      </c>
      <c r="D89" s="22" t="e">
        <f ca="1">CONCATENATE(TEXT(INDIRECT("'["&amp;W89&amp;"]"&amp;O89&amp;"'!$D$"&amp;21), "0.00"), " (", TEXT(INDIRECT("'["&amp;W89&amp;"]"&amp;O89&amp;"'!$E$"&amp;21), "0.00"), ", ", TEXT(INDIRECT("'["&amp;W89&amp;"]"&amp;O89&amp;"'!$F$"&amp;21), "0.00"), ")", )</f>
        <v>#REF!</v>
      </c>
      <c r="E89" s="22" t="e">
        <f ca="1">CONCATENATE(TEXT(INDIRECT("'["&amp;W89&amp;"]"&amp;O89&amp;"'!$D$"&amp;22), "0.00"), " (", TEXT(INDIRECT("'["&amp;W89&amp;"]"&amp;O89&amp;"'!$E$"&amp;22), "0.00"), ", ", TEXT(INDIRECT("'["&amp;W89&amp;"]"&amp;O89&amp;"'!$F$"&amp;22), "0.00"), ")", )</f>
        <v>#REF!</v>
      </c>
      <c r="F89" s="22" t="e">
        <f ca="1">CONCATENATE(TEXT(INDIRECT("'["&amp;W89&amp;"]"&amp;O89&amp;"'!$D$"&amp;23), "0.00"), " (", TEXT(INDIRECT("'["&amp;W89&amp;"]"&amp;O89&amp;"'!$E$"&amp;23), "0.00"), ", ", TEXT(INDIRECT("'["&amp;W89&amp;"]"&amp;O89&amp;"'!$F$"&amp;23), "0.00"), ")", )</f>
        <v>#REF!</v>
      </c>
      <c r="G89" s="22" t="e">
        <f ca="1">CONCATENATE(TEXT(INDIRECT("'["&amp;W89&amp;"]"&amp;O89&amp;"'!$D$"&amp;24), "0.00"), " (", TEXT(INDIRECT("'["&amp;W89&amp;"]"&amp;O89&amp;"'!$E$"&amp;24), "0.00"), ", ", TEXT(INDIRECT("'["&amp;W89&amp;"]"&amp;O89&amp;"'!$F$"&amp;24), "0.00"), ")", )</f>
        <v>#REF!</v>
      </c>
      <c r="H89" s="22" t="e">
        <f ca="1">(TEXT(INDIRECT("'["&amp;W89&amp;"]"&amp;Q89&amp;"'!$G$"&amp;20),"0.0000"))</f>
        <v>#REF!</v>
      </c>
      <c r="I89" s="23" t="e">
        <f ca="1">CONCATENATE(TEXT(INDIRECT("'["&amp;X89&amp;"]"&amp;Q89&amp;"'!$D$"&amp;20),"0.00")," (",TEXT(INDIRECT("'["&amp;X89&amp;"]"&amp;Q89&amp;"'!$E$"&amp;20),"0.00"),", ",TEXT(INDIRECT("'["&amp;X89&amp;"]"&amp;Q89&amp;"'!$F$"&amp;20),"0.00"),")")</f>
        <v>#REF!</v>
      </c>
      <c r="J89" s="23" t="e">
        <f ca="1">(TEXT(INDIRECT("'["&amp;X89&amp;"]"&amp;Q89&amp;"'!$G$"&amp;20),"0.0000"))</f>
        <v>#REF!</v>
      </c>
      <c r="K89" s="24" t="e">
        <f ca="1">CONCATENATE(TEXT(INDIRECT("'["&amp;Y89&amp;"]"&amp;Q89&amp;"'!$D$"&amp;20),"0.00")," (",TEXT(INDIRECT("'["&amp;Y89&amp;"]"&amp;Q89&amp;"'!$E$"&amp;20),"0.00"),", ",TEXT(INDIRECT("'["&amp;Y89&amp;"]"&amp;Q89&amp;"'!$F$"&amp;20),"0.00"),")")</f>
        <v>#REF!</v>
      </c>
      <c r="L89" s="24" t="e">
        <f ca="1">(TEXT(INDIRECT("'["&amp;Y89&amp;"]"&amp;Q89&amp;"'!$G$"&amp;20),"0.0000"))</f>
        <v>#REF!</v>
      </c>
      <c r="M89" s="25" t="e">
        <f ca="1">CONCATENATE(TEXT(INDIRECT("'["&amp;Z89&amp;"]"&amp;Q89&amp;"'!$D$"&amp;20),"0.00")," (",TEXT(INDIRECT("'["&amp;Z89&amp;"]"&amp;Q89&amp;"'!$E$"&amp;20),"0.00"),", ",TEXT(INDIRECT("'["&amp;Z89&amp;"]"&amp;Q89&amp;"'!$F$"&amp;20),"0.00"),")")</f>
        <v>#REF!</v>
      </c>
      <c r="N89" s="25" t="e">
        <f ca="1">(TEXT(INDIRECT("'["&amp;Z89&amp;"]"&amp;Q89&amp;"'!$G$"&amp;20),"0.0000"))</f>
        <v>#REF!</v>
      </c>
      <c r="O89" t="str">
        <f>O88</f>
        <v>Hnbrain_inc</v>
      </c>
      <c r="Q89" t="str">
        <f>Q88</f>
        <v>Tbrain_inc</v>
      </c>
      <c r="R89" s="26"/>
      <c r="T89" s="28"/>
      <c r="U89" t="s">
        <v>21</v>
      </c>
      <c r="W89" t="str">
        <f>CONCATENATE(U89,"_5.xlsx")</f>
        <v>igf1_5.xlsx</v>
      </c>
      <c r="X89" t="str">
        <f>CONCATENATE(U89,"_sd.xlsx")</f>
        <v>igf1_sd.xlsx</v>
      </c>
      <c r="Y89" t="str">
        <f>CONCATENATE(U89,"_80.xlsx")</f>
        <v>igf1_80.xlsx</v>
      </c>
      <c r="Z89" t="str">
        <f t="shared" si="40"/>
        <v>igf1_5nmol.xlsx</v>
      </c>
      <c r="AA89" t="str">
        <f>AA88</f>
        <v>Tabbrain_inc</v>
      </c>
    </row>
    <row r="90" spans="1:27" x14ac:dyDescent="0.35">
      <c r="B90" s="6" t="s">
        <v>23</v>
      </c>
      <c r="C90" s="21" t="e">
        <f ca="1">CONCATENATE(TEXT(INDIRECT("'["&amp;W90&amp;"]"&amp;O90&amp;"'!$D$"&amp;20), "0.00"), " (Ref.)")</f>
        <v>#REF!</v>
      </c>
      <c r="D90" s="22" t="e">
        <f ca="1">CONCATENATE(TEXT(INDIRECT("'["&amp;W90&amp;"]"&amp;O90&amp;"'!$D$"&amp;96), "0.00"), " (", TEXT(INDIRECT("'["&amp;W90&amp;"]"&amp;O90&amp;"'!$E$"&amp;96), "0.00"), ", ", TEXT(INDIRECT("'["&amp;W90&amp;"]"&amp;O90&amp;"'!$F$"&amp;96), "0.00"), ")", )</f>
        <v>#REF!</v>
      </c>
      <c r="E90" s="22" t="e">
        <f ca="1">CONCATENATE(TEXT(INDIRECT("'["&amp;W90&amp;"]"&amp;O90&amp;"'!$D$"&amp;97), "0.00"), " (", TEXT(INDIRECT("'["&amp;W90&amp;"]"&amp;O90&amp;"'!$E$"&amp;97), "0.00"), ", ", TEXT(INDIRECT("'["&amp;W90&amp;"]"&amp;O90&amp;"'!$F$"&amp;97), "0.00"), ")", )</f>
        <v>#REF!</v>
      </c>
      <c r="F90" s="22" t="e">
        <f ca="1">CONCATENATE(TEXT(INDIRECT("'["&amp;W90&amp;"]"&amp;O90&amp;"'!$D$"&amp;98), "0.00"), " (", TEXT(INDIRECT("'["&amp;W90&amp;"]"&amp;O90&amp;"'!$E$"&amp;98), "0.00"), ", ", TEXT(INDIRECT("'["&amp;W90&amp;"]"&amp;O90&amp;"'!$F$"&amp;98), "0.00"), ")", )</f>
        <v>#REF!</v>
      </c>
      <c r="G90" s="22" t="e">
        <f ca="1">CONCATENATE(TEXT(INDIRECT("'["&amp;W90&amp;"]"&amp;O90&amp;"'!$D$"&amp;99), "0.00"), " (", TEXT(INDIRECT("'["&amp;W90&amp;"]"&amp;O90&amp;"'!$E$"&amp;99), "0.00"), ", ", TEXT(INDIRECT("'["&amp;W90&amp;"]"&amp;O90&amp;"'!$F$"&amp;99), "0.00"), ")", )</f>
        <v>#REF!</v>
      </c>
      <c r="H90" s="22" t="e">
        <f ca="1">(TEXT(INDIRECT("'["&amp;W90&amp;"]"&amp;Q90&amp;"'!$G$"&amp;95),"0.0000"))</f>
        <v>#REF!</v>
      </c>
      <c r="I90" s="23" t="e">
        <f ca="1">CONCATENATE(TEXT(INDIRECT("'["&amp;X90&amp;"]"&amp;Q90&amp;"'!$D$"&amp;95),"0.00")," (",TEXT(INDIRECT("'["&amp;X90&amp;"]"&amp;Q90&amp;"'!$E$"&amp;95),"0.00"),", ",TEXT(INDIRECT("'["&amp;X90&amp;"]"&amp;Q90&amp;"'!$F$"&amp;95),"0.00"),")")</f>
        <v>#REF!</v>
      </c>
      <c r="J90" s="23" t="e">
        <f ca="1">(TEXT(INDIRECT("'["&amp;X90&amp;"]"&amp;Q90&amp;"'!$G$"&amp;95),"0.0000"))</f>
        <v>#REF!</v>
      </c>
      <c r="K90" s="24" t="e">
        <f ca="1">CONCATENATE(TEXT(INDIRECT("'["&amp;Y90&amp;"]"&amp;Q90&amp;"'!$D$"&amp;95),"0.00")," (",TEXT(INDIRECT("'["&amp;Y90&amp;"]"&amp;Q90&amp;"'!$E$"&amp;95),"0.00"),", ",TEXT(INDIRECT("'["&amp;Y90&amp;"]"&amp;Q90&amp;"'!$F$"&amp;95),"0.00"),")")</f>
        <v>#REF!</v>
      </c>
      <c r="L90" s="24" t="e">
        <f ca="1">(TEXT(INDIRECT("'["&amp;Y90&amp;"]"&amp;Q90&amp;"'!$G$"&amp;95),"0.0000"))</f>
        <v>#REF!</v>
      </c>
      <c r="M90" s="25" t="e">
        <f ca="1">CONCATENATE(TEXT(INDIRECT("'["&amp;Z90&amp;"]"&amp;Q90&amp;"'!$D$"&amp;95),"0.00")," (",TEXT(INDIRECT("'["&amp;Z90&amp;"]"&amp;Q90&amp;"'!$E$"&amp;95),"0.00"),", ",TEXT(INDIRECT("'["&amp;Z90&amp;"]"&amp;Q90&amp;"'!$F$"&amp;95),"0.00"),")")</f>
        <v>#REF!</v>
      </c>
      <c r="N90" s="25" t="e">
        <f ca="1">(TEXT(INDIRECT("'["&amp;Z90&amp;"]"&amp;Q90&amp;"'!$G$"&amp;95),"0.0000"))</f>
        <v>#REF!</v>
      </c>
      <c r="O90" t="str">
        <f>O89</f>
        <v>Hnbrain_inc</v>
      </c>
      <c r="Q90" t="str">
        <f>Q89</f>
        <v>Tbrain_inc</v>
      </c>
      <c r="R90" s="26"/>
      <c r="T90" s="28"/>
      <c r="U90" t="str">
        <f>U89</f>
        <v>igf1</v>
      </c>
      <c r="W90" t="str">
        <f>W89</f>
        <v>igf1_5.xlsx</v>
      </c>
      <c r="X90" t="str">
        <f t="shared" ref="X90:Y90" si="43">X89</f>
        <v>igf1_sd.xlsx</v>
      </c>
      <c r="Y90" t="str">
        <f t="shared" si="43"/>
        <v>igf1_80.xlsx</v>
      </c>
      <c r="Z90" t="str">
        <f t="shared" si="40"/>
        <v>igf1_5nmol.xlsx</v>
      </c>
      <c r="AA90" t="str">
        <f t="shared" ref="AA90" si="44">AA89</f>
        <v>Tabbrain_inc</v>
      </c>
    </row>
    <row r="91" spans="1:27" s="29" customFormat="1" x14ac:dyDescent="0.35">
      <c r="A91" s="15" t="s">
        <v>66</v>
      </c>
      <c r="B91" s="15" t="s">
        <v>18</v>
      </c>
      <c r="C91" s="16" t="e">
        <f ca="1">CONCATENATE(TEXT(INDIRECT("'["&amp;W92&amp;"]"&amp;AA92&amp;"'!$B$"&amp;3), "0")," / ", TEXT(INDIRECT("'["&amp;W92&amp;"]"&amp;AA92&amp;"'!$B$"&amp;4), "0"))</f>
        <v>#REF!</v>
      </c>
      <c r="D91" s="17" t="e">
        <f ca="1">CONCATENATE(TEXT(INDIRECT("'["&amp;W92&amp;"]"&amp;AA92&amp;"'!$C$"&amp;3), "0")," / ", TEXT(INDIRECT("'["&amp;W92&amp;"]"&amp;AA92&amp;"'!$C$"&amp;4), "0"))</f>
        <v>#REF!</v>
      </c>
      <c r="E91" s="17" t="e">
        <f ca="1">CONCATENATE(TEXT(INDIRECT("'["&amp;W92&amp;"]"&amp;AA92&amp;"'!$D$"&amp;3), "0")," / ", TEXT(INDIRECT("'["&amp;W92&amp;"]"&amp;AA92&amp;"'!$D$"&amp;4), "0"))</f>
        <v>#REF!</v>
      </c>
      <c r="F91" s="17" t="e">
        <f ca="1">CONCATENATE(TEXT(INDIRECT("'["&amp;W92&amp;"]"&amp;AA92&amp;"'!$E$"&amp;3), "0")," / ", TEXT(INDIRECT("'["&amp;W92&amp;"]"&amp;AA92&amp;"'!$E$"&amp;4), "0"))</f>
        <v>#REF!</v>
      </c>
      <c r="G91" s="17" t="e">
        <f ca="1">CONCATENATE(TEXT(INDIRECT("'["&amp;W92&amp;"]"&amp;AA92&amp;"'!$F$"&amp;3), "0")," / ", TEXT(INDIRECT("'["&amp;W92&amp;"]"&amp;AA92&amp;"'!$F$"&amp;4), "0"))</f>
        <v>#REF!</v>
      </c>
      <c r="H91" s="17"/>
      <c r="I91" s="18" t="e">
        <f ca="1">CONCATENATE(INDIRECT("'["&amp;X92&amp;"]"&amp;Q92&amp;"'!$B$"&amp;1), " / ", INDIRECT("'["&amp;X92&amp;"]"&amp;Q92&amp;"'!$C$"&amp;1))</f>
        <v>#REF!</v>
      </c>
      <c r="J91" s="18"/>
      <c r="K91" s="19" t="e">
        <f ca="1">CONCATENATE(INDIRECT("'["&amp;Y92&amp;"]"&amp;Q92&amp;"'!$B$"&amp;1), " / ", INDIRECT("'["&amp;Y92&amp;"]"&amp;Q92&amp;"'!$C$"&amp;1))</f>
        <v>#REF!</v>
      </c>
      <c r="L91" s="19"/>
      <c r="M91" s="20" t="e">
        <f ca="1">CONCATENATE(INDIRECT("'["&amp;Z92&amp;"]"&amp;Q92&amp;"'!$B$"&amp;1), " / ", INDIRECT("'["&amp;Z92&amp;"]"&amp;Q92&amp;"'!$C$"&amp;1))</f>
        <v>#REF!</v>
      </c>
      <c r="N91" s="20"/>
      <c r="R91" s="30"/>
      <c r="Z91" s="29" t="str">
        <f t="shared" si="40"/>
        <v>_5nmol.xlsx</v>
      </c>
    </row>
    <row r="92" spans="1:27" x14ac:dyDescent="0.35">
      <c r="B92" s="6" t="s">
        <v>19</v>
      </c>
      <c r="C92" s="21" t="e">
        <f ca="1">CONCATENATE(TEXT(INDIRECT("'["&amp;W92&amp;"]"&amp;O92&amp;"'!$D$"&amp;2), "0.00"), " (Ref.)")</f>
        <v>#REF!</v>
      </c>
      <c r="D92" s="22" t="e">
        <f ca="1">CONCATENATE(TEXT(INDIRECT("'["&amp;W92&amp;"]"&amp;O92&amp;"'!$D$"&amp;3), "0.00"), " (", TEXT(INDIRECT("'["&amp;W92&amp;"]"&amp;O92&amp;"'!$E$"&amp;3), "0.00"), ", ", TEXT(INDIRECT("'["&amp;W92&amp;"]"&amp;O92&amp;"'!$F$"&amp;3), "0.00"), ")", )</f>
        <v>#REF!</v>
      </c>
      <c r="E92" s="22" t="e">
        <f ca="1">CONCATENATE(TEXT(INDIRECT("'["&amp;W92&amp;"]"&amp;O92&amp;"'!$D$"&amp;4), "0.00"), " (", TEXT(INDIRECT("'["&amp;W92&amp;"]"&amp;O92&amp;"'!$E$"&amp;4), "0.00"), ", ", TEXT(INDIRECT("'["&amp;W92&amp;"]"&amp;O92&amp;"'!$F$"&amp;4), "0.00"), ")", )</f>
        <v>#REF!</v>
      </c>
      <c r="F92" s="22" t="e">
        <f ca="1">CONCATENATE(TEXT(INDIRECT("'["&amp;W92&amp;"]"&amp;O92&amp;"'!$D$"&amp;5), "0.00"), " (", TEXT(INDIRECT("'["&amp;W92&amp;"]"&amp;O92&amp;"'!$E$"&amp;5), "0.00"), ", ", TEXT(INDIRECT("'["&amp;W92&amp;"]"&amp;O92&amp;"'!$F$"&amp;5), "0.00"), ")", )</f>
        <v>#REF!</v>
      </c>
      <c r="G92" s="22" t="e">
        <f ca="1">CONCATENATE(TEXT(INDIRECT("'["&amp;W92&amp;"]"&amp;O92&amp;"'!$D$"&amp;6), "0.00"), " (", TEXT(INDIRECT("'["&amp;W92&amp;"]"&amp;O92&amp;"'!$E$"&amp;6), "0.00"), ", ", TEXT(INDIRECT("'["&amp;W92&amp;"]"&amp;O92&amp;"'!$F$"&amp;6), "0.00"), ")", )</f>
        <v>#REF!</v>
      </c>
      <c r="H92" s="22" t="e">
        <f ca="1">(TEXT(INDIRECT("'["&amp;W92&amp;"]"&amp;Q92&amp;"'!$G$"&amp;2),"0.0000"))</f>
        <v>#REF!</v>
      </c>
      <c r="I92" s="23" t="e">
        <f ca="1">CONCATENATE(TEXT(INDIRECT("'["&amp;X92&amp;"]"&amp;Q92&amp;"'!$D$"&amp;2),"0.00")," (",TEXT(INDIRECT("'["&amp;X92&amp;"]"&amp;Q92&amp;"'!$E$"&amp;2),"0.00"),", ",TEXT(INDIRECT("'["&amp;X92&amp;"]"&amp;Q92&amp;"'!$F$"&amp;2),"0.00"),")")</f>
        <v>#REF!</v>
      </c>
      <c r="J92" s="23" t="e">
        <f ca="1">(TEXT(INDIRECT("'["&amp;X92&amp;"]"&amp;Q92&amp;"'!$G$"&amp;2),"0.0000"))</f>
        <v>#REF!</v>
      </c>
      <c r="K92" s="24" t="e">
        <f ca="1">CONCATENATE(TEXT(INDIRECT("'["&amp;Y92&amp;"]"&amp;Q92&amp;"'!$D$"&amp;2),"0.00")," (",TEXT(INDIRECT("'["&amp;Y92&amp;"]"&amp;Q92&amp;"'!$E$"&amp;2),"0.00"),", ",TEXT(INDIRECT("'["&amp;Y92&amp;"]"&amp;Q92&amp;"'!$F$"&amp;2),"0.00"),")")</f>
        <v>#REF!</v>
      </c>
      <c r="L92" s="24" t="e">
        <f ca="1">(TEXT(INDIRECT("'["&amp;Y92&amp;"]"&amp;Q92&amp;"'!$G$"&amp;2),"0.0000"))</f>
        <v>#REF!</v>
      </c>
      <c r="M92" s="25" t="e">
        <f ca="1">CONCATENATE(TEXT(INDIRECT("'["&amp;Z92&amp;"]"&amp;Q92&amp;"'!$D$"&amp;2),"0.00")," (",TEXT(INDIRECT("'["&amp;Z92&amp;"]"&amp;Q92&amp;"'!$E$"&amp;2),"0.00"),", ",TEXT(INDIRECT("'["&amp;Z92&amp;"]"&amp;Q92&amp;"'!$F$"&amp;2),"0.00"),")")</f>
        <v>#REF!</v>
      </c>
      <c r="N92" s="25" t="e">
        <f ca="1">(TEXT(INDIRECT("'["&amp;Z92&amp;"]"&amp;Q92&amp;"'!$G$"&amp;2),"0.0000"))</f>
        <v>#REF!</v>
      </c>
      <c r="O92" t="str">
        <f>CONCATENATE("Hn",S92,"_inc")</f>
        <v>Hnthyroid_inc</v>
      </c>
      <c r="Q92" t="str">
        <f>CONCATENATE("T",S92,"_inc")</f>
        <v>Tthyroid_inc</v>
      </c>
      <c r="R92" s="26" t="str">
        <f>A91</f>
        <v>Thyroid (C73)</v>
      </c>
      <c r="S92" s="27" t="s">
        <v>67</v>
      </c>
      <c r="U92" t="s">
        <v>21</v>
      </c>
      <c r="W92" t="str">
        <f>CONCATENATE(U92,"_5.xlsx")</f>
        <v>igf1_5.xlsx</v>
      </c>
      <c r="X92" t="str">
        <f>CONCATENATE(U92,"_sd.xlsx")</f>
        <v>igf1_sd.xlsx</v>
      </c>
      <c r="Y92" t="str">
        <f>CONCATENATE(U92,"_80.xlsx")</f>
        <v>igf1_80.xlsx</v>
      </c>
      <c r="Z92" t="str">
        <f t="shared" si="40"/>
        <v>igf1_5nmol.xlsx</v>
      </c>
      <c r="AA92" t="str">
        <f>CONCATENATE("Tab",S92,"_inc")</f>
        <v>Tabthyroid_inc</v>
      </c>
    </row>
    <row r="93" spans="1:27" x14ac:dyDescent="0.35">
      <c r="B93" s="6" t="s">
        <v>22</v>
      </c>
      <c r="C93" s="21" t="e">
        <f ca="1">CONCATENATE(TEXT(INDIRECT("'["&amp;W93&amp;"]"&amp;O93&amp;"'!$D$"&amp;20), "0.00"), " (Ref.)")</f>
        <v>#REF!</v>
      </c>
      <c r="D93" s="22" t="e">
        <f ca="1">CONCATENATE(TEXT(INDIRECT("'["&amp;W93&amp;"]"&amp;O93&amp;"'!$D$"&amp;21), "0.00"), " (", TEXT(INDIRECT("'["&amp;W93&amp;"]"&amp;O93&amp;"'!$E$"&amp;21), "0.00"), ", ", TEXT(INDIRECT("'["&amp;W93&amp;"]"&amp;O93&amp;"'!$F$"&amp;21), "0.00"), ")", )</f>
        <v>#REF!</v>
      </c>
      <c r="E93" s="22" t="e">
        <f ca="1">CONCATENATE(TEXT(INDIRECT("'["&amp;W93&amp;"]"&amp;O93&amp;"'!$D$"&amp;22), "0.00"), " (", TEXT(INDIRECT("'["&amp;W93&amp;"]"&amp;O93&amp;"'!$E$"&amp;22), "0.00"), ", ", TEXT(INDIRECT("'["&amp;W93&amp;"]"&amp;O93&amp;"'!$F$"&amp;22), "0.00"), ")", )</f>
        <v>#REF!</v>
      </c>
      <c r="F93" s="22" t="e">
        <f ca="1">CONCATENATE(TEXT(INDIRECT("'["&amp;W93&amp;"]"&amp;O93&amp;"'!$D$"&amp;23), "0.00"), " (", TEXT(INDIRECT("'["&amp;W93&amp;"]"&amp;O93&amp;"'!$E$"&amp;23), "0.00"), ", ", TEXT(INDIRECT("'["&amp;W93&amp;"]"&amp;O93&amp;"'!$F$"&amp;23), "0.00"), ")", )</f>
        <v>#REF!</v>
      </c>
      <c r="G93" s="22" t="e">
        <f ca="1">CONCATENATE(TEXT(INDIRECT("'["&amp;W93&amp;"]"&amp;O93&amp;"'!$D$"&amp;24), "0.00"), " (", TEXT(INDIRECT("'["&amp;W93&amp;"]"&amp;O93&amp;"'!$E$"&amp;24), "0.00"), ", ", TEXT(INDIRECT("'["&amp;W93&amp;"]"&amp;O93&amp;"'!$F$"&amp;24), "0.00"), ")", )</f>
        <v>#REF!</v>
      </c>
      <c r="H93" s="22" t="e">
        <f ca="1">(TEXT(INDIRECT("'["&amp;W93&amp;"]"&amp;Q93&amp;"'!$G$"&amp;20),"0.0000"))</f>
        <v>#REF!</v>
      </c>
      <c r="I93" s="23" t="e">
        <f ca="1">CONCATENATE(TEXT(INDIRECT("'["&amp;X93&amp;"]"&amp;Q93&amp;"'!$D$"&amp;20),"0.00")," (",TEXT(INDIRECT("'["&amp;X93&amp;"]"&amp;Q93&amp;"'!$E$"&amp;20),"0.00"),", ",TEXT(INDIRECT("'["&amp;X93&amp;"]"&amp;Q93&amp;"'!$F$"&amp;20),"0.00"),")")</f>
        <v>#REF!</v>
      </c>
      <c r="J93" s="23" t="e">
        <f ca="1">(TEXT(INDIRECT("'["&amp;X93&amp;"]"&amp;Q93&amp;"'!$G$"&amp;20),"0.0000"))</f>
        <v>#REF!</v>
      </c>
      <c r="K93" s="24" t="e">
        <f ca="1">CONCATENATE(TEXT(INDIRECT("'["&amp;Y93&amp;"]"&amp;Q93&amp;"'!$D$"&amp;20),"0.00")," (",TEXT(INDIRECT("'["&amp;Y93&amp;"]"&amp;Q93&amp;"'!$E$"&amp;20),"0.00"),", ",TEXT(INDIRECT("'["&amp;Y93&amp;"]"&amp;Q93&amp;"'!$F$"&amp;20),"0.00"),")")</f>
        <v>#REF!</v>
      </c>
      <c r="L93" s="24" t="e">
        <f ca="1">(TEXT(INDIRECT("'["&amp;Y93&amp;"]"&amp;Q93&amp;"'!$G$"&amp;20),"0.0000"))</f>
        <v>#REF!</v>
      </c>
      <c r="M93" s="25" t="e">
        <f ca="1">CONCATENATE(TEXT(INDIRECT("'["&amp;Z93&amp;"]"&amp;Q93&amp;"'!$D$"&amp;20),"0.00")," (",TEXT(INDIRECT("'["&amp;Z93&amp;"]"&amp;Q93&amp;"'!$E$"&amp;20),"0.00"),", ",TEXT(INDIRECT("'["&amp;Z93&amp;"]"&amp;Q93&amp;"'!$F$"&amp;20),"0.00"),")")</f>
        <v>#REF!</v>
      </c>
      <c r="N93" s="25" t="e">
        <f ca="1">(TEXT(INDIRECT("'["&amp;Z93&amp;"]"&amp;Q93&amp;"'!$G$"&amp;20),"0.0000"))</f>
        <v>#REF!</v>
      </c>
      <c r="O93" t="str">
        <f>O92</f>
        <v>Hnthyroid_inc</v>
      </c>
      <c r="Q93" t="str">
        <f>Q92</f>
        <v>Tthyroid_inc</v>
      </c>
      <c r="R93" s="26"/>
      <c r="T93" s="28"/>
      <c r="U93" t="s">
        <v>21</v>
      </c>
      <c r="W93" t="str">
        <f>CONCATENATE(U93,"_5.xlsx")</f>
        <v>igf1_5.xlsx</v>
      </c>
      <c r="X93" t="str">
        <f>CONCATENATE(U93,"_sd.xlsx")</f>
        <v>igf1_sd.xlsx</v>
      </c>
      <c r="Y93" t="str">
        <f>CONCATENATE(U93,"_80.xlsx")</f>
        <v>igf1_80.xlsx</v>
      </c>
      <c r="Z93" t="str">
        <f t="shared" si="40"/>
        <v>igf1_5nmol.xlsx</v>
      </c>
      <c r="AA93" t="str">
        <f>AA92</f>
        <v>Tabthyroid_inc</v>
      </c>
    </row>
    <row r="94" spans="1:27" x14ac:dyDescent="0.35">
      <c r="B94" s="6" t="s">
        <v>23</v>
      </c>
      <c r="C94" s="21" t="e">
        <f ca="1">CONCATENATE(TEXT(INDIRECT("'["&amp;W94&amp;"]"&amp;O94&amp;"'!$D$"&amp;20), "0.00"), " (Ref.)")</f>
        <v>#REF!</v>
      </c>
      <c r="D94" s="22" t="e">
        <f ca="1">CONCATENATE(TEXT(INDIRECT("'["&amp;W94&amp;"]"&amp;O94&amp;"'!$D$"&amp;96), "0.00"), " (", TEXT(INDIRECT("'["&amp;W94&amp;"]"&amp;O94&amp;"'!$E$"&amp;96), "0.00"), ", ", TEXT(INDIRECT("'["&amp;W94&amp;"]"&amp;O94&amp;"'!$F$"&amp;96), "0.00"), ")", )</f>
        <v>#REF!</v>
      </c>
      <c r="E94" s="22" t="e">
        <f ca="1">CONCATENATE(TEXT(INDIRECT("'["&amp;W94&amp;"]"&amp;O94&amp;"'!$D$"&amp;97), "0.00"), " (", TEXT(INDIRECT("'["&amp;W94&amp;"]"&amp;O94&amp;"'!$E$"&amp;97), "0.00"), ", ", TEXT(INDIRECT("'["&amp;W94&amp;"]"&amp;O94&amp;"'!$F$"&amp;97), "0.00"), ")", )</f>
        <v>#REF!</v>
      </c>
      <c r="F94" s="22" t="e">
        <f ca="1">CONCATENATE(TEXT(INDIRECT("'["&amp;W94&amp;"]"&amp;O94&amp;"'!$D$"&amp;98), "0.00"), " (", TEXT(INDIRECT("'["&amp;W94&amp;"]"&amp;O94&amp;"'!$E$"&amp;98), "0.00"), ", ", TEXT(INDIRECT("'["&amp;W94&amp;"]"&amp;O94&amp;"'!$F$"&amp;98), "0.00"), ")", )</f>
        <v>#REF!</v>
      </c>
      <c r="G94" s="22" t="e">
        <f ca="1">CONCATENATE(TEXT(INDIRECT("'["&amp;W94&amp;"]"&amp;O94&amp;"'!$D$"&amp;99), "0.00"), " (", TEXT(INDIRECT("'["&amp;W94&amp;"]"&amp;O94&amp;"'!$E$"&amp;99), "0.00"), ", ", TEXT(INDIRECT("'["&amp;W94&amp;"]"&amp;O94&amp;"'!$F$"&amp;99), "0.00"), ")", )</f>
        <v>#REF!</v>
      </c>
      <c r="H94" s="22" t="e">
        <f ca="1">(TEXT(INDIRECT("'["&amp;W94&amp;"]"&amp;Q94&amp;"'!$G$"&amp;95),"0.0000"))</f>
        <v>#REF!</v>
      </c>
      <c r="I94" s="23" t="e">
        <f ca="1">CONCATENATE(TEXT(INDIRECT("'["&amp;X94&amp;"]"&amp;Q94&amp;"'!$D$"&amp;95),"0.00")," (",TEXT(INDIRECT("'["&amp;X94&amp;"]"&amp;Q94&amp;"'!$E$"&amp;95),"0.00"),", ",TEXT(INDIRECT("'["&amp;X94&amp;"]"&amp;Q94&amp;"'!$F$"&amp;95),"0.00"),")")</f>
        <v>#REF!</v>
      </c>
      <c r="J94" s="23" t="e">
        <f ca="1">(TEXT(INDIRECT("'["&amp;X94&amp;"]"&amp;Q94&amp;"'!$G$"&amp;95),"0.0000"))</f>
        <v>#REF!</v>
      </c>
      <c r="K94" s="24" t="e">
        <f ca="1">CONCATENATE(TEXT(INDIRECT("'["&amp;Y94&amp;"]"&amp;Q94&amp;"'!$D$"&amp;95),"0.00")," (",TEXT(INDIRECT("'["&amp;Y94&amp;"]"&amp;Q94&amp;"'!$E$"&amp;95),"0.00"),", ",TEXT(INDIRECT("'["&amp;Y94&amp;"]"&amp;Q94&amp;"'!$F$"&amp;95),"0.00"),")")</f>
        <v>#REF!</v>
      </c>
      <c r="L94" s="24" t="e">
        <f ca="1">(TEXT(INDIRECT("'["&amp;Y94&amp;"]"&amp;Q94&amp;"'!$G$"&amp;95),"0.0000"))</f>
        <v>#REF!</v>
      </c>
      <c r="M94" s="25" t="e">
        <f ca="1">CONCATENATE(TEXT(INDIRECT("'["&amp;Z94&amp;"]"&amp;Q94&amp;"'!$D$"&amp;95),"0.00")," (",TEXT(INDIRECT("'["&amp;Z94&amp;"]"&amp;Q94&amp;"'!$E$"&amp;95),"0.00"),", ",TEXT(INDIRECT("'["&amp;Z94&amp;"]"&amp;Q94&amp;"'!$F$"&amp;95),"0.00"),")")</f>
        <v>#REF!</v>
      </c>
      <c r="N94" s="25" t="e">
        <f ca="1">(TEXT(INDIRECT("'["&amp;Z94&amp;"]"&amp;Q94&amp;"'!$G$"&amp;95),"0.0000"))</f>
        <v>#REF!</v>
      </c>
      <c r="O94" t="str">
        <f>O93</f>
        <v>Hnthyroid_inc</v>
      </c>
      <c r="Q94" t="str">
        <f>Q93</f>
        <v>Tthyroid_inc</v>
      </c>
      <c r="R94" s="26"/>
      <c r="T94" s="28"/>
      <c r="U94" t="str">
        <f>U93</f>
        <v>igf1</v>
      </c>
      <c r="W94" t="str">
        <f>W93</f>
        <v>igf1_5.xlsx</v>
      </c>
      <c r="X94" t="str">
        <f t="shared" ref="X94:Y94" si="45">X93</f>
        <v>igf1_sd.xlsx</v>
      </c>
      <c r="Y94" t="str">
        <f t="shared" si="45"/>
        <v>igf1_80.xlsx</v>
      </c>
      <c r="Z94" t="str">
        <f t="shared" si="40"/>
        <v>igf1_5nmol.xlsx</v>
      </c>
      <c r="AA94" t="str">
        <f t="shared" ref="AA94" si="46">AA93</f>
        <v>Tabthyroid_inc</v>
      </c>
    </row>
    <row r="95" spans="1:27" s="29" customFormat="1" x14ac:dyDescent="0.35">
      <c r="A95" s="15" t="s">
        <v>68</v>
      </c>
      <c r="B95" s="15" t="s">
        <v>18</v>
      </c>
      <c r="C95" s="16" t="e">
        <f ca="1">CONCATENATE(TEXT(INDIRECT("'["&amp;W96&amp;"]"&amp;AA96&amp;"'!$B$"&amp;3), "0")," / ", TEXT(INDIRECT("'["&amp;W96&amp;"]"&amp;AA96&amp;"'!$B$"&amp;4), "0"))</f>
        <v>#REF!</v>
      </c>
      <c r="D95" s="17" t="e">
        <f ca="1">CONCATENATE(TEXT(INDIRECT("'["&amp;W96&amp;"]"&amp;AA96&amp;"'!$C$"&amp;3), "0")," / ", TEXT(INDIRECT("'["&amp;W96&amp;"]"&amp;AA96&amp;"'!$C$"&amp;4), "0"))</f>
        <v>#REF!</v>
      </c>
      <c r="E95" s="17" t="e">
        <f ca="1">CONCATENATE(TEXT(INDIRECT("'["&amp;W96&amp;"]"&amp;AA96&amp;"'!$D$"&amp;3), "0")," / ", TEXT(INDIRECT("'["&amp;W96&amp;"]"&amp;AA96&amp;"'!$D$"&amp;4), "0"))</f>
        <v>#REF!</v>
      </c>
      <c r="F95" s="17" t="e">
        <f ca="1">CONCATENATE(TEXT(INDIRECT("'["&amp;W96&amp;"]"&amp;AA96&amp;"'!$E$"&amp;3), "0")," / ", TEXT(INDIRECT("'["&amp;W96&amp;"]"&amp;AA96&amp;"'!$E$"&amp;4), "0"))</f>
        <v>#REF!</v>
      </c>
      <c r="G95" s="17" t="e">
        <f ca="1">CONCATENATE(TEXT(INDIRECT("'["&amp;W96&amp;"]"&amp;AA96&amp;"'!$F$"&amp;3), "0")," / ", TEXT(INDIRECT("'["&amp;W96&amp;"]"&amp;AA96&amp;"'!$F$"&amp;4), "0"))</f>
        <v>#REF!</v>
      </c>
      <c r="H95" s="17"/>
      <c r="I95" s="18" t="e">
        <f ca="1">CONCATENATE(INDIRECT("'["&amp;X96&amp;"]"&amp;Q96&amp;"'!$B$"&amp;1), " / ", INDIRECT("'["&amp;X96&amp;"]"&amp;Q96&amp;"'!$C$"&amp;1))</f>
        <v>#REF!</v>
      </c>
      <c r="J95" s="18"/>
      <c r="K95" s="19" t="e">
        <f ca="1">CONCATENATE(INDIRECT("'["&amp;Y96&amp;"]"&amp;Q96&amp;"'!$B$"&amp;1), " / ", INDIRECT("'["&amp;Y96&amp;"]"&amp;Q96&amp;"'!$C$"&amp;1))</f>
        <v>#REF!</v>
      </c>
      <c r="L95" s="19"/>
      <c r="M95" s="20" t="e">
        <f ca="1">CONCATENATE(INDIRECT("'["&amp;Z96&amp;"]"&amp;Q96&amp;"'!$B$"&amp;1), " / ", INDIRECT("'["&amp;Z96&amp;"]"&amp;Q96&amp;"'!$C$"&amp;1))</f>
        <v>#REF!</v>
      </c>
      <c r="N95" s="20"/>
      <c r="R95" s="30"/>
      <c r="Z95" s="29" t="str">
        <f t="shared" si="40"/>
        <v>_5nmol.xlsx</v>
      </c>
    </row>
    <row r="96" spans="1:27" x14ac:dyDescent="0.35">
      <c r="B96" s="6" t="s">
        <v>19</v>
      </c>
      <c r="C96" s="21" t="e">
        <f ca="1">CONCATENATE(TEXT(INDIRECT("'["&amp;W96&amp;"]"&amp;O96&amp;"'!$D$"&amp;2), "0.00"), " (Ref.)")</f>
        <v>#REF!</v>
      </c>
      <c r="D96" s="22" t="e">
        <f ca="1">CONCATENATE(TEXT(INDIRECT("'["&amp;W96&amp;"]"&amp;O96&amp;"'!$D$"&amp;3), "0.00"), " (", TEXT(INDIRECT("'["&amp;W96&amp;"]"&amp;O96&amp;"'!$E$"&amp;3), "0.00"), ", ", TEXT(INDIRECT("'["&amp;W96&amp;"]"&amp;O96&amp;"'!$F$"&amp;3), "0.00"), ")", )</f>
        <v>#REF!</v>
      </c>
      <c r="E96" s="22" t="e">
        <f ca="1">CONCATENATE(TEXT(INDIRECT("'["&amp;W96&amp;"]"&amp;O96&amp;"'!$D$"&amp;4), "0.00"), " (", TEXT(INDIRECT("'["&amp;W96&amp;"]"&amp;O96&amp;"'!$E$"&amp;4), "0.00"), ", ", TEXT(INDIRECT("'["&amp;W96&amp;"]"&amp;O96&amp;"'!$F$"&amp;4), "0.00"), ")", )</f>
        <v>#REF!</v>
      </c>
      <c r="F96" s="22" t="e">
        <f ca="1">CONCATENATE(TEXT(INDIRECT("'["&amp;W96&amp;"]"&amp;O96&amp;"'!$D$"&amp;5), "0.00"), " (", TEXT(INDIRECT("'["&amp;W96&amp;"]"&amp;O96&amp;"'!$E$"&amp;5), "0.00"), ", ", TEXT(INDIRECT("'["&amp;W96&amp;"]"&amp;O96&amp;"'!$F$"&amp;5), "0.00"), ")", )</f>
        <v>#REF!</v>
      </c>
      <c r="G96" s="22" t="e">
        <f ca="1">CONCATENATE(TEXT(INDIRECT("'["&amp;W96&amp;"]"&amp;O96&amp;"'!$D$"&amp;6), "0.00"), " (", TEXT(INDIRECT("'["&amp;W96&amp;"]"&amp;O96&amp;"'!$E$"&amp;6), "0.00"), ", ", TEXT(INDIRECT("'["&amp;W96&amp;"]"&amp;O96&amp;"'!$F$"&amp;6), "0.00"), ")", )</f>
        <v>#REF!</v>
      </c>
      <c r="H96" s="22" t="e">
        <f ca="1">(TEXT(INDIRECT("'["&amp;W96&amp;"]"&amp;Q96&amp;"'!$G$"&amp;2),"0.0000"))</f>
        <v>#REF!</v>
      </c>
      <c r="I96" s="23" t="e">
        <f ca="1">CONCATENATE(TEXT(INDIRECT("'["&amp;X96&amp;"]"&amp;Q96&amp;"'!$D$"&amp;2),"0.00")," (",TEXT(INDIRECT("'["&amp;X96&amp;"]"&amp;Q96&amp;"'!$E$"&amp;2),"0.00"),", ",TEXT(INDIRECT("'["&amp;X96&amp;"]"&amp;Q96&amp;"'!$F$"&amp;2),"0.00"),")")</f>
        <v>#REF!</v>
      </c>
      <c r="J96" s="23" t="e">
        <f ca="1">(TEXT(INDIRECT("'["&amp;X96&amp;"]"&amp;Q96&amp;"'!$G$"&amp;2),"0.0000"))</f>
        <v>#REF!</v>
      </c>
      <c r="K96" s="24" t="e">
        <f ca="1">CONCATENATE(TEXT(INDIRECT("'["&amp;Y96&amp;"]"&amp;Q96&amp;"'!$D$"&amp;2),"0.00")," (",TEXT(INDIRECT("'["&amp;Y96&amp;"]"&amp;Q96&amp;"'!$E$"&amp;2),"0.00"),", ",TEXT(INDIRECT("'["&amp;Y96&amp;"]"&amp;Q96&amp;"'!$F$"&amp;2),"0.00"),")")</f>
        <v>#REF!</v>
      </c>
      <c r="L96" s="24" t="e">
        <f ca="1">(TEXT(INDIRECT("'["&amp;Y96&amp;"]"&amp;Q96&amp;"'!$G$"&amp;2),"0.0000"))</f>
        <v>#REF!</v>
      </c>
      <c r="M96" s="25" t="e">
        <f ca="1">CONCATENATE(TEXT(INDIRECT("'["&amp;Z96&amp;"]"&amp;Q96&amp;"'!$D$"&amp;2),"0.00")," (",TEXT(INDIRECT("'["&amp;Z96&amp;"]"&amp;Q96&amp;"'!$E$"&amp;2),"0.00"),", ",TEXT(INDIRECT("'["&amp;Z96&amp;"]"&amp;Q96&amp;"'!$F$"&amp;2),"0.00"),")")</f>
        <v>#REF!</v>
      </c>
      <c r="N96" s="25" t="e">
        <f ca="1">(TEXT(INDIRECT("'["&amp;Z96&amp;"]"&amp;Q96&amp;"'!$G$"&amp;2),"0.0000"))</f>
        <v>#REF!</v>
      </c>
      <c r="O96" t="str">
        <f>CONCATENATE("Hn",S96,"_inc")</f>
        <v>Hnlhtc_inc</v>
      </c>
      <c r="Q96" t="str">
        <f>CONCATENATE("T",S96,"_inc")</f>
        <v>Tlhtc_inc</v>
      </c>
      <c r="R96" s="26" t="str">
        <f>A95</f>
        <v>Lymphatic and hematopoietic tissues (C81-96)</v>
      </c>
      <c r="S96" t="s">
        <v>69</v>
      </c>
      <c r="U96" t="s">
        <v>21</v>
      </c>
      <c r="W96" t="str">
        <f>CONCATENATE(U96,"_5.xlsx")</f>
        <v>igf1_5.xlsx</v>
      </c>
      <c r="X96" t="str">
        <f>CONCATENATE(U96,"_sd.xlsx")</f>
        <v>igf1_sd.xlsx</v>
      </c>
      <c r="Y96" t="str">
        <f>CONCATENATE(U96,"_80.xlsx")</f>
        <v>igf1_80.xlsx</v>
      </c>
      <c r="Z96" t="str">
        <f t="shared" si="40"/>
        <v>igf1_5nmol.xlsx</v>
      </c>
      <c r="AA96" t="str">
        <f>CONCATENATE("Tab",S96,"_inc")</f>
        <v>Tablhtc_inc</v>
      </c>
    </row>
    <row r="97" spans="1:27" x14ac:dyDescent="0.35">
      <c r="B97" s="6" t="s">
        <v>22</v>
      </c>
      <c r="C97" s="21" t="e">
        <f ca="1">CONCATENATE(TEXT(INDIRECT("'["&amp;W97&amp;"]"&amp;O97&amp;"'!$D$"&amp;20), "0.00"), " (Ref.)")</f>
        <v>#REF!</v>
      </c>
      <c r="D97" s="22" t="e">
        <f ca="1">CONCATENATE(TEXT(INDIRECT("'["&amp;W97&amp;"]"&amp;O97&amp;"'!$D$"&amp;21), "0.00"), " (", TEXT(INDIRECT("'["&amp;W97&amp;"]"&amp;O97&amp;"'!$E$"&amp;21), "0.00"), ", ", TEXT(INDIRECT("'["&amp;W97&amp;"]"&amp;O97&amp;"'!$F$"&amp;21), "0.00"), ")", )</f>
        <v>#REF!</v>
      </c>
      <c r="E97" s="22" t="e">
        <f ca="1">CONCATENATE(TEXT(INDIRECT("'["&amp;W97&amp;"]"&amp;O97&amp;"'!$D$"&amp;22), "0.00"), " (", TEXT(INDIRECT("'["&amp;W97&amp;"]"&amp;O97&amp;"'!$E$"&amp;22), "0.00"), ", ", TEXT(INDIRECT("'["&amp;W97&amp;"]"&amp;O97&amp;"'!$F$"&amp;22), "0.00"), ")", )</f>
        <v>#REF!</v>
      </c>
      <c r="F97" s="22" t="e">
        <f ca="1">CONCATENATE(TEXT(INDIRECT("'["&amp;W97&amp;"]"&amp;O97&amp;"'!$D$"&amp;23), "0.00"), " (", TEXT(INDIRECT("'["&amp;W97&amp;"]"&amp;O97&amp;"'!$E$"&amp;23), "0.00"), ", ", TEXT(INDIRECT("'["&amp;W97&amp;"]"&amp;O97&amp;"'!$F$"&amp;23), "0.00"), ")", )</f>
        <v>#REF!</v>
      </c>
      <c r="G97" s="22" t="e">
        <f ca="1">CONCATENATE(TEXT(INDIRECT("'["&amp;W97&amp;"]"&amp;O97&amp;"'!$D$"&amp;24), "0.00"), " (", TEXT(INDIRECT("'["&amp;W97&amp;"]"&amp;O97&amp;"'!$E$"&amp;24), "0.00"), ", ", TEXT(INDIRECT("'["&amp;W97&amp;"]"&amp;O97&amp;"'!$F$"&amp;24), "0.00"), ")", )</f>
        <v>#REF!</v>
      </c>
      <c r="H97" s="22" t="e">
        <f ca="1">(TEXT(INDIRECT("'["&amp;W97&amp;"]"&amp;Q97&amp;"'!$G$"&amp;20),"0.0000"))</f>
        <v>#REF!</v>
      </c>
      <c r="I97" s="23" t="e">
        <f ca="1">CONCATENATE(TEXT(INDIRECT("'["&amp;X97&amp;"]"&amp;Q97&amp;"'!$D$"&amp;20),"0.00")," (",TEXT(INDIRECT("'["&amp;X97&amp;"]"&amp;Q97&amp;"'!$E$"&amp;20),"0.00"),", ",TEXT(INDIRECT("'["&amp;X97&amp;"]"&amp;Q97&amp;"'!$F$"&amp;20),"0.00"),")")</f>
        <v>#REF!</v>
      </c>
      <c r="J97" s="23" t="e">
        <f ca="1">(TEXT(INDIRECT("'["&amp;X97&amp;"]"&amp;Q97&amp;"'!$G$"&amp;20),"0.0000"))</f>
        <v>#REF!</v>
      </c>
      <c r="K97" s="24" t="e">
        <f ca="1">CONCATENATE(TEXT(INDIRECT("'["&amp;Y97&amp;"]"&amp;Q97&amp;"'!$D$"&amp;20),"0.00")," (",TEXT(INDIRECT("'["&amp;Y97&amp;"]"&amp;Q97&amp;"'!$E$"&amp;20),"0.00"),", ",TEXT(INDIRECT("'["&amp;Y97&amp;"]"&amp;Q97&amp;"'!$F$"&amp;20),"0.00"),")")</f>
        <v>#REF!</v>
      </c>
      <c r="L97" s="24" t="e">
        <f ca="1">(TEXT(INDIRECT("'["&amp;Y97&amp;"]"&amp;Q97&amp;"'!$G$"&amp;20),"0.0000"))</f>
        <v>#REF!</v>
      </c>
      <c r="M97" s="25" t="e">
        <f ca="1">CONCATENATE(TEXT(INDIRECT("'["&amp;Z97&amp;"]"&amp;Q97&amp;"'!$D$"&amp;20),"0.00")," (",TEXT(INDIRECT("'["&amp;Z97&amp;"]"&amp;Q97&amp;"'!$E$"&amp;20),"0.00"),", ",TEXT(INDIRECT("'["&amp;Z97&amp;"]"&amp;Q97&amp;"'!$F$"&amp;20),"0.00"),")")</f>
        <v>#REF!</v>
      </c>
      <c r="N97" s="25" t="e">
        <f ca="1">(TEXT(INDIRECT("'["&amp;Z97&amp;"]"&amp;Q97&amp;"'!$G$"&amp;20),"0.0000"))</f>
        <v>#REF!</v>
      </c>
      <c r="O97" t="str">
        <f>O96</f>
        <v>Hnlhtc_inc</v>
      </c>
      <c r="Q97" t="str">
        <f>Q96</f>
        <v>Tlhtc_inc</v>
      </c>
      <c r="R97" s="26"/>
      <c r="T97" s="28"/>
      <c r="U97" t="s">
        <v>21</v>
      </c>
      <c r="W97" t="str">
        <f>CONCATENATE(U97,"_5.xlsx")</f>
        <v>igf1_5.xlsx</v>
      </c>
      <c r="X97" t="str">
        <f>CONCATENATE(U97,"_sd.xlsx")</f>
        <v>igf1_sd.xlsx</v>
      </c>
      <c r="Y97" t="str">
        <f>CONCATENATE(U97,"_80.xlsx")</f>
        <v>igf1_80.xlsx</v>
      </c>
      <c r="Z97" t="str">
        <f t="shared" si="40"/>
        <v>igf1_5nmol.xlsx</v>
      </c>
      <c r="AA97" t="str">
        <f>AA96</f>
        <v>Tablhtc_inc</v>
      </c>
    </row>
    <row r="98" spans="1:27" x14ac:dyDescent="0.35">
      <c r="B98" s="6" t="s">
        <v>23</v>
      </c>
      <c r="C98" s="21" t="e">
        <f ca="1">CONCATENATE(TEXT(INDIRECT("'["&amp;W98&amp;"]"&amp;O98&amp;"'!$D$"&amp;20), "0.00"), " (Ref.)")</f>
        <v>#REF!</v>
      </c>
      <c r="D98" s="22" t="e">
        <f ca="1">CONCATENATE(TEXT(INDIRECT("'["&amp;W98&amp;"]"&amp;O98&amp;"'!$D$"&amp;96), "0.00"), " (", TEXT(INDIRECT("'["&amp;W98&amp;"]"&amp;O98&amp;"'!$E$"&amp;96), "0.00"), ", ", TEXT(INDIRECT("'["&amp;W98&amp;"]"&amp;O98&amp;"'!$F$"&amp;96), "0.00"), ")", )</f>
        <v>#REF!</v>
      </c>
      <c r="E98" s="22" t="e">
        <f ca="1">CONCATENATE(TEXT(INDIRECT("'["&amp;W98&amp;"]"&amp;O98&amp;"'!$D$"&amp;97), "0.00"), " (", TEXT(INDIRECT("'["&amp;W98&amp;"]"&amp;O98&amp;"'!$E$"&amp;97), "0.00"), ", ", TEXT(INDIRECT("'["&amp;W98&amp;"]"&amp;O98&amp;"'!$F$"&amp;97), "0.00"), ")", )</f>
        <v>#REF!</v>
      </c>
      <c r="F98" s="22" t="e">
        <f ca="1">CONCATENATE(TEXT(INDIRECT("'["&amp;W98&amp;"]"&amp;O98&amp;"'!$D$"&amp;98), "0.00"), " (", TEXT(INDIRECT("'["&amp;W98&amp;"]"&amp;O98&amp;"'!$E$"&amp;98), "0.00"), ", ", TEXT(INDIRECT("'["&amp;W98&amp;"]"&amp;O98&amp;"'!$F$"&amp;98), "0.00"), ")", )</f>
        <v>#REF!</v>
      </c>
      <c r="G98" s="22" t="e">
        <f ca="1">CONCATENATE(TEXT(INDIRECT("'["&amp;W98&amp;"]"&amp;O98&amp;"'!$D$"&amp;99), "0.00"), " (", TEXT(INDIRECT("'["&amp;W98&amp;"]"&amp;O98&amp;"'!$E$"&amp;99), "0.00"), ", ", TEXT(INDIRECT("'["&amp;W98&amp;"]"&amp;O98&amp;"'!$F$"&amp;99), "0.00"), ")", )</f>
        <v>#REF!</v>
      </c>
      <c r="H98" s="22" t="e">
        <f ca="1">(TEXT(INDIRECT("'["&amp;W98&amp;"]"&amp;Q98&amp;"'!$G$"&amp;95),"0.0000"))</f>
        <v>#REF!</v>
      </c>
      <c r="I98" s="23" t="e">
        <f ca="1">CONCATENATE(TEXT(INDIRECT("'["&amp;X98&amp;"]"&amp;Q98&amp;"'!$D$"&amp;95),"0.00")," (",TEXT(INDIRECT("'["&amp;X98&amp;"]"&amp;Q98&amp;"'!$E$"&amp;95),"0.00"),", ",TEXT(INDIRECT("'["&amp;X98&amp;"]"&amp;Q98&amp;"'!$F$"&amp;95),"0.00"),")")</f>
        <v>#REF!</v>
      </c>
      <c r="J98" s="23" t="e">
        <f ca="1">(TEXT(INDIRECT("'["&amp;X98&amp;"]"&amp;Q98&amp;"'!$G$"&amp;95),"0.0000"))</f>
        <v>#REF!</v>
      </c>
      <c r="K98" s="24" t="e">
        <f ca="1">CONCATENATE(TEXT(INDIRECT("'["&amp;Y98&amp;"]"&amp;Q98&amp;"'!$D$"&amp;95),"0.00")," (",TEXT(INDIRECT("'["&amp;Y98&amp;"]"&amp;Q98&amp;"'!$E$"&amp;95),"0.00"),", ",TEXT(INDIRECT("'["&amp;Y98&amp;"]"&amp;Q98&amp;"'!$F$"&amp;95),"0.00"),")")</f>
        <v>#REF!</v>
      </c>
      <c r="L98" s="24" t="e">
        <f ca="1">(TEXT(INDIRECT("'["&amp;Y98&amp;"]"&amp;Q98&amp;"'!$G$"&amp;95),"0.0000"))</f>
        <v>#REF!</v>
      </c>
      <c r="M98" s="25" t="e">
        <f ca="1">CONCATENATE(TEXT(INDIRECT("'["&amp;Z98&amp;"]"&amp;Q98&amp;"'!$D$"&amp;95),"0.00")," (",TEXT(INDIRECT("'["&amp;Z98&amp;"]"&amp;Q98&amp;"'!$E$"&amp;95),"0.00"),", ",TEXT(INDIRECT("'["&amp;Z98&amp;"]"&amp;Q98&amp;"'!$F$"&amp;95),"0.00"),")")</f>
        <v>#REF!</v>
      </c>
      <c r="N98" s="25" t="e">
        <f ca="1">(TEXT(INDIRECT("'["&amp;Z98&amp;"]"&amp;Q98&amp;"'!$G$"&amp;95),"0.0000"))</f>
        <v>#REF!</v>
      </c>
      <c r="O98" t="str">
        <f>O97</f>
        <v>Hnlhtc_inc</v>
      </c>
      <c r="Q98" t="str">
        <f>Q97</f>
        <v>Tlhtc_inc</v>
      </c>
      <c r="R98" s="26"/>
      <c r="T98" s="28"/>
      <c r="U98" t="str">
        <f>U97</f>
        <v>igf1</v>
      </c>
      <c r="W98" t="str">
        <f>W97</f>
        <v>igf1_5.xlsx</v>
      </c>
      <c r="X98" t="str">
        <f t="shared" ref="X98:Y98" si="47">X97</f>
        <v>igf1_sd.xlsx</v>
      </c>
      <c r="Y98" t="str">
        <f t="shared" si="47"/>
        <v>igf1_80.xlsx</v>
      </c>
      <c r="Z98" t="str">
        <f t="shared" si="40"/>
        <v>igf1_5nmol.xlsx</v>
      </c>
      <c r="AA98" t="str">
        <f t="shared" ref="AA98" si="48">AA97</f>
        <v>Tablhtc_inc</v>
      </c>
    </row>
    <row r="99" spans="1:27" s="29" customFormat="1" x14ac:dyDescent="0.35">
      <c r="A99" s="15" t="s">
        <v>70</v>
      </c>
      <c r="B99" s="15" t="s">
        <v>18</v>
      </c>
      <c r="C99" s="16" t="e">
        <f ca="1">CONCATENATE(TEXT(INDIRECT("'["&amp;W100&amp;"]"&amp;AA100&amp;"'!$B$"&amp;3), "0")," / ", TEXT(INDIRECT("'["&amp;W100&amp;"]"&amp;AA100&amp;"'!$B$"&amp;4), "0"))</f>
        <v>#REF!</v>
      </c>
      <c r="D99" s="17" t="e">
        <f ca="1">CONCATENATE(TEXT(INDIRECT("'["&amp;W100&amp;"]"&amp;AA100&amp;"'!$C$"&amp;3), "0")," / ", TEXT(INDIRECT("'["&amp;W100&amp;"]"&amp;AA100&amp;"'!$C$"&amp;4), "0"))</f>
        <v>#REF!</v>
      </c>
      <c r="E99" s="17" t="e">
        <f ca="1">CONCATENATE(TEXT(INDIRECT("'["&amp;W100&amp;"]"&amp;AA100&amp;"'!$D$"&amp;3), "0")," / ", TEXT(INDIRECT("'["&amp;W100&amp;"]"&amp;AA100&amp;"'!$D$"&amp;4), "0"))</f>
        <v>#REF!</v>
      </c>
      <c r="F99" s="17" t="e">
        <f ca="1">CONCATENATE(TEXT(INDIRECT("'["&amp;W100&amp;"]"&amp;AA100&amp;"'!$E$"&amp;3), "0")," / ", TEXT(INDIRECT("'["&amp;W100&amp;"]"&amp;AA100&amp;"'!$E$"&amp;4), "0"))</f>
        <v>#REF!</v>
      </c>
      <c r="G99" s="17" t="e">
        <f ca="1">CONCATENATE(TEXT(INDIRECT("'["&amp;W100&amp;"]"&amp;AA100&amp;"'!$F$"&amp;3), "0")," / ", TEXT(INDIRECT("'["&amp;W100&amp;"]"&amp;AA100&amp;"'!$F$"&amp;4), "0"))</f>
        <v>#REF!</v>
      </c>
      <c r="H99" s="17"/>
      <c r="I99" s="18" t="e">
        <f ca="1">CONCATENATE(INDIRECT("'["&amp;X100&amp;"]"&amp;Q100&amp;"'!$B$"&amp;1), " / ", INDIRECT("'["&amp;X100&amp;"]"&amp;Q100&amp;"'!$C$"&amp;1))</f>
        <v>#REF!</v>
      </c>
      <c r="J99" s="18"/>
      <c r="K99" s="19" t="e">
        <f ca="1">CONCATENATE(INDIRECT("'["&amp;Y100&amp;"]"&amp;Q100&amp;"'!$B$"&amp;1), " / ", INDIRECT("'["&amp;Y100&amp;"]"&amp;Q100&amp;"'!$C$"&amp;1))</f>
        <v>#REF!</v>
      </c>
      <c r="L99" s="19"/>
      <c r="M99" s="20" t="e">
        <f ca="1">CONCATENATE(INDIRECT("'["&amp;Z100&amp;"]"&amp;Q100&amp;"'!$B$"&amp;1), " / ", INDIRECT("'["&amp;Z100&amp;"]"&amp;Q100&amp;"'!$C$"&amp;1))</f>
        <v>#REF!</v>
      </c>
      <c r="N99" s="20"/>
      <c r="R99" s="30"/>
      <c r="Z99" s="29" t="str">
        <f t="shared" si="40"/>
        <v>_5nmol.xlsx</v>
      </c>
    </row>
    <row r="100" spans="1:27" x14ac:dyDescent="0.35">
      <c r="B100" s="6" t="s">
        <v>19</v>
      </c>
      <c r="C100" s="21" t="e">
        <f ca="1">CONCATENATE(TEXT(INDIRECT("'["&amp;W100&amp;"]"&amp;O100&amp;"'!$D$"&amp;2), "0.00"), " (Ref.)")</f>
        <v>#REF!</v>
      </c>
      <c r="D100" s="22" t="e">
        <f ca="1">CONCATENATE(TEXT(INDIRECT("'["&amp;W100&amp;"]"&amp;O100&amp;"'!$D$"&amp;3), "0.00"), " (", TEXT(INDIRECT("'["&amp;W100&amp;"]"&amp;O100&amp;"'!$E$"&amp;3), "0.00"), ", ", TEXT(INDIRECT("'["&amp;W100&amp;"]"&amp;O100&amp;"'!$F$"&amp;3), "0.00"), ")", )</f>
        <v>#REF!</v>
      </c>
      <c r="E100" s="22" t="e">
        <f ca="1">CONCATENATE(TEXT(INDIRECT("'["&amp;W100&amp;"]"&amp;O100&amp;"'!$D$"&amp;4), "0.00"), " (", TEXT(INDIRECT("'["&amp;W100&amp;"]"&amp;O100&amp;"'!$E$"&amp;4), "0.00"), ", ", TEXT(INDIRECT("'["&amp;W100&amp;"]"&amp;O100&amp;"'!$F$"&amp;4), "0.00"), ")", )</f>
        <v>#REF!</v>
      </c>
      <c r="F100" s="22" t="e">
        <f ca="1">CONCATENATE(TEXT(INDIRECT("'["&amp;W100&amp;"]"&amp;O100&amp;"'!$D$"&amp;5), "0.00"), " (", TEXT(INDIRECT("'["&amp;W100&amp;"]"&amp;O100&amp;"'!$E$"&amp;5), "0.00"), ", ", TEXT(INDIRECT("'["&amp;W100&amp;"]"&amp;O100&amp;"'!$F$"&amp;5), "0.00"), ")", )</f>
        <v>#REF!</v>
      </c>
      <c r="G100" s="22" t="e">
        <f ca="1">CONCATENATE(TEXT(INDIRECT("'["&amp;W100&amp;"]"&amp;O100&amp;"'!$D$"&amp;6), "0.00"), " (", TEXT(INDIRECT("'["&amp;W100&amp;"]"&amp;O100&amp;"'!$E$"&amp;6), "0.00"), ", ", TEXT(INDIRECT("'["&amp;W100&amp;"]"&amp;O100&amp;"'!$F$"&amp;6), "0.00"), ")", )</f>
        <v>#REF!</v>
      </c>
      <c r="H100" s="22" t="e">
        <f ca="1">(TEXT(INDIRECT("'["&amp;W100&amp;"]"&amp;Q100&amp;"'!$G$"&amp;2),"0.0000"))</f>
        <v>#REF!</v>
      </c>
      <c r="I100" s="23" t="e">
        <f ca="1">CONCATENATE(TEXT(INDIRECT("'["&amp;X100&amp;"]"&amp;Q100&amp;"'!$D$"&amp;2),"0.00")," (",TEXT(INDIRECT("'["&amp;X100&amp;"]"&amp;Q100&amp;"'!$E$"&amp;2),"0.00"),", ",TEXT(INDIRECT("'["&amp;X100&amp;"]"&amp;Q100&amp;"'!$F$"&amp;2),"0.00"),")")</f>
        <v>#REF!</v>
      </c>
      <c r="J100" s="23" t="e">
        <f ca="1">(TEXT(INDIRECT("'["&amp;X100&amp;"]"&amp;Q100&amp;"'!$G$"&amp;2),"0.0000"))</f>
        <v>#REF!</v>
      </c>
      <c r="K100" s="24" t="e">
        <f ca="1">CONCATENATE(TEXT(INDIRECT("'["&amp;Y100&amp;"]"&amp;Q100&amp;"'!$D$"&amp;2),"0.00")," (",TEXT(INDIRECT("'["&amp;Y100&amp;"]"&amp;Q100&amp;"'!$E$"&amp;2),"0.00"),", ",TEXT(INDIRECT("'["&amp;Y100&amp;"]"&amp;Q100&amp;"'!$F$"&amp;2),"0.00"),")")</f>
        <v>#REF!</v>
      </c>
      <c r="L100" s="24" t="e">
        <f ca="1">(TEXT(INDIRECT("'["&amp;Y100&amp;"]"&amp;Q100&amp;"'!$G$"&amp;2),"0.0000"))</f>
        <v>#REF!</v>
      </c>
      <c r="M100" s="25" t="e">
        <f ca="1">CONCATENATE(TEXT(INDIRECT("'["&amp;Z100&amp;"]"&amp;Q100&amp;"'!$D$"&amp;2),"0.00")," (",TEXT(INDIRECT("'["&amp;Z100&amp;"]"&amp;Q100&amp;"'!$E$"&amp;2),"0.00"),", ",TEXT(INDIRECT("'["&amp;Z100&amp;"]"&amp;Q100&amp;"'!$F$"&amp;2),"0.00"),")")</f>
        <v>#REF!</v>
      </c>
      <c r="N100" s="25" t="e">
        <f ca="1">(TEXT(INDIRECT("'["&amp;Z100&amp;"]"&amp;Q100&amp;"'!$G$"&amp;2),"0.0000"))</f>
        <v>#REF!</v>
      </c>
      <c r="O100" t="str">
        <f>CONCATENATE("Hn",S100,"_inc")</f>
        <v>Hnnhl_inc</v>
      </c>
      <c r="Q100" t="str">
        <f>CONCATENATE("T",S100,"_inc")</f>
        <v>Tnhl_inc</v>
      </c>
      <c r="R100" s="26" t="str">
        <f>A99</f>
        <v>Non-Hodgkin Lymphoma (C82-85)</v>
      </c>
      <c r="S100" t="s">
        <v>71</v>
      </c>
      <c r="U100" t="s">
        <v>21</v>
      </c>
      <c r="W100" t="str">
        <f>CONCATENATE(U100,"_5.xlsx")</f>
        <v>igf1_5.xlsx</v>
      </c>
      <c r="X100" t="str">
        <f>CONCATENATE(U100,"_sd.xlsx")</f>
        <v>igf1_sd.xlsx</v>
      </c>
      <c r="Y100" t="str">
        <f>CONCATENATE(U100,"_80.xlsx")</f>
        <v>igf1_80.xlsx</v>
      </c>
      <c r="Z100" t="str">
        <f t="shared" si="40"/>
        <v>igf1_5nmol.xlsx</v>
      </c>
      <c r="AA100" t="str">
        <f>CONCATENATE("Tab",S100,"_inc")</f>
        <v>Tabnhl_inc</v>
      </c>
    </row>
    <row r="101" spans="1:27" x14ac:dyDescent="0.35">
      <c r="B101" s="6" t="s">
        <v>22</v>
      </c>
      <c r="C101" s="21" t="e">
        <f ca="1">CONCATENATE(TEXT(INDIRECT("'["&amp;W101&amp;"]"&amp;O101&amp;"'!$D$"&amp;20), "0.00"), " (Ref.)")</f>
        <v>#REF!</v>
      </c>
      <c r="D101" s="22" t="e">
        <f ca="1">CONCATENATE(TEXT(INDIRECT("'["&amp;W101&amp;"]"&amp;O101&amp;"'!$D$"&amp;21), "0.00"), " (", TEXT(INDIRECT("'["&amp;W101&amp;"]"&amp;O101&amp;"'!$E$"&amp;21), "0.00"), ", ", TEXT(INDIRECT("'["&amp;W101&amp;"]"&amp;O101&amp;"'!$F$"&amp;21), "0.00"), ")", )</f>
        <v>#REF!</v>
      </c>
      <c r="E101" s="22" t="e">
        <f ca="1">CONCATENATE(TEXT(INDIRECT("'["&amp;W101&amp;"]"&amp;O101&amp;"'!$D$"&amp;22), "0.00"), " (", TEXT(INDIRECT("'["&amp;W101&amp;"]"&amp;O101&amp;"'!$E$"&amp;22), "0.00"), ", ", TEXT(INDIRECT("'["&amp;W101&amp;"]"&amp;O101&amp;"'!$F$"&amp;22), "0.00"), ")", )</f>
        <v>#REF!</v>
      </c>
      <c r="F101" s="22" t="e">
        <f ca="1">CONCATENATE(TEXT(INDIRECT("'["&amp;W101&amp;"]"&amp;O101&amp;"'!$D$"&amp;23), "0.00"), " (", TEXT(INDIRECT("'["&amp;W101&amp;"]"&amp;O101&amp;"'!$E$"&amp;23), "0.00"), ", ", TEXT(INDIRECT("'["&amp;W101&amp;"]"&amp;O101&amp;"'!$F$"&amp;23), "0.00"), ")", )</f>
        <v>#REF!</v>
      </c>
      <c r="G101" s="22" t="e">
        <f ca="1">CONCATENATE(TEXT(INDIRECT("'["&amp;W101&amp;"]"&amp;O101&amp;"'!$D$"&amp;24), "0.00"), " (", TEXT(INDIRECT("'["&amp;W101&amp;"]"&amp;O101&amp;"'!$E$"&amp;24), "0.00"), ", ", TEXT(INDIRECT("'["&amp;W101&amp;"]"&amp;O101&amp;"'!$F$"&amp;24), "0.00"), ")", )</f>
        <v>#REF!</v>
      </c>
      <c r="H101" s="22" t="e">
        <f ca="1">(TEXT(INDIRECT("'["&amp;W101&amp;"]"&amp;Q101&amp;"'!$G$"&amp;20),"0.0000"))</f>
        <v>#REF!</v>
      </c>
      <c r="I101" s="23" t="e">
        <f ca="1">CONCATENATE(TEXT(INDIRECT("'["&amp;X101&amp;"]"&amp;Q101&amp;"'!$D$"&amp;20),"0.00")," (",TEXT(INDIRECT("'["&amp;X101&amp;"]"&amp;Q101&amp;"'!$E$"&amp;20),"0.00"),", ",TEXT(INDIRECT("'["&amp;X101&amp;"]"&amp;Q101&amp;"'!$F$"&amp;20),"0.00"),")")</f>
        <v>#REF!</v>
      </c>
      <c r="J101" s="23" t="e">
        <f ca="1">(TEXT(INDIRECT("'["&amp;X101&amp;"]"&amp;Q101&amp;"'!$G$"&amp;20),"0.0000"))</f>
        <v>#REF!</v>
      </c>
      <c r="K101" s="24" t="e">
        <f ca="1">CONCATENATE(TEXT(INDIRECT("'["&amp;Y101&amp;"]"&amp;Q101&amp;"'!$D$"&amp;20),"0.00")," (",TEXT(INDIRECT("'["&amp;Y101&amp;"]"&amp;Q101&amp;"'!$E$"&amp;20),"0.00"),", ",TEXT(INDIRECT("'["&amp;Y101&amp;"]"&amp;Q101&amp;"'!$F$"&amp;20),"0.00"),")")</f>
        <v>#REF!</v>
      </c>
      <c r="L101" s="24" t="e">
        <f ca="1">(TEXT(INDIRECT("'["&amp;Y101&amp;"]"&amp;Q101&amp;"'!$G$"&amp;20),"0.0000"))</f>
        <v>#REF!</v>
      </c>
      <c r="M101" s="25" t="e">
        <f ca="1">CONCATENATE(TEXT(INDIRECT("'["&amp;Z101&amp;"]"&amp;Q101&amp;"'!$D$"&amp;20),"0.00")," (",TEXT(INDIRECT("'["&amp;Z101&amp;"]"&amp;Q101&amp;"'!$E$"&amp;20),"0.00"),", ",TEXT(INDIRECT("'["&amp;Z101&amp;"]"&amp;Q101&amp;"'!$F$"&amp;20),"0.00"),")")</f>
        <v>#REF!</v>
      </c>
      <c r="N101" s="25" t="e">
        <f ca="1">(TEXT(INDIRECT("'["&amp;Z101&amp;"]"&amp;Q101&amp;"'!$G$"&amp;20),"0.0000"))</f>
        <v>#REF!</v>
      </c>
      <c r="O101" t="str">
        <f>O100</f>
        <v>Hnnhl_inc</v>
      </c>
      <c r="Q101" t="str">
        <f>Q100</f>
        <v>Tnhl_inc</v>
      </c>
      <c r="R101" s="26"/>
      <c r="T101" s="28"/>
      <c r="U101" t="s">
        <v>21</v>
      </c>
      <c r="W101" t="str">
        <f>CONCATENATE(U101,"_5.xlsx")</f>
        <v>igf1_5.xlsx</v>
      </c>
      <c r="X101" t="str">
        <f>CONCATENATE(U101,"_sd.xlsx")</f>
        <v>igf1_sd.xlsx</v>
      </c>
      <c r="Y101" t="str">
        <f>CONCATENATE(U101,"_80.xlsx")</f>
        <v>igf1_80.xlsx</v>
      </c>
      <c r="Z101" t="str">
        <f t="shared" si="40"/>
        <v>igf1_5nmol.xlsx</v>
      </c>
      <c r="AA101" t="str">
        <f>AA100</f>
        <v>Tabnhl_inc</v>
      </c>
    </row>
    <row r="102" spans="1:27" x14ac:dyDescent="0.35">
      <c r="B102" s="6" t="s">
        <v>23</v>
      </c>
      <c r="C102" s="21" t="e">
        <f ca="1">CONCATENATE(TEXT(INDIRECT("'["&amp;W102&amp;"]"&amp;O102&amp;"'!$D$"&amp;20), "0.00"), " (Ref.)")</f>
        <v>#REF!</v>
      </c>
      <c r="D102" s="22" t="e">
        <f ca="1">CONCATENATE(TEXT(INDIRECT("'["&amp;W102&amp;"]"&amp;O102&amp;"'!$D$"&amp;96), "0.00"), " (", TEXT(INDIRECT("'["&amp;W102&amp;"]"&amp;O102&amp;"'!$E$"&amp;96), "0.00"), ", ", TEXT(INDIRECT("'["&amp;W102&amp;"]"&amp;O102&amp;"'!$F$"&amp;96), "0.00"), ")", )</f>
        <v>#REF!</v>
      </c>
      <c r="E102" s="22" t="e">
        <f ca="1">CONCATENATE(TEXT(INDIRECT("'["&amp;W102&amp;"]"&amp;O102&amp;"'!$D$"&amp;97), "0.00"), " (", TEXT(INDIRECT("'["&amp;W102&amp;"]"&amp;O102&amp;"'!$E$"&amp;97), "0.00"), ", ", TEXT(INDIRECT("'["&amp;W102&amp;"]"&amp;O102&amp;"'!$F$"&amp;97), "0.00"), ")", )</f>
        <v>#REF!</v>
      </c>
      <c r="F102" s="22" t="e">
        <f ca="1">CONCATENATE(TEXT(INDIRECT("'["&amp;W102&amp;"]"&amp;O102&amp;"'!$D$"&amp;98), "0.00"), " (", TEXT(INDIRECT("'["&amp;W102&amp;"]"&amp;O102&amp;"'!$E$"&amp;98), "0.00"), ", ", TEXT(INDIRECT("'["&amp;W102&amp;"]"&amp;O102&amp;"'!$F$"&amp;98), "0.00"), ")", )</f>
        <v>#REF!</v>
      </c>
      <c r="G102" s="22" t="e">
        <f ca="1">CONCATENATE(TEXT(INDIRECT("'["&amp;W102&amp;"]"&amp;O102&amp;"'!$D$"&amp;99), "0.00"), " (", TEXT(INDIRECT("'["&amp;W102&amp;"]"&amp;O102&amp;"'!$E$"&amp;99), "0.00"), ", ", TEXT(INDIRECT("'["&amp;W102&amp;"]"&amp;O102&amp;"'!$F$"&amp;99), "0.00"), ")", )</f>
        <v>#REF!</v>
      </c>
      <c r="H102" s="22" t="e">
        <f ca="1">(TEXT(INDIRECT("'["&amp;W102&amp;"]"&amp;Q102&amp;"'!$G$"&amp;95),"0.0000"))</f>
        <v>#REF!</v>
      </c>
      <c r="I102" s="23" t="e">
        <f ca="1">CONCATENATE(TEXT(INDIRECT("'["&amp;X102&amp;"]"&amp;Q102&amp;"'!$D$"&amp;95),"0.00")," (",TEXT(INDIRECT("'["&amp;X102&amp;"]"&amp;Q102&amp;"'!$E$"&amp;95),"0.00"),", ",TEXT(INDIRECT("'["&amp;X102&amp;"]"&amp;Q102&amp;"'!$F$"&amp;95),"0.00"),")")</f>
        <v>#REF!</v>
      </c>
      <c r="J102" s="23" t="e">
        <f ca="1">(TEXT(INDIRECT("'["&amp;X102&amp;"]"&amp;Q102&amp;"'!$G$"&amp;95),"0.0000"))</f>
        <v>#REF!</v>
      </c>
      <c r="K102" s="24" t="e">
        <f ca="1">CONCATENATE(TEXT(INDIRECT("'["&amp;Y102&amp;"]"&amp;Q102&amp;"'!$D$"&amp;95),"0.00")," (",TEXT(INDIRECT("'["&amp;Y102&amp;"]"&amp;Q102&amp;"'!$E$"&amp;95),"0.00"),", ",TEXT(INDIRECT("'["&amp;Y102&amp;"]"&amp;Q102&amp;"'!$F$"&amp;95),"0.00"),")")</f>
        <v>#REF!</v>
      </c>
      <c r="L102" s="24" t="e">
        <f ca="1">(TEXT(INDIRECT("'["&amp;Y102&amp;"]"&amp;Q102&amp;"'!$G$"&amp;95),"0.0000"))</f>
        <v>#REF!</v>
      </c>
      <c r="M102" s="25" t="e">
        <f ca="1">CONCATENATE(TEXT(INDIRECT("'["&amp;Z102&amp;"]"&amp;Q102&amp;"'!$D$"&amp;95),"0.00")," (",TEXT(INDIRECT("'["&amp;Z102&amp;"]"&amp;Q102&amp;"'!$E$"&amp;95),"0.00"),", ",TEXT(INDIRECT("'["&amp;Z102&amp;"]"&amp;Q102&amp;"'!$F$"&amp;95),"0.00"),")")</f>
        <v>#REF!</v>
      </c>
      <c r="N102" s="25" t="e">
        <f ca="1">(TEXT(INDIRECT("'["&amp;Z102&amp;"]"&amp;Q102&amp;"'!$G$"&amp;95),"0.0000"))</f>
        <v>#REF!</v>
      </c>
      <c r="O102" t="str">
        <f>O101</f>
        <v>Hnnhl_inc</v>
      </c>
      <c r="Q102" t="str">
        <f>Q101</f>
        <v>Tnhl_inc</v>
      </c>
      <c r="R102" s="26"/>
      <c r="T102" s="28"/>
      <c r="U102" t="str">
        <f>U101</f>
        <v>igf1</v>
      </c>
      <c r="W102" t="str">
        <f>W101</f>
        <v>igf1_5.xlsx</v>
      </c>
      <c r="X102" t="str">
        <f t="shared" ref="X102:Y102" si="49">X101</f>
        <v>igf1_sd.xlsx</v>
      </c>
      <c r="Y102" t="str">
        <f t="shared" si="49"/>
        <v>igf1_80.xlsx</v>
      </c>
      <c r="Z102" t="str">
        <f t="shared" si="40"/>
        <v>igf1_5nmol.xlsx</v>
      </c>
      <c r="AA102" t="str">
        <f t="shared" ref="AA102" si="50">AA101</f>
        <v>Tabnhl_inc</v>
      </c>
    </row>
    <row r="103" spans="1:27" s="29" customFormat="1" x14ac:dyDescent="0.35">
      <c r="A103" s="15" t="s">
        <v>72</v>
      </c>
      <c r="B103" s="15" t="s">
        <v>18</v>
      </c>
      <c r="C103" s="16" t="e">
        <f ca="1">CONCATENATE(TEXT(INDIRECT("'["&amp;W104&amp;"]"&amp;AA104&amp;"'!$B$"&amp;3), "0")," / ", TEXT(INDIRECT("'["&amp;W104&amp;"]"&amp;AA104&amp;"'!$B$"&amp;4), "0"))</f>
        <v>#REF!</v>
      </c>
      <c r="D103" s="17" t="e">
        <f ca="1">CONCATENATE(TEXT(INDIRECT("'["&amp;W104&amp;"]"&amp;AA104&amp;"'!$C$"&amp;3), "0")," / ", TEXT(INDIRECT("'["&amp;W104&amp;"]"&amp;AA104&amp;"'!$C$"&amp;4), "0"))</f>
        <v>#REF!</v>
      </c>
      <c r="E103" s="17" t="e">
        <f ca="1">CONCATENATE(TEXT(INDIRECT("'["&amp;W104&amp;"]"&amp;AA104&amp;"'!$D$"&amp;3), "0")," / ", TEXT(INDIRECT("'["&amp;W104&amp;"]"&amp;AA104&amp;"'!$D$"&amp;4), "0"))</f>
        <v>#REF!</v>
      </c>
      <c r="F103" s="17" t="e">
        <f ca="1">CONCATENATE(TEXT(INDIRECT("'["&amp;W104&amp;"]"&amp;AA104&amp;"'!$E$"&amp;3), "0")," / ", TEXT(INDIRECT("'["&amp;W104&amp;"]"&amp;AA104&amp;"'!$E$"&amp;4), "0"))</f>
        <v>#REF!</v>
      </c>
      <c r="G103" s="17" t="e">
        <f ca="1">CONCATENATE(TEXT(INDIRECT("'["&amp;W104&amp;"]"&amp;AA104&amp;"'!$F$"&amp;3), "0")," / ", TEXT(INDIRECT("'["&amp;W104&amp;"]"&amp;AA104&amp;"'!$F$"&amp;4), "0"))</f>
        <v>#REF!</v>
      </c>
      <c r="H103" s="17"/>
      <c r="I103" s="18" t="e">
        <f ca="1">CONCATENATE(INDIRECT("'["&amp;X104&amp;"]"&amp;Q104&amp;"'!$B$"&amp;1), " / ", INDIRECT("'["&amp;X104&amp;"]"&amp;Q104&amp;"'!$C$"&amp;1))</f>
        <v>#REF!</v>
      </c>
      <c r="J103" s="18"/>
      <c r="K103" s="19" t="e">
        <f ca="1">CONCATENATE(INDIRECT("'["&amp;Y104&amp;"]"&amp;Q104&amp;"'!$B$"&amp;1), " / ", INDIRECT("'["&amp;Y104&amp;"]"&amp;Q104&amp;"'!$C$"&amp;1))</f>
        <v>#REF!</v>
      </c>
      <c r="L103" s="19"/>
      <c r="M103" s="20" t="e">
        <f ca="1">CONCATENATE(INDIRECT("'["&amp;Z104&amp;"]"&amp;Q104&amp;"'!$B$"&amp;1), " / ", INDIRECT("'["&amp;Z104&amp;"]"&amp;Q104&amp;"'!$C$"&amp;1))</f>
        <v>#REF!</v>
      </c>
      <c r="N103" s="20"/>
      <c r="R103" s="30"/>
      <c r="Z103" s="29" t="str">
        <f t="shared" si="40"/>
        <v>_5nmol.xlsx</v>
      </c>
    </row>
    <row r="104" spans="1:27" x14ac:dyDescent="0.35">
      <c r="B104" s="6" t="s">
        <v>19</v>
      </c>
      <c r="C104" s="21" t="e">
        <f ca="1">CONCATENATE(TEXT(INDIRECT("'["&amp;W104&amp;"]"&amp;O104&amp;"'!$D$"&amp;2), "0.00"), " (Ref.)")</f>
        <v>#REF!</v>
      </c>
      <c r="D104" s="22" t="e">
        <f ca="1">CONCATENATE(TEXT(INDIRECT("'["&amp;W104&amp;"]"&amp;O104&amp;"'!$D$"&amp;3), "0.00"), " (", TEXT(INDIRECT("'["&amp;W104&amp;"]"&amp;O104&amp;"'!$E$"&amp;3), "0.00"), ", ", TEXT(INDIRECT("'["&amp;W104&amp;"]"&amp;O104&amp;"'!$F$"&amp;3), "0.00"), ")", )</f>
        <v>#REF!</v>
      </c>
      <c r="E104" s="22" t="e">
        <f ca="1">CONCATENATE(TEXT(INDIRECT("'["&amp;W104&amp;"]"&amp;O104&amp;"'!$D$"&amp;4), "0.00"), " (", TEXT(INDIRECT("'["&amp;W104&amp;"]"&amp;O104&amp;"'!$E$"&amp;4), "0.00"), ", ", TEXT(INDIRECT("'["&amp;W104&amp;"]"&amp;O104&amp;"'!$F$"&amp;4), "0.00"), ")", )</f>
        <v>#REF!</v>
      </c>
      <c r="F104" s="22" t="e">
        <f ca="1">CONCATENATE(TEXT(INDIRECT("'["&amp;W104&amp;"]"&amp;O104&amp;"'!$D$"&amp;5), "0.00"), " (", TEXT(INDIRECT("'["&amp;W104&amp;"]"&amp;O104&amp;"'!$E$"&amp;5), "0.00"), ", ", TEXT(INDIRECT("'["&amp;W104&amp;"]"&amp;O104&amp;"'!$F$"&amp;5), "0.00"), ")", )</f>
        <v>#REF!</v>
      </c>
      <c r="G104" s="22" t="e">
        <f ca="1">CONCATENATE(TEXT(INDIRECT("'["&amp;W104&amp;"]"&amp;O104&amp;"'!$D$"&amp;6), "0.00"), " (", TEXT(INDIRECT("'["&amp;W104&amp;"]"&amp;O104&amp;"'!$E$"&amp;6), "0.00"), ", ", TEXT(INDIRECT("'["&amp;W104&amp;"]"&amp;O104&amp;"'!$F$"&amp;6), "0.00"), ")", )</f>
        <v>#REF!</v>
      </c>
      <c r="H104" s="22" t="e">
        <f ca="1">(TEXT(INDIRECT("'["&amp;W104&amp;"]"&amp;Q104&amp;"'!$G$"&amp;2),"0.0000"))</f>
        <v>#REF!</v>
      </c>
      <c r="I104" s="23" t="e">
        <f ca="1">CONCATENATE(TEXT(INDIRECT("'["&amp;X104&amp;"]"&amp;Q104&amp;"'!$D$"&amp;2),"0.00")," (",TEXT(INDIRECT("'["&amp;X104&amp;"]"&amp;Q104&amp;"'!$E$"&amp;2),"0.00"),", ",TEXT(INDIRECT("'["&amp;X104&amp;"]"&amp;Q104&amp;"'!$F$"&amp;2),"0.00"),")")</f>
        <v>#REF!</v>
      </c>
      <c r="J104" s="23" t="e">
        <f ca="1">(TEXT(INDIRECT("'["&amp;X104&amp;"]"&amp;Q104&amp;"'!$G$"&amp;2),"0.0000"))</f>
        <v>#REF!</v>
      </c>
      <c r="K104" s="24" t="e">
        <f ca="1">CONCATENATE(TEXT(INDIRECT("'["&amp;Y104&amp;"]"&amp;Q104&amp;"'!$D$"&amp;2),"0.00")," (",TEXT(INDIRECT("'["&amp;Y104&amp;"]"&amp;Q104&amp;"'!$E$"&amp;2),"0.00"),", ",TEXT(INDIRECT("'["&amp;Y104&amp;"]"&amp;Q104&amp;"'!$F$"&amp;2),"0.00"),")")</f>
        <v>#REF!</v>
      </c>
      <c r="L104" s="24" t="e">
        <f ca="1">(TEXT(INDIRECT("'["&amp;Y104&amp;"]"&amp;Q104&amp;"'!$G$"&amp;2),"0.0000"))</f>
        <v>#REF!</v>
      </c>
      <c r="M104" s="25" t="e">
        <f ca="1">CONCATENATE(TEXT(INDIRECT("'["&amp;Z104&amp;"]"&amp;Q104&amp;"'!$D$"&amp;2),"0.00")," (",TEXT(INDIRECT("'["&amp;Z104&amp;"]"&amp;Q104&amp;"'!$E$"&amp;2),"0.00"),", ",TEXT(INDIRECT("'["&amp;Z104&amp;"]"&amp;Q104&amp;"'!$F$"&amp;2),"0.00"),")")</f>
        <v>#REF!</v>
      </c>
      <c r="N104" s="25" t="e">
        <f ca="1">(TEXT(INDIRECT("'["&amp;Z104&amp;"]"&amp;Q104&amp;"'!$G$"&amp;2),"0.0000"))</f>
        <v>#REF!</v>
      </c>
      <c r="O104" t="str">
        <f>CONCATENATE("Hn",S104,"_inc")</f>
        <v>Hnmultmyeloma_inc</v>
      </c>
      <c r="Q104" t="str">
        <f>CONCATENATE("T",S104,"_inc")</f>
        <v>Tmultmyeloma_inc</v>
      </c>
      <c r="R104" s="26" t="str">
        <f>A103</f>
        <v>Multiple Myeloma (C90)</v>
      </c>
      <c r="S104" s="27" t="s">
        <v>73</v>
      </c>
      <c r="U104" t="s">
        <v>21</v>
      </c>
      <c r="W104" t="str">
        <f>CONCATENATE(U104,"_5.xlsx")</f>
        <v>igf1_5.xlsx</v>
      </c>
      <c r="X104" t="str">
        <f>CONCATENATE(U104,"_sd.xlsx")</f>
        <v>igf1_sd.xlsx</v>
      </c>
      <c r="Y104" t="str">
        <f>CONCATENATE(U104,"_80.xlsx")</f>
        <v>igf1_80.xlsx</v>
      </c>
      <c r="Z104" t="str">
        <f t="shared" si="40"/>
        <v>igf1_5nmol.xlsx</v>
      </c>
      <c r="AA104" t="str">
        <f>CONCATENATE("Tab",S104,"_inc")</f>
        <v>Tabmultmyeloma_inc</v>
      </c>
    </row>
    <row r="105" spans="1:27" ht="15.75" customHeight="1" x14ac:dyDescent="0.35">
      <c r="B105" s="6" t="s">
        <v>22</v>
      </c>
      <c r="C105" s="21" t="e">
        <f ca="1">CONCATENATE(TEXT(INDIRECT("'["&amp;W105&amp;"]"&amp;O105&amp;"'!$D$"&amp;20), "0.00"), " (Ref.)")</f>
        <v>#REF!</v>
      </c>
      <c r="D105" s="22" t="e">
        <f ca="1">CONCATENATE(TEXT(INDIRECT("'["&amp;W105&amp;"]"&amp;O105&amp;"'!$D$"&amp;21), "0.00"), " (", TEXT(INDIRECT("'["&amp;W105&amp;"]"&amp;O105&amp;"'!$E$"&amp;21), "0.00"), ", ", TEXT(INDIRECT("'["&amp;W105&amp;"]"&amp;O105&amp;"'!$F$"&amp;21), "0.00"), ")", )</f>
        <v>#REF!</v>
      </c>
      <c r="E105" s="22" t="e">
        <f ca="1">CONCATENATE(TEXT(INDIRECT("'["&amp;W105&amp;"]"&amp;O105&amp;"'!$D$"&amp;22), "0.00"), " (", TEXT(INDIRECT("'["&amp;W105&amp;"]"&amp;O105&amp;"'!$E$"&amp;22), "0.00"), ", ", TEXT(INDIRECT("'["&amp;W105&amp;"]"&amp;O105&amp;"'!$F$"&amp;22), "0.00"), ")", )</f>
        <v>#REF!</v>
      </c>
      <c r="F105" s="22" t="e">
        <f ca="1">CONCATENATE(TEXT(INDIRECT("'["&amp;W105&amp;"]"&amp;O105&amp;"'!$D$"&amp;23), "0.00"), " (", TEXT(INDIRECT("'["&amp;W105&amp;"]"&amp;O105&amp;"'!$E$"&amp;23), "0.00"), ", ", TEXT(INDIRECT("'["&amp;W105&amp;"]"&amp;O105&amp;"'!$F$"&amp;23), "0.00"), ")", )</f>
        <v>#REF!</v>
      </c>
      <c r="G105" s="22" t="e">
        <f ca="1">CONCATENATE(TEXT(INDIRECT("'["&amp;W105&amp;"]"&amp;O105&amp;"'!$D$"&amp;24), "0.00"), " (", TEXT(INDIRECT("'["&amp;W105&amp;"]"&amp;O105&amp;"'!$E$"&amp;24), "0.00"), ", ", TEXT(INDIRECT("'["&amp;W105&amp;"]"&amp;O105&amp;"'!$F$"&amp;24), "0.00"), ")", )</f>
        <v>#REF!</v>
      </c>
      <c r="H105" s="22" t="e">
        <f ca="1">(TEXT(INDIRECT("'["&amp;W105&amp;"]"&amp;Q105&amp;"'!$G$"&amp;20),"0.0000"))</f>
        <v>#REF!</v>
      </c>
      <c r="I105" s="23" t="e">
        <f ca="1">CONCATENATE(TEXT(INDIRECT("'["&amp;X105&amp;"]"&amp;Q105&amp;"'!$D$"&amp;20),"0.00")," (",TEXT(INDIRECT("'["&amp;X105&amp;"]"&amp;Q105&amp;"'!$E$"&amp;20),"0.00"),", ",TEXT(INDIRECT("'["&amp;X105&amp;"]"&amp;Q105&amp;"'!$F$"&amp;20),"0.00"),")")</f>
        <v>#REF!</v>
      </c>
      <c r="J105" s="23" t="e">
        <f ca="1">(TEXT(INDIRECT("'["&amp;X105&amp;"]"&amp;Q105&amp;"'!$G$"&amp;20),"0.0000"))</f>
        <v>#REF!</v>
      </c>
      <c r="K105" s="24" t="e">
        <f ca="1">CONCATENATE(TEXT(INDIRECT("'["&amp;Y105&amp;"]"&amp;Q105&amp;"'!$D$"&amp;20),"0.00")," (",TEXT(INDIRECT("'["&amp;Y105&amp;"]"&amp;Q105&amp;"'!$E$"&amp;20),"0.00"),", ",TEXT(INDIRECT("'["&amp;Y105&amp;"]"&amp;Q105&amp;"'!$F$"&amp;20),"0.00"),")")</f>
        <v>#REF!</v>
      </c>
      <c r="L105" s="24" t="e">
        <f ca="1">(TEXT(INDIRECT("'["&amp;Y105&amp;"]"&amp;Q105&amp;"'!$G$"&amp;20),"0.0000"))</f>
        <v>#REF!</v>
      </c>
      <c r="M105" s="25" t="e">
        <f ca="1">CONCATENATE(TEXT(INDIRECT("'["&amp;Z105&amp;"]"&amp;Q105&amp;"'!$D$"&amp;20),"0.00")," (",TEXT(INDIRECT("'["&amp;Z105&amp;"]"&amp;Q105&amp;"'!$E$"&amp;20),"0.00"),", ",TEXT(INDIRECT("'["&amp;Z105&amp;"]"&amp;Q105&amp;"'!$F$"&amp;20),"0.00"),")")</f>
        <v>#REF!</v>
      </c>
      <c r="N105" s="25" t="e">
        <f ca="1">(TEXT(INDIRECT("'["&amp;Z105&amp;"]"&amp;Q105&amp;"'!$G$"&amp;20),"0.0000"))</f>
        <v>#REF!</v>
      </c>
      <c r="O105" t="str">
        <f>O104</f>
        <v>Hnmultmyeloma_inc</v>
      </c>
      <c r="Q105" t="str">
        <f>Q104</f>
        <v>Tmultmyeloma_inc</v>
      </c>
      <c r="R105" s="26"/>
      <c r="T105" s="28"/>
      <c r="U105" t="s">
        <v>21</v>
      </c>
      <c r="W105" t="str">
        <f>CONCATENATE(U105,"_5.xlsx")</f>
        <v>igf1_5.xlsx</v>
      </c>
      <c r="X105" t="str">
        <f>CONCATENATE(U105,"_sd.xlsx")</f>
        <v>igf1_sd.xlsx</v>
      </c>
      <c r="Y105" t="str">
        <f>CONCATENATE(U105,"_80.xlsx")</f>
        <v>igf1_80.xlsx</v>
      </c>
      <c r="Z105" t="str">
        <f t="shared" si="40"/>
        <v>igf1_5nmol.xlsx</v>
      </c>
      <c r="AA105" t="str">
        <f>AA104</f>
        <v>Tabmultmyeloma_inc</v>
      </c>
    </row>
    <row r="106" spans="1:27" ht="14.25" customHeight="1" x14ac:dyDescent="0.35">
      <c r="B106" s="6" t="s">
        <v>23</v>
      </c>
      <c r="C106" s="21" t="e">
        <f ca="1">CONCATENATE(TEXT(INDIRECT("'["&amp;W106&amp;"]"&amp;O106&amp;"'!$D$"&amp;20), "0.00"), " (Ref.)")</f>
        <v>#REF!</v>
      </c>
      <c r="D106" s="22" t="e">
        <f ca="1">CONCATENATE(TEXT(INDIRECT("'["&amp;W106&amp;"]"&amp;O106&amp;"'!$D$"&amp;96), "0.00"), " (", TEXT(INDIRECT("'["&amp;W106&amp;"]"&amp;O106&amp;"'!$E$"&amp;96), "0.00"), ", ", TEXT(INDIRECT("'["&amp;W106&amp;"]"&amp;O106&amp;"'!$F$"&amp;96), "0.00"), ")", )</f>
        <v>#REF!</v>
      </c>
      <c r="E106" s="22" t="e">
        <f ca="1">CONCATENATE(TEXT(INDIRECT("'["&amp;W106&amp;"]"&amp;O106&amp;"'!$D$"&amp;97), "0.00"), " (", TEXT(INDIRECT("'["&amp;W106&amp;"]"&amp;O106&amp;"'!$E$"&amp;97), "0.00"), ", ", TEXT(INDIRECT("'["&amp;W106&amp;"]"&amp;O106&amp;"'!$F$"&amp;97), "0.00"), ")", )</f>
        <v>#REF!</v>
      </c>
      <c r="F106" s="22" t="e">
        <f ca="1">CONCATENATE(TEXT(INDIRECT("'["&amp;W106&amp;"]"&amp;O106&amp;"'!$D$"&amp;98), "0.00"), " (", TEXT(INDIRECT("'["&amp;W106&amp;"]"&amp;O106&amp;"'!$E$"&amp;98), "0.00"), ", ", TEXT(INDIRECT("'["&amp;W106&amp;"]"&amp;O106&amp;"'!$F$"&amp;98), "0.00"), ")", )</f>
        <v>#REF!</v>
      </c>
      <c r="G106" s="22" t="e">
        <f ca="1">CONCATENATE(TEXT(INDIRECT("'["&amp;W106&amp;"]"&amp;O106&amp;"'!$D$"&amp;99), "0.00"), " (", TEXT(INDIRECT("'["&amp;W106&amp;"]"&amp;O106&amp;"'!$E$"&amp;99), "0.00"), ", ", TEXT(INDIRECT("'["&amp;W106&amp;"]"&amp;O106&amp;"'!$F$"&amp;99), "0.00"), ")", )</f>
        <v>#REF!</v>
      </c>
      <c r="H106" s="22" t="e">
        <f ca="1">(TEXT(INDIRECT("'["&amp;W106&amp;"]"&amp;Q106&amp;"'!$G$"&amp;95),"0.0000"))</f>
        <v>#REF!</v>
      </c>
      <c r="I106" s="23" t="e">
        <f ca="1">CONCATENATE(TEXT(INDIRECT("'["&amp;X106&amp;"]"&amp;Q106&amp;"'!$D$"&amp;95),"0.00")," (",TEXT(INDIRECT("'["&amp;X106&amp;"]"&amp;Q106&amp;"'!$E$"&amp;95),"0.00"),", ",TEXT(INDIRECT("'["&amp;X106&amp;"]"&amp;Q106&amp;"'!$F$"&amp;95),"0.00"),")")</f>
        <v>#REF!</v>
      </c>
      <c r="J106" s="23" t="e">
        <f ca="1">(TEXT(INDIRECT("'["&amp;X106&amp;"]"&amp;Q106&amp;"'!$G$"&amp;95),"0.0000"))</f>
        <v>#REF!</v>
      </c>
      <c r="K106" s="24" t="e">
        <f ca="1">CONCATENATE(TEXT(INDIRECT("'["&amp;Y106&amp;"]"&amp;Q106&amp;"'!$D$"&amp;95),"0.00")," (",TEXT(INDIRECT("'["&amp;Y106&amp;"]"&amp;Q106&amp;"'!$E$"&amp;95),"0.00"),", ",TEXT(INDIRECT("'["&amp;Y106&amp;"]"&amp;Q106&amp;"'!$F$"&amp;95),"0.00"),")")</f>
        <v>#REF!</v>
      </c>
      <c r="L106" s="24" t="e">
        <f ca="1">(TEXT(INDIRECT("'["&amp;Y106&amp;"]"&amp;Q106&amp;"'!$G$"&amp;95),"0.0000"))</f>
        <v>#REF!</v>
      </c>
      <c r="M106" s="25" t="e">
        <f ca="1">CONCATENATE(TEXT(INDIRECT("'["&amp;Z106&amp;"]"&amp;Q106&amp;"'!$D$"&amp;95),"0.00")," (",TEXT(INDIRECT("'["&amp;Z106&amp;"]"&amp;Q106&amp;"'!$E$"&amp;95),"0.00"),", ",TEXT(INDIRECT("'["&amp;Z106&amp;"]"&amp;Q106&amp;"'!$F$"&amp;95),"0.00"),")")</f>
        <v>#REF!</v>
      </c>
      <c r="N106" s="25" t="e">
        <f ca="1">(TEXT(INDIRECT("'["&amp;Z106&amp;"]"&amp;Q106&amp;"'!$G$"&amp;95),"0.0000"))</f>
        <v>#REF!</v>
      </c>
      <c r="O106" t="str">
        <f>O105</f>
        <v>Hnmultmyeloma_inc</v>
      </c>
      <c r="Q106" t="str">
        <f>Q105</f>
        <v>Tmultmyeloma_inc</v>
      </c>
      <c r="R106" s="26"/>
      <c r="T106" s="28"/>
      <c r="U106" t="str">
        <f>U105</f>
        <v>igf1</v>
      </c>
      <c r="W106" t="str">
        <f>W105</f>
        <v>igf1_5.xlsx</v>
      </c>
      <c r="X106" t="str">
        <f t="shared" ref="X106:Y106" si="51">X105</f>
        <v>igf1_sd.xlsx</v>
      </c>
      <c r="Y106" t="str">
        <f t="shared" si="51"/>
        <v>igf1_80.xlsx</v>
      </c>
      <c r="Z106" t="str">
        <f t="shared" si="40"/>
        <v>igf1_5nmol.xlsx</v>
      </c>
      <c r="AA106" t="str">
        <f t="shared" ref="AA106" si="52">AA105</f>
        <v>Tabmultmyeloma_inc</v>
      </c>
    </row>
    <row r="107" spans="1:27" s="29" customFormat="1" x14ac:dyDescent="0.35">
      <c r="A107" s="15" t="s">
        <v>74</v>
      </c>
      <c r="B107" s="15" t="s">
        <v>18</v>
      </c>
      <c r="C107" s="16" t="e">
        <f ca="1">CONCATENATE(TEXT(INDIRECT("'["&amp;W108&amp;"]"&amp;AA108&amp;"'!$B$"&amp;3), "0")," / ", TEXT(INDIRECT("'["&amp;W108&amp;"]"&amp;AA108&amp;"'!$B$"&amp;4), "0"))</f>
        <v>#REF!</v>
      </c>
      <c r="D107" s="17" t="e">
        <f ca="1">CONCATENATE(TEXT(INDIRECT("'["&amp;W108&amp;"]"&amp;AA108&amp;"'!$C$"&amp;3), "0")," / ", TEXT(INDIRECT("'["&amp;W108&amp;"]"&amp;AA108&amp;"'!$C$"&amp;4), "0"))</f>
        <v>#REF!</v>
      </c>
      <c r="E107" s="17" t="e">
        <f ca="1">CONCATENATE(TEXT(INDIRECT("'["&amp;W108&amp;"]"&amp;AA108&amp;"'!$D$"&amp;3), "0")," / ", TEXT(INDIRECT("'["&amp;W108&amp;"]"&amp;AA108&amp;"'!$D$"&amp;4), "0"))</f>
        <v>#REF!</v>
      </c>
      <c r="F107" s="17" t="e">
        <f ca="1">CONCATENATE(TEXT(INDIRECT("'["&amp;W108&amp;"]"&amp;AA108&amp;"'!$E$"&amp;3), "0")," / ", TEXT(INDIRECT("'["&amp;W108&amp;"]"&amp;AA108&amp;"'!$E$"&amp;4), "0"))</f>
        <v>#REF!</v>
      </c>
      <c r="G107" s="17" t="e">
        <f ca="1">CONCATENATE(TEXT(INDIRECT("'["&amp;W108&amp;"]"&amp;AA108&amp;"'!$F$"&amp;3), "0")," / ", TEXT(INDIRECT("'["&amp;W108&amp;"]"&amp;AA108&amp;"'!$F$"&amp;4), "0"))</f>
        <v>#REF!</v>
      </c>
      <c r="H107" s="17"/>
      <c r="I107" s="18" t="e">
        <f ca="1">CONCATENATE(INDIRECT("'["&amp;X108&amp;"]"&amp;Q108&amp;"'!$B$"&amp;1), " / ", INDIRECT("'["&amp;X108&amp;"]"&amp;Q108&amp;"'!$C$"&amp;1))</f>
        <v>#REF!</v>
      </c>
      <c r="J107" s="18"/>
      <c r="K107" s="19" t="e">
        <f ca="1">CONCATENATE(INDIRECT("'["&amp;Y108&amp;"]"&amp;Q108&amp;"'!$B$"&amp;1), " / ", INDIRECT("'["&amp;Y108&amp;"]"&amp;Q108&amp;"'!$C$"&amp;1))</f>
        <v>#REF!</v>
      </c>
      <c r="L107" s="19"/>
      <c r="M107" s="20" t="e">
        <f ca="1">CONCATENATE(INDIRECT("'["&amp;Z108&amp;"]"&amp;Q108&amp;"'!$B$"&amp;1), " / ", INDIRECT("'["&amp;Z108&amp;"]"&amp;Q108&amp;"'!$C$"&amp;1))</f>
        <v>#REF!</v>
      </c>
      <c r="N107" s="20"/>
      <c r="R107" s="30"/>
      <c r="Z107" s="29" t="str">
        <f t="shared" si="40"/>
        <v>_5nmol.xlsx</v>
      </c>
    </row>
    <row r="108" spans="1:27" x14ac:dyDescent="0.35">
      <c r="B108" s="6" t="s">
        <v>19</v>
      </c>
      <c r="C108" s="21" t="e">
        <f ca="1">CONCATENATE(TEXT(INDIRECT("'["&amp;W108&amp;"]"&amp;O108&amp;"'!$D$"&amp;2), "0.00"), " (Ref.)")</f>
        <v>#REF!</v>
      </c>
      <c r="D108" s="22" t="e">
        <f ca="1">CONCATENATE(TEXT(INDIRECT("'["&amp;W108&amp;"]"&amp;O108&amp;"'!$D$"&amp;3), "0.00"), " (", TEXT(INDIRECT("'["&amp;W108&amp;"]"&amp;O108&amp;"'!$E$"&amp;3), "0.00"), ", ", TEXT(INDIRECT("'["&amp;W108&amp;"]"&amp;O108&amp;"'!$F$"&amp;3), "0.00"), ")", )</f>
        <v>#REF!</v>
      </c>
      <c r="E108" s="22" t="e">
        <f ca="1">CONCATENATE(TEXT(INDIRECT("'["&amp;W108&amp;"]"&amp;O108&amp;"'!$D$"&amp;4), "0.00"), " (", TEXT(INDIRECT("'["&amp;W108&amp;"]"&amp;O108&amp;"'!$E$"&amp;4), "0.00"), ", ", TEXT(INDIRECT("'["&amp;W108&amp;"]"&amp;O108&amp;"'!$F$"&amp;4), "0.00"), ")", )</f>
        <v>#REF!</v>
      </c>
      <c r="F108" s="22" t="e">
        <f ca="1">CONCATENATE(TEXT(INDIRECT("'["&amp;W108&amp;"]"&amp;O108&amp;"'!$D$"&amp;5), "0.00"), " (", TEXT(INDIRECT("'["&amp;W108&amp;"]"&amp;O108&amp;"'!$E$"&amp;5), "0.00"), ", ", TEXT(INDIRECT("'["&amp;W108&amp;"]"&amp;O108&amp;"'!$F$"&amp;5), "0.00"), ")", )</f>
        <v>#REF!</v>
      </c>
      <c r="G108" s="22" t="e">
        <f ca="1">CONCATENATE(TEXT(INDIRECT("'["&amp;W108&amp;"]"&amp;O108&amp;"'!$D$"&amp;6), "0.00"), " (", TEXT(INDIRECT("'["&amp;W108&amp;"]"&amp;O108&amp;"'!$E$"&amp;6), "0.00"), ", ", TEXT(INDIRECT("'["&amp;W108&amp;"]"&amp;O108&amp;"'!$F$"&amp;6), "0.00"), ")", )</f>
        <v>#REF!</v>
      </c>
      <c r="H108" s="22" t="e">
        <f ca="1">(TEXT(INDIRECT("'["&amp;W108&amp;"]"&amp;Q108&amp;"'!$G$"&amp;2),"0.0000"))</f>
        <v>#REF!</v>
      </c>
      <c r="I108" s="23" t="e">
        <f ca="1">CONCATENATE(TEXT(INDIRECT("'["&amp;X108&amp;"]"&amp;Q108&amp;"'!$D$"&amp;2),"0.00")," (",TEXT(INDIRECT("'["&amp;X108&amp;"]"&amp;Q108&amp;"'!$E$"&amp;2),"0.00"),", ",TEXT(INDIRECT("'["&amp;X108&amp;"]"&amp;Q108&amp;"'!$F$"&amp;2),"0.00"),")")</f>
        <v>#REF!</v>
      </c>
      <c r="J108" s="23" t="e">
        <f ca="1">(TEXT(INDIRECT("'["&amp;X108&amp;"]"&amp;Q108&amp;"'!$G$"&amp;2),"0.0000"))</f>
        <v>#REF!</v>
      </c>
      <c r="K108" s="24" t="e">
        <f ca="1">CONCATENATE(TEXT(INDIRECT("'["&amp;Y108&amp;"]"&amp;Q108&amp;"'!$D$"&amp;2),"0.00")," (",TEXT(INDIRECT("'["&amp;Y108&amp;"]"&amp;Q108&amp;"'!$E$"&amp;2),"0.00"),", ",TEXT(INDIRECT("'["&amp;Y108&amp;"]"&amp;Q108&amp;"'!$F$"&amp;2),"0.00"),")")</f>
        <v>#REF!</v>
      </c>
      <c r="L108" s="24" t="e">
        <f ca="1">(TEXT(INDIRECT("'["&amp;Y108&amp;"]"&amp;Q108&amp;"'!$G$"&amp;2),"0.0000"))</f>
        <v>#REF!</v>
      </c>
      <c r="M108" s="25" t="e">
        <f ca="1">CONCATENATE(TEXT(INDIRECT("'["&amp;Z108&amp;"]"&amp;Q108&amp;"'!$D$"&amp;2),"0.00")," (",TEXT(INDIRECT("'["&amp;Z108&amp;"]"&amp;Q108&amp;"'!$E$"&amp;2),"0.00"),", ",TEXT(INDIRECT("'["&amp;Z108&amp;"]"&amp;Q108&amp;"'!$F$"&amp;2),"0.00"),")")</f>
        <v>#REF!</v>
      </c>
      <c r="N108" s="25" t="e">
        <f ca="1">(TEXT(INDIRECT("'["&amp;Z108&amp;"]"&amp;Q108&amp;"'!$G$"&amp;2),"0.0000"))</f>
        <v>#REF!</v>
      </c>
      <c r="O108" t="str">
        <f>CONCATENATE("Hn",S108,"_inc")</f>
        <v>Hnleuk_inc</v>
      </c>
      <c r="Q108" t="str">
        <f>CONCATENATE("T",S108,"_inc")</f>
        <v>Tleuk_inc</v>
      </c>
      <c r="R108" s="26" t="str">
        <f>A107</f>
        <v>Leukaemia (C91-C95)</v>
      </c>
      <c r="S108" s="27" t="s">
        <v>75</v>
      </c>
      <c r="U108" t="s">
        <v>21</v>
      </c>
      <c r="W108" t="str">
        <f>CONCATENATE(U108,"_5.xlsx")</f>
        <v>igf1_5.xlsx</v>
      </c>
      <c r="X108" t="str">
        <f>CONCATENATE(U108,"_sd.xlsx")</f>
        <v>igf1_sd.xlsx</v>
      </c>
      <c r="Y108" t="str">
        <f>CONCATENATE(U108,"_80.xlsx")</f>
        <v>igf1_80.xlsx</v>
      </c>
      <c r="Z108" t="str">
        <f t="shared" si="40"/>
        <v>igf1_5nmol.xlsx</v>
      </c>
      <c r="AA108" t="str">
        <f>CONCATENATE("Tab",S108,"_inc")</f>
        <v>Tableuk_inc</v>
      </c>
    </row>
    <row r="109" spans="1:27" ht="14.25" customHeight="1" x14ac:dyDescent="0.35">
      <c r="B109" s="6" t="s">
        <v>22</v>
      </c>
      <c r="C109" s="21" t="e">
        <f ca="1">CONCATENATE(TEXT(INDIRECT("'["&amp;W109&amp;"]"&amp;O109&amp;"'!$D$"&amp;20), "0.00"), " (Ref.)")</f>
        <v>#REF!</v>
      </c>
      <c r="D109" s="22" t="e">
        <f ca="1">CONCATENATE(TEXT(INDIRECT("'["&amp;W109&amp;"]"&amp;O109&amp;"'!$D$"&amp;21), "0.00"), " (", TEXT(INDIRECT("'["&amp;W109&amp;"]"&amp;O109&amp;"'!$E$"&amp;21), "0.00"), ", ", TEXT(INDIRECT("'["&amp;W109&amp;"]"&amp;O109&amp;"'!$F$"&amp;21), "0.00"), ")", )</f>
        <v>#REF!</v>
      </c>
      <c r="E109" s="22" t="e">
        <f ca="1">CONCATENATE(TEXT(INDIRECT("'["&amp;W109&amp;"]"&amp;O109&amp;"'!$D$"&amp;22), "0.00"), " (", TEXT(INDIRECT("'["&amp;W109&amp;"]"&amp;O109&amp;"'!$E$"&amp;22), "0.00"), ", ", TEXT(INDIRECT("'["&amp;W109&amp;"]"&amp;O109&amp;"'!$F$"&amp;22), "0.00"), ")", )</f>
        <v>#REF!</v>
      </c>
      <c r="F109" s="22" t="e">
        <f ca="1">CONCATENATE(TEXT(INDIRECT("'["&amp;W109&amp;"]"&amp;O109&amp;"'!$D$"&amp;23), "0.00"), " (", TEXT(INDIRECT("'["&amp;W109&amp;"]"&amp;O109&amp;"'!$E$"&amp;23), "0.00"), ", ", TEXT(INDIRECT("'["&amp;W109&amp;"]"&amp;O109&amp;"'!$F$"&amp;23), "0.00"), ")", )</f>
        <v>#REF!</v>
      </c>
      <c r="G109" s="22" t="e">
        <f ca="1">CONCATENATE(TEXT(INDIRECT("'["&amp;W109&amp;"]"&amp;O109&amp;"'!$D$"&amp;24), "0.00"), " (", TEXT(INDIRECT("'["&amp;W109&amp;"]"&amp;O109&amp;"'!$E$"&amp;24), "0.00"), ", ", TEXT(INDIRECT("'["&amp;W109&amp;"]"&amp;O109&amp;"'!$F$"&amp;24), "0.00"), ")", )</f>
        <v>#REF!</v>
      </c>
      <c r="H109" s="22" t="e">
        <f ca="1">(TEXT(INDIRECT("'["&amp;W109&amp;"]"&amp;Q109&amp;"'!$G$"&amp;20),"0.0000"))</f>
        <v>#REF!</v>
      </c>
      <c r="I109" s="23" t="e">
        <f ca="1">CONCATENATE(TEXT(INDIRECT("'["&amp;X109&amp;"]"&amp;Q109&amp;"'!$D$"&amp;20),"0.00")," (",TEXT(INDIRECT("'["&amp;X109&amp;"]"&amp;Q109&amp;"'!$E$"&amp;20),"0.00"),", ",TEXT(INDIRECT("'["&amp;X109&amp;"]"&amp;Q109&amp;"'!$F$"&amp;20),"0.00"),")")</f>
        <v>#REF!</v>
      </c>
      <c r="J109" s="23" t="e">
        <f ca="1">(TEXT(INDIRECT("'["&amp;X109&amp;"]"&amp;Q109&amp;"'!$G$"&amp;20),"0.0000"))</f>
        <v>#REF!</v>
      </c>
      <c r="K109" s="24" t="e">
        <f ca="1">CONCATENATE(TEXT(INDIRECT("'["&amp;Y109&amp;"]"&amp;Q109&amp;"'!$D$"&amp;20),"0.00")," (",TEXT(INDIRECT("'["&amp;Y109&amp;"]"&amp;Q109&amp;"'!$E$"&amp;20),"0.00"),", ",TEXT(INDIRECT("'["&amp;Y109&amp;"]"&amp;Q109&amp;"'!$F$"&amp;20),"0.00"),")")</f>
        <v>#REF!</v>
      </c>
      <c r="L109" s="24" t="e">
        <f ca="1">(TEXT(INDIRECT("'["&amp;Y109&amp;"]"&amp;Q109&amp;"'!$G$"&amp;20),"0.0000"))</f>
        <v>#REF!</v>
      </c>
      <c r="M109" s="25" t="e">
        <f ca="1">CONCATENATE(TEXT(INDIRECT("'["&amp;Z109&amp;"]"&amp;Q109&amp;"'!$D$"&amp;20),"0.00")," (",TEXT(INDIRECT("'["&amp;Z109&amp;"]"&amp;Q109&amp;"'!$E$"&amp;20),"0.00"),", ",TEXT(INDIRECT("'["&amp;Z109&amp;"]"&amp;Q109&amp;"'!$F$"&amp;20),"0.00"),")")</f>
        <v>#REF!</v>
      </c>
      <c r="N109" s="25" t="e">
        <f ca="1">(TEXT(INDIRECT("'["&amp;Z109&amp;"]"&amp;Q109&amp;"'!$G$"&amp;20),"0.0000"))</f>
        <v>#REF!</v>
      </c>
      <c r="O109" t="str">
        <f>O108</f>
        <v>Hnleuk_inc</v>
      </c>
      <c r="Q109" t="str">
        <f>Q108</f>
        <v>Tleuk_inc</v>
      </c>
      <c r="R109" s="26"/>
      <c r="T109" s="28"/>
      <c r="U109" t="s">
        <v>21</v>
      </c>
      <c r="W109" t="str">
        <f>CONCATENATE(U109,"_5.xlsx")</f>
        <v>igf1_5.xlsx</v>
      </c>
      <c r="X109" t="str">
        <f>CONCATENATE(U109,"_sd.xlsx")</f>
        <v>igf1_sd.xlsx</v>
      </c>
      <c r="Y109" t="str">
        <f>CONCATENATE(U109,"_80.xlsx")</f>
        <v>igf1_80.xlsx</v>
      </c>
      <c r="Z109" t="str">
        <f t="shared" si="40"/>
        <v>igf1_5nmol.xlsx</v>
      </c>
      <c r="AA109" t="str">
        <f>AA108</f>
        <v>Tableuk_inc</v>
      </c>
    </row>
    <row r="110" spans="1:27" ht="14.25" customHeight="1" x14ac:dyDescent="0.35">
      <c r="B110" s="6" t="s">
        <v>23</v>
      </c>
      <c r="C110" s="21" t="e">
        <f ca="1">CONCATENATE(TEXT(INDIRECT("'["&amp;W110&amp;"]"&amp;O110&amp;"'!$D$"&amp;20), "0.00"), " (Ref.)")</f>
        <v>#REF!</v>
      </c>
      <c r="D110" s="22" t="e">
        <f ca="1">CONCATENATE(TEXT(INDIRECT("'["&amp;W110&amp;"]"&amp;O110&amp;"'!$D$"&amp;96), "0.00"), " (", TEXT(INDIRECT("'["&amp;W110&amp;"]"&amp;O110&amp;"'!$E$"&amp;96), "0.00"), ", ", TEXT(INDIRECT("'["&amp;W110&amp;"]"&amp;O110&amp;"'!$F$"&amp;96), "0.00"), ")", )</f>
        <v>#REF!</v>
      </c>
      <c r="E110" s="22" t="e">
        <f ca="1">CONCATENATE(TEXT(INDIRECT("'["&amp;W110&amp;"]"&amp;O110&amp;"'!$D$"&amp;97), "0.00"), " (", TEXT(INDIRECT("'["&amp;W110&amp;"]"&amp;O110&amp;"'!$E$"&amp;97), "0.00"), ", ", TEXT(INDIRECT("'["&amp;W110&amp;"]"&amp;O110&amp;"'!$F$"&amp;97), "0.00"), ")", )</f>
        <v>#REF!</v>
      </c>
      <c r="F110" s="22" t="e">
        <f ca="1">CONCATENATE(TEXT(INDIRECT("'["&amp;W110&amp;"]"&amp;O110&amp;"'!$D$"&amp;98), "0.00"), " (", TEXT(INDIRECT("'["&amp;W110&amp;"]"&amp;O110&amp;"'!$E$"&amp;98), "0.00"), ", ", TEXT(INDIRECT("'["&amp;W110&amp;"]"&amp;O110&amp;"'!$F$"&amp;98), "0.00"), ")", )</f>
        <v>#REF!</v>
      </c>
      <c r="G110" s="22" t="e">
        <f ca="1">CONCATENATE(TEXT(INDIRECT("'["&amp;W110&amp;"]"&amp;O110&amp;"'!$D$"&amp;99), "0.00"), " (", TEXT(INDIRECT("'["&amp;W110&amp;"]"&amp;O110&amp;"'!$E$"&amp;99), "0.00"), ", ", TEXT(INDIRECT("'["&amp;W110&amp;"]"&amp;O110&amp;"'!$F$"&amp;99), "0.00"), ")", )</f>
        <v>#REF!</v>
      </c>
      <c r="H110" s="22" t="e">
        <f ca="1">(TEXT(INDIRECT("'["&amp;W110&amp;"]"&amp;Q110&amp;"'!$G$"&amp;95),"0.0000"))</f>
        <v>#REF!</v>
      </c>
      <c r="I110" s="23" t="e">
        <f ca="1">CONCATENATE(TEXT(INDIRECT("'["&amp;X110&amp;"]"&amp;Q110&amp;"'!$D$"&amp;95),"0.00")," (",TEXT(INDIRECT("'["&amp;X110&amp;"]"&amp;Q110&amp;"'!$E$"&amp;95),"0.00"),", ",TEXT(INDIRECT("'["&amp;X110&amp;"]"&amp;Q110&amp;"'!$F$"&amp;95),"0.00"),")")</f>
        <v>#REF!</v>
      </c>
      <c r="J110" s="23" t="e">
        <f ca="1">(TEXT(INDIRECT("'["&amp;X110&amp;"]"&amp;Q110&amp;"'!$G$"&amp;95),"0.0000"))</f>
        <v>#REF!</v>
      </c>
      <c r="K110" s="24" t="e">
        <f ca="1">CONCATENATE(TEXT(INDIRECT("'["&amp;Y110&amp;"]"&amp;Q110&amp;"'!$D$"&amp;95),"0.00")," (",TEXT(INDIRECT("'["&amp;Y110&amp;"]"&amp;Q110&amp;"'!$E$"&amp;95),"0.00"),", ",TEXT(INDIRECT("'["&amp;Y110&amp;"]"&amp;Q110&amp;"'!$F$"&amp;95),"0.00"),")")</f>
        <v>#REF!</v>
      </c>
      <c r="L110" s="24" t="e">
        <f ca="1">(TEXT(INDIRECT("'["&amp;Y110&amp;"]"&amp;Q110&amp;"'!$G$"&amp;95),"0.0000"))</f>
        <v>#REF!</v>
      </c>
      <c r="M110" s="25" t="e">
        <f ca="1">CONCATENATE(TEXT(INDIRECT("'["&amp;Z110&amp;"]"&amp;Q110&amp;"'!$D$"&amp;95),"0.00")," (",TEXT(INDIRECT("'["&amp;Z110&amp;"]"&amp;Q110&amp;"'!$E$"&amp;95),"0.00"),", ",TEXT(INDIRECT("'["&amp;Z110&amp;"]"&amp;Q110&amp;"'!$F$"&amp;95),"0.00"),")")</f>
        <v>#REF!</v>
      </c>
      <c r="N110" s="25" t="e">
        <f ca="1">(TEXT(INDIRECT("'["&amp;Z110&amp;"]"&amp;Q110&amp;"'!$G$"&amp;95),"0.0000"))</f>
        <v>#REF!</v>
      </c>
      <c r="O110" t="str">
        <f>O109</f>
        <v>Hnleuk_inc</v>
      </c>
      <c r="Q110" t="str">
        <f>Q109</f>
        <v>Tleuk_inc</v>
      </c>
      <c r="R110" s="26"/>
      <c r="T110" s="28"/>
      <c r="U110" t="str">
        <f>U109</f>
        <v>igf1</v>
      </c>
      <c r="W110" t="str">
        <f>W109</f>
        <v>igf1_5.xlsx</v>
      </c>
      <c r="X110" t="str">
        <f t="shared" ref="X110:Y110" si="53">X109</f>
        <v>igf1_sd.xlsx</v>
      </c>
      <c r="Y110" t="str">
        <f t="shared" si="53"/>
        <v>igf1_80.xlsx</v>
      </c>
      <c r="Z110" t="str">
        <f t="shared" si="40"/>
        <v>igf1_5nmol.xlsx</v>
      </c>
      <c r="AA110" t="str">
        <f t="shared" ref="AA110" si="54">AA109</f>
        <v>Tableuk_inc</v>
      </c>
    </row>
    <row r="111" spans="1:27" s="29" customFormat="1" x14ac:dyDescent="0.35">
      <c r="A111" s="15" t="s">
        <v>76</v>
      </c>
      <c r="B111" s="15" t="s">
        <v>18</v>
      </c>
      <c r="C111" s="16" t="e">
        <f ca="1">CONCATENATE(TEXT(INDIRECT("'["&amp;W112&amp;"]"&amp;AA112&amp;"'!$B$"&amp;3), "0")," / ", TEXT(INDIRECT("'["&amp;W112&amp;"]"&amp;AA112&amp;"'!$B$"&amp;4), "0"))</f>
        <v>#REF!</v>
      </c>
      <c r="D111" s="17" t="e">
        <f ca="1">CONCATENATE(TEXT(INDIRECT("'["&amp;W112&amp;"]"&amp;AA112&amp;"'!$C$"&amp;3), "0")," / ", TEXT(INDIRECT("'["&amp;W112&amp;"]"&amp;AA112&amp;"'!$C$"&amp;4), "0"))</f>
        <v>#REF!</v>
      </c>
      <c r="E111" s="17" t="e">
        <f ca="1">CONCATENATE(TEXT(INDIRECT("'["&amp;W112&amp;"]"&amp;AA112&amp;"'!$D$"&amp;3), "0")," / ", TEXT(INDIRECT("'["&amp;W112&amp;"]"&amp;AA112&amp;"'!$D$"&amp;4), "0"))</f>
        <v>#REF!</v>
      </c>
      <c r="F111" s="17" t="e">
        <f ca="1">CONCATENATE(TEXT(INDIRECT("'["&amp;W112&amp;"]"&amp;AA112&amp;"'!$E$"&amp;3), "0")," / ", TEXT(INDIRECT("'["&amp;W112&amp;"]"&amp;AA112&amp;"'!$E$"&amp;4), "0"))</f>
        <v>#REF!</v>
      </c>
      <c r="G111" s="17" t="e">
        <f ca="1">CONCATENATE(TEXT(INDIRECT("'["&amp;W112&amp;"]"&amp;AA112&amp;"'!$F$"&amp;3), "0")," / ", TEXT(INDIRECT("'["&amp;W112&amp;"]"&amp;AA112&amp;"'!$F$"&amp;4), "0"))</f>
        <v>#REF!</v>
      </c>
      <c r="H111" s="17"/>
      <c r="I111" s="18" t="e">
        <f ca="1">CONCATENATE(INDIRECT("'["&amp;X112&amp;"]"&amp;Q112&amp;"'!$B$"&amp;1), " / ", INDIRECT("'["&amp;X112&amp;"]"&amp;Q112&amp;"'!$C$"&amp;1))</f>
        <v>#REF!</v>
      </c>
      <c r="J111" s="18"/>
      <c r="K111" s="19" t="e">
        <f ca="1">CONCATENATE(INDIRECT("'["&amp;Y112&amp;"]"&amp;Q112&amp;"'!$B$"&amp;1), " / ", INDIRECT("'["&amp;Y112&amp;"]"&amp;Q112&amp;"'!$C$"&amp;1))</f>
        <v>#REF!</v>
      </c>
      <c r="L111" s="19"/>
      <c r="M111" s="20" t="e">
        <f ca="1">CONCATENATE(INDIRECT("'["&amp;Z112&amp;"]"&amp;Q112&amp;"'!$B$"&amp;1), " / ", INDIRECT("'["&amp;Z112&amp;"]"&amp;Q112&amp;"'!$C$"&amp;1))</f>
        <v>#REF!</v>
      </c>
      <c r="N111" s="20"/>
      <c r="R111" s="30"/>
      <c r="Z111" s="29" t="str">
        <f t="shared" si="40"/>
        <v>_5nmol.xlsx</v>
      </c>
    </row>
    <row r="112" spans="1:27" x14ac:dyDescent="0.35">
      <c r="B112" s="6" t="s">
        <v>19</v>
      </c>
      <c r="C112" s="21" t="e">
        <f ca="1">CONCATENATE(TEXT(INDIRECT("'["&amp;W112&amp;"]"&amp;O112&amp;"'!$D$"&amp;2), "0.00"), " (Ref.)")</f>
        <v>#REF!</v>
      </c>
      <c r="D112" s="22" t="e">
        <f ca="1">CONCATENATE(TEXT(INDIRECT("'["&amp;W112&amp;"]"&amp;O112&amp;"'!$D$"&amp;3), "0.00"), " (", TEXT(INDIRECT("'["&amp;W112&amp;"]"&amp;O112&amp;"'!$E$"&amp;3), "0.00"), ", ", TEXT(INDIRECT("'["&amp;W112&amp;"]"&amp;O112&amp;"'!$F$"&amp;3), "0.00"), ")", )</f>
        <v>#REF!</v>
      </c>
      <c r="E112" s="22" t="e">
        <f ca="1">CONCATENATE(TEXT(INDIRECT("'["&amp;W112&amp;"]"&amp;O112&amp;"'!$D$"&amp;4), "0.00"), " (", TEXT(INDIRECT("'["&amp;W112&amp;"]"&amp;O112&amp;"'!$E$"&amp;4), "0.00"), ", ", TEXT(INDIRECT("'["&amp;W112&amp;"]"&amp;O112&amp;"'!$F$"&amp;4), "0.00"), ")", )</f>
        <v>#REF!</v>
      </c>
      <c r="F112" s="22" t="e">
        <f ca="1">CONCATENATE(TEXT(INDIRECT("'["&amp;W112&amp;"]"&amp;O112&amp;"'!$D$"&amp;5), "0.00"), " (", TEXT(INDIRECT("'["&amp;W112&amp;"]"&amp;O112&amp;"'!$E$"&amp;5), "0.00"), ", ", TEXT(INDIRECT("'["&amp;W112&amp;"]"&amp;O112&amp;"'!$F$"&amp;5), "0.00"), ")", )</f>
        <v>#REF!</v>
      </c>
      <c r="G112" s="22" t="e">
        <f ca="1">CONCATENATE(TEXT(INDIRECT("'["&amp;W112&amp;"]"&amp;O112&amp;"'!$D$"&amp;6), "0.00"), " (", TEXT(INDIRECT("'["&amp;W112&amp;"]"&amp;O112&amp;"'!$E$"&amp;6), "0.00"), ", ", TEXT(INDIRECT("'["&amp;W112&amp;"]"&amp;O112&amp;"'!$F$"&amp;6), "0.00"), ")", )</f>
        <v>#REF!</v>
      </c>
      <c r="H112" s="22" t="e">
        <f ca="1">(TEXT(INDIRECT("'["&amp;W112&amp;"]"&amp;Q112&amp;"'!$G$"&amp;2),"0.0000"))</f>
        <v>#REF!</v>
      </c>
      <c r="I112" s="23" t="e">
        <f ca="1">CONCATENATE(TEXT(INDIRECT("'["&amp;X112&amp;"]"&amp;Q112&amp;"'!$D$"&amp;2),"0.00")," (",TEXT(INDIRECT("'["&amp;X112&amp;"]"&amp;Q112&amp;"'!$E$"&amp;2),"0.00"),", ",TEXT(INDIRECT("'["&amp;X112&amp;"]"&amp;Q112&amp;"'!$F$"&amp;2),"0.00"),")")</f>
        <v>#REF!</v>
      </c>
      <c r="J112" s="23" t="e">
        <f ca="1">(TEXT(INDIRECT("'["&amp;X112&amp;"]"&amp;Q112&amp;"'!$G$"&amp;2),"0.0000"))</f>
        <v>#REF!</v>
      </c>
      <c r="K112" s="24" t="e">
        <f ca="1">CONCATENATE(TEXT(INDIRECT("'["&amp;Y112&amp;"]"&amp;Q112&amp;"'!$D$"&amp;2),"0.00")," (",TEXT(INDIRECT("'["&amp;Y112&amp;"]"&amp;Q112&amp;"'!$E$"&amp;2),"0.00"),", ",TEXT(INDIRECT("'["&amp;Y112&amp;"]"&amp;Q112&amp;"'!$F$"&amp;2),"0.00"),")")</f>
        <v>#REF!</v>
      </c>
      <c r="L112" s="24" t="e">
        <f ca="1">(TEXT(INDIRECT("'["&amp;Y112&amp;"]"&amp;Q112&amp;"'!$G$"&amp;2),"0.0000"))</f>
        <v>#REF!</v>
      </c>
      <c r="M112" s="25" t="e">
        <f ca="1">CONCATENATE(TEXT(INDIRECT("'["&amp;Z112&amp;"]"&amp;Q112&amp;"'!$D$"&amp;2),"0.00")," (",TEXT(INDIRECT("'["&amp;Z112&amp;"]"&amp;Q112&amp;"'!$E$"&amp;2),"0.00"),", ",TEXT(INDIRECT("'["&amp;Z112&amp;"]"&amp;Q112&amp;"'!$F$"&amp;2),"0.00"),")")</f>
        <v>#REF!</v>
      </c>
      <c r="N112" s="25" t="e">
        <f ca="1">(TEXT(INDIRECT("'["&amp;Z112&amp;"]"&amp;Q112&amp;"'!$G$"&amp;2),"0.0000"))</f>
        <v>#REF!</v>
      </c>
      <c r="O112" t="str">
        <f>CONCATENATE("Hn",S112,"_inc")</f>
        <v>HnanycanID_inc</v>
      </c>
      <c r="Q112" t="str">
        <f>CONCATENATE("T",S112,"_inc")</f>
        <v>TanycanID_inc</v>
      </c>
      <c r="R112" s="26" t="str">
        <f>A111</f>
        <v>Any cancer (C00-97, excluding C44)</v>
      </c>
      <c r="S112" t="s">
        <v>77</v>
      </c>
      <c r="U112" t="s">
        <v>21</v>
      </c>
      <c r="W112" t="str">
        <f>CONCATENATE(U112,"_5.xlsx")</f>
        <v>igf1_5.xlsx</v>
      </c>
      <c r="X112" t="str">
        <f>CONCATENATE(U112,"_sd.xlsx")</f>
        <v>igf1_sd.xlsx</v>
      </c>
      <c r="Y112" t="str">
        <f>CONCATENATE(U112,"_80.xlsx")</f>
        <v>igf1_80.xlsx</v>
      </c>
      <c r="Z112" t="str">
        <f t="shared" si="40"/>
        <v>igf1_5nmol.xlsx</v>
      </c>
      <c r="AA112" t="str">
        <f>CONCATENATE("Tab",S112,"_inc")</f>
        <v>TabanycanID_inc</v>
      </c>
    </row>
    <row r="113" spans="1:27" ht="15.75" customHeight="1" x14ac:dyDescent="0.35">
      <c r="B113" s="6" t="s">
        <v>22</v>
      </c>
      <c r="C113" s="21" t="e">
        <f ca="1">CONCATENATE(TEXT(INDIRECT("'["&amp;W113&amp;"]"&amp;O113&amp;"'!$D$"&amp;20), "0.00"), " (Ref.)")</f>
        <v>#REF!</v>
      </c>
      <c r="D113" s="22" t="e">
        <f ca="1">CONCATENATE(TEXT(INDIRECT("'["&amp;W113&amp;"]"&amp;O113&amp;"'!$D$"&amp;21), "0.00"), " (", TEXT(INDIRECT("'["&amp;W113&amp;"]"&amp;O113&amp;"'!$E$"&amp;21), "0.00"), ", ", TEXT(INDIRECT("'["&amp;W113&amp;"]"&amp;O113&amp;"'!$F$"&amp;21), "0.00"), ")", )</f>
        <v>#REF!</v>
      </c>
      <c r="E113" s="22" t="e">
        <f ca="1">CONCATENATE(TEXT(INDIRECT("'["&amp;W113&amp;"]"&amp;O113&amp;"'!$D$"&amp;22), "0.00"), " (", TEXT(INDIRECT("'["&amp;W113&amp;"]"&amp;O113&amp;"'!$E$"&amp;22), "0.00"), ", ", TEXT(INDIRECT("'["&amp;W113&amp;"]"&amp;O113&amp;"'!$F$"&amp;22), "0.00"), ")", )</f>
        <v>#REF!</v>
      </c>
      <c r="F113" s="22" t="e">
        <f ca="1">CONCATENATE(TEXT(INDIRECT("'["&amp;W113&amp;"]"&amp;O113&amp;"'!$D$"&amp;23), "0.00"), " (", TEXT(INDIRECT("'["&amp;W113&amp;"]"&amp;O113&amp;"'!$E$"&amp;23), "0.00"), ", ", TEXT(INDIRECT("'["&amp;W113&amp;"]"&amp;O113&amp;"'!$F$"&amp;23), "0.00"), ")", )</f>
        <v>#REF!</v>
      </c>
      <c r="G113" s="22" t="e">
        <f ca="1">CONCATENATE(TEXT(INDIRECT("'["&amp;W113&amp;"]"&amp;O113&amp;"'!$D$"&amp;24), "0.00"), " (", TEXT(INDIRECT("'["&amp;W113&amp;"]"&amp;O113&amp;"'!$E$"&amp;24), "0.00"), ", ", TEXT(INDIRECT("'["&amp;W113&amp;"]"&amp;O113&amp;"'!$F$"&amp;24), "0.00"), ")", )</f>
        <v>#REF!</v>
      </c>
      <c r="H113" s="22" t="e">
        <f ca="1">(TEXT(INDIRECT("'["&amp;W113&amp;"]"&amp;Q113&amp;"'!$G$"&amp;20),"0.0000"))</f>
        <v>#REF!</v>
      </c>
      <c r="I113" s="23" t="e">
        <f ca="1">CONCATENATE(TEXT(INDIRECT("'["&amp;X113&amp;"]"&amp;Q113&amp;"'!$D$"&amp;20),"0.00")," (",TEXT(INDIRECT("'["&amp;X113&amp;"]"&amp;Q113&amp;"'!$E$"&amp;20),"0.00"),", ",TEXT(INDIRECT("'["&amp;X113&amp;"]"&amp;Q113&amp;"'!$F$"&amp;20),"0.00"),")")</f>
        <v>#REF!</v>
      </c>
      <c r="J113" s="23" t="e">
        <f ca="1">(TEXT(INDIRECT("'["&amp;X113&amp;"]"&amp;Q113&amp;"'!$G$"&amp;20),"0.0000"))</f>
        <v>#REF!</v>
      </c>
      <c r="K113" s="24" t="e">
        <f ca="1">CONCATENATE(TEXT(INDIRECT("'["&amp;Y113&amp;"]"&amp;Q113&amp;"'!$D$"&amp;20),"0.00")," (",TEXT(INDIRECT("'["&amp;Y113&amp;"]"&amp;Q113&amp;"'!$E$"&amp;20),"0.00"),", ",TEXT(INDIRECT("'["&amp;Y113&amp;"]"&amp;Q113&amp;"'!$F$"&amp;20),"0.00"),")")</f>
        <v>#REF!</v>
      </c>
      <c r="L113" s="24" t="e">
        <f ca="1">(TEXT(INDIRECT("'["&amp;Y113&amp;"]"&amp;Q113&amp;"'!$G$"&amp;20),"0.0000"))</f>
        <v>#REF!</v>
      </c>
      <c r="M113" s="25" t="e">
        <f ca="1">CONCATENATE(TEXT(INDIRECT("'["&amp;Z113&amp;"]"&amp;Q113&amp;"'!$D$"&amp;20),"0.00")," (",TEXT(INDIRECT("'["&amp;Z113&amp;"]"&amp;Q113&amp;"'!$E$"&amp;20),"0.00"),", ",TEXT(INDIRECT("'["&amp;Z113&amp;"]"&amp;Q113&amp;"'!$F$"&amp;20),"0.00"),")")</f>
        <v>#REF!</v>
      </c>
      <c r="N113" s="25" t="e">
        <f ca="1">(TEXT(INDIRECT("'["&amp;Z113&amp;"]"&amp;Q113&amp;"'!$G$"&amp;20),"0.0000"))</f>
        <v>#REF!</v>
      </c>
      <c r="O113" t="str">
        <f>O112</f>
        <v>HnanycanID_inc</v>
      </c>
      <c r="Q113" t="str">
        <f>Q112</f>
        <v>TanycanID_inc</v>
      </c>
      <c r="R113" s="26"/>
      <c r="T113" s="28"/>
      <c r="U113" t="s">
        <v>21</v>
      </c>
      <c r="W113" t="str">
        <f>CONCATENATE(U113,"_5.xlsx")</f>
        <v>igf1_5.xlsx</v>
      </c>
      <c r="X113" t="str">
        <f>CONCATENATE(U113,"_sd.xlsx")</f>
        <v>igf1_sd.xlsx</v>
      </c>
      <c r="Y113" t="str">
        <f>CONCATENATE(U113,"_80.xlsx")</f>
        <v>igf1_80.xlsx</v>
      </c>
      <c r="Z113" t="str">
        <f t="shared" si="40"/>
        <v>igf1_5nmol.xlsx</v>
      </c>
      <c r="AA113" t="str">
        <f>AA112</f>
        <v>TabanycanID_inc</v>
      </c>
    </row>
    <row r="114" spans="1:27" ht="13.5" customHeight="1" x14ac:dyDescent="0.35">
      <c r="B114" s="6" t="s">
        <v>23</v>
      </c>
      <c r="C114" s="21" t="e">
        <f ca="1">CONCATENATE(TEXT(INDIRECT("'["&amp;W114&amp;"]"&amp;O114&amp;"'!$D$"&amp;20), "0.00"), " (Ref.)")</f>
        <v>#REF!</v>
      </c>
      <c r="D114" s="22" t="e">
        <f ca="1">CONCATENATE(TEXT(INDIRECT("'["&amp;W114&amp;"]"&amp;O114&amp;"'!$D$"&amp;96), "0.00"), " (", TEXT(INDIRECT("'["&amp;W114&amp;"]"&amp;O114&amp;"'!$E$"&amp;96), "0.00"), ", ", TEXT(INDIRECT("'["&amp;W114&amp;"]"&amp;O114&amp;"'!$F$"&amp;96), "0.00"), ")", )</f>
        <v>#REF!</v>
      </c>
      <c r="E114" s="22" t="e">
        <f ca="1">CONCATENATE(TEXT(INDIRECT("'["&amp;W114&amp;"]"&amp;O114&amp;"'!$D$"&amp;97), "0.00"), " (", TEXT(INDIRECT("'["&amp;W114&amp;"]"&amp;O114&amp;"'!$E$"&amp;97), "0.00"), ", ", TEXT(INDIRECT("'["&amp;W114&amp;"]"&amp;O114&amp;"'!$F$"&amp;97), "0.00"), ")", )</f>
        <v>#REF!</v>
      </c>
      <c r="F114" s="22" t="e">
        <f ca="1">CONCATENATE(TEXT(INDIRECT("'["&amp;W114&amp;"]"&amp;O114&amp;"'!$D$"&amp;98), "0.00"), " (", TEXT(INDIRECT("'["&amp;W114&amp;"]"&amp;O114&amp;"'!$E$"&amp;98), "0.00"), ", ", TEXT(INDIRECT("'["&amp;W114&amp;"]"&amp;O114&amp;"'!$F$"&amp;98), "0.00"), ")", )</f>
        <v>#REF!</v>
      </c>
      <c r="G114" s="22" t="e">
        <f ca="1">CONCATENATE(TEXT(INDIRECT("'["&amp;W114&amp;"]"&amp;O114&amp;"'!$D$"&amp;99), "0.00"), " (", TEXT(INDIRECT("'["&amp;W114&amp;"]"&amp;O114&amp;"'!$E$"&amp;99), "0.00"), ", ", TEXT(INDIRECT("'["&amp;W114&amp;"]"&amp;O114&amp;"'!$F$"&amp;99), "0.00"), ")", )</f>
        <v>#REF!</v>
      </c>
      <c r="H114" s="22" t="e">
        <f ca="1">(TEXT(INDIRECT("'["&amp;W114&amp;"]"&amp;Q114&amp;"'!$G$"&amp;95),"0.0000"))</f>
        <v>#REF!</v>
      </c>
      <c r="I114" s="23" t="e">
        <f ca="1">CONCATENATE(TEXT(INDIRECT("'["&amp;X114&amp;"]"&amp;Q114&amp;"'!$D$"&amp;95),"0.00")," (",TEXT(INDIRECT("'["&amp;X114&amp;"]"&amp;Q114&amp;"'!$E$"&amp;95),"0.00"),", ",TEXT(INDIRECT("'["&amp;X114&amp;"]"&amp;Q114&amp;"'!$F$"&amp;95),"0.00"),")")</f>
        <v>#REF!</v>
      </c>
      <c r="J114" s="23" t="e">
        <f ca="1">(TEXT(INDIRECT("'["&amp;X114&amp;"]"&amp;Q114&amp;"'!$G$"&amp;95),"0.0000"))</f>
        <v>#REF!</v>
      </c>
      <c r="K114" s="24" t="e">
        <f ca="1">CONCATENATE(TEXT(INDIRECT("'["&amp;Y114&amp;"]"&amp;Q114&amp;"'!$D$"&amp;95),"0.00")," (",TEXT(INDIRECT("'["&amp;Y114&amp;"]"&amp;Q114&amp;"'!$E$"&amp;95),"0.00"),", ",TEXT(INDIRECT("'["&amp;Y114&amp;"]"&amp;Q114&amp;"'!$F$"&amp;95),"0.00"),")")</f>
        <v>#REF!</v>
      </c>
      <c r="L114" s="24" t="e">
        <f ca="1">(TEXT(INDIRECT("'["&amp;Y114&amp;"]"&amp;Q114&amp;"'!$G$"&amp;95),"0.0000"))</f>
        <v>#REF!</v>
      </c>
      <c r="M114" s="25" t="e">
        <f ca="1">CONCATENATE(TEXT(INDIRECT("'["&amp;Z114&amp;"]"&amp;Q114&amp;"'!$D$"&amp;95),"0.00")," (",TEXT(INDIRECT("'["&amp;Z114&amp;"]"&amp;Q114&amp;"'!$E$"&amp;95),"0.00"),", ",TEXT(INDIRECT("'["&amp;Z114&amp;"]"&amp;Q114&amp;"'!$F$"&amp;95),"0.00"),")")</f>
        <v>#REF!</v>
      </c>
      <c r="N114" s="25" t="e">
        <f ca="1">(TEXT(INDIRECT("'["&amp;Z114&amp;"]"&amp;Q114&amp;"'!$G$"&amp;95),"0.0000"))</f>
        <v>#REF!</v>
      </c>
      <c r="O114" t="str">
        <f>O113</f>
        <v>HnanycanID_inc</v>
      </c>
      <c r="Q114" t="str">
        <f>Q113</f>
        <v>TanycanID_inc</v>
      </c>
      <c r="R114" s="26"/>
      <c r="T114" s="28"/>
      <c r="U114" t="str">
        <f>U113</f>
        <v>igf1</v>
      </c>
      <c r="W114" t="str">
        <f>W113</f>
        <v>igf1_5.xlsx</v>
      </c>
      <c r="X114" t="str">
        <f t="shared" ref="X114:Y114" si="55">X113</f>
        <v>igf1_sd.xlsx</v>
      </c>
      <c r="Y114" t="str">
        <f t="shared" si="55"/>
        <v>igf1_80.xlsx</v>
      </c>
      <c r="Z114" t="str">
        <f t="shared" si="40"/>
        <v>igf1_5nmol.xlsx</v>
      </c>
      <c r="AA114" t="str">
        <f t="shared" ref="AA114" si="56">AA113</f>
        <v>TabanycanID_inc</v>
      </c>
    </row>
    <row r="115" spans="1:27" x14ac:dyDescent="0.35">
      <c r="A115" s="32" t="s">
        <v>78</v>
      </c>
      <c r="B115"/>
      <c r="C115"/>
      <c r="D115"/>
      <c r="R115" s="26"/>
    </row>
    <row r="116" spans="1:27" ht="84.75" customHeight="1" x14ac:dyDescent="0.35">
      <c r="A116" s="39" t="s">
        <v>79</v>
      </c>
      <c r="B116" s="39"/>
      <c r="C116" s="39"/>
      <c r="D116" s="39"/>
      <c r="R116" s="26"/>
    </row>
    <row r="117" spans="1:27" ht="18.75" customHeight="1" x14ac:dyDescent="0.35">
      <c r="A117" s="6" t="s">
        <v>80</v>
      </c>
    </row>
    <row r="118" spans="1:27" ht="13.5" customHeight="1" x14ac:dyDescent="0.35">
      <c r="A118" s="39"/>
      <c r="B118" s="39"/>
      <c r="C118" s="39"/>
      <c r="D118" s="39"/>
    </row>
    <row r="131" spans="1:18" x14ac:dyDescent="0.35">
      <c r="A131"/>
      <c r="B131"/>
      <c r="C131" s="34"/>
      <c r="D131"/>
      <c r="E131"/>
      <c r="F131"/>
      <c r="G131"/>
      <c r="H131"/>
      <c r="R131" s="26"/>
    </row>
    <row r="132" spans="1:18" x14ac:dyDescent="0.35">
      <c r="A132"/>
      <c r="B132"/>
      <c r="C132" s="34"/>
      <c r="D132"/>
      <c r="E132"/>
      <c r="F132"/>
      <c r="G132"/>
      <c r="H132"/>
      <c r="R132" s="26"/>
    </row>
  </sheetData>
  <mergeCells count="2">
    <mergeCell ref="A116:D116"/>
    <mergeCell ref="A118:D118"/>
  </mergeCells>
  <pageMargins left="0.7" right="0.7" top="0.75" bottom="0.75" header="0.3" footer="0.3"/>
  <pageSetup paperSize="9" scale="3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IGF_Analyses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Example to combine STATA output</dc:title>
  <dc:creator>Anika Knuppel</dc:creator>
  <cp:lastModifiedBy>Anika Knuppel</cp:lastModifiedBy>
  <dcterms:created xsi:type="dcterms:W3CDTF">2021-12-28T15:34:24Z</dcterms:created>
  <dcterms:modified xsi:type="dcterms:W3CDTF">2021-12-28T17:07:15Z</dcterms:modified>
</cp:coreProperties>
</file>