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ThisWorkbook" autoCompressPictures="0"/>
  <bookViews>
    <workbookView xWindow="0" yWindow="0" windowWidth="25600" windowHeight="14760"/>
  </bookViews>
  <sheets>
    <sheet name="Verolaskuri" sheetId="1" r:id="rId1"/>
    <sheet name="TAX" sheetId="5" r:id="rId2"/>
    <sheet name="Asetukset" sheetId="6" r:id="rId3"/>
  </sheets>
  <definedNames>
    <definedName name="_xlnm.Print_Area" localSheetId="0">Verolaskuri!$A$1:$G$49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E25" i="1"/>
  <c r="E30" i="1"/>
  <c r="F30" i="1"/>
  <c r="G30" i="1"/>
  <c r="B8" i="6"/>
  <c r="A1" i="1"/>
  <c r="H36" i="1"/>
  <c r="H37" i="1"/>
  <c r="H38" i="1"/>
  <c r="H39" i="1"/>
  <c r="H40" i="1"/>
  <c r="H41" i="1"/>
  <c r="H42" i="1"/>
  <c r="H43" i="1"/>
  <c r="H44" i="1"/>
  <c r="H45" i="1"/>
  <c r="B25" i="1"/>
  <c r="H27" i="1"/>
  <c r="H30" i="1"/>
  <c r="H31" i="1"/>
  <c r="H32" i="1"/>
  <c r="H33" i="1"/>
  <c r="H34" i="1"/>
  <c r="H35" i="1"/>
  <c r="H26" i="1"/>
  <c r="D46" i="1"/>
  <c r="C46" i="1"/>
  <c r="H29" i="1"/>
  <c r="E27" i="1"/>
  <c r="F27" i="1"/>
  <c r="G27" i="1"/>
  <c r="E26" i="1"/>
  <c r="F26" i="1"/>
  <c r="G26" i="1"/>
  <c r="H28" i="1"/>
  <c r="E43" i="1"/>
  <c r="F43" i="1"/>
  <c r="G43" i="1"/>
  <c r="E45" i="1"/>
  <c r="F45" i="1"/>
  <c r="G45" i="1"/>
  <c r="E44" i="1"/>
  <c r="F44" i="1"/>
  <c r="G44" i="1"/>
  <c r="E41" i="1"/>
  <c r="F41" i="1"/>
  <c r="G41" i="1"/>
  <c r="E33" i="1"/>
  <c r="F33" i="1"/>
  <c r="G33" i="1"/>
  <c r="E28" i="1"/>
  <c r="F28" i="1"/>
  <c r="G28" i="1"/>
  <c r="E40" i="1"/>
  <c r="F40" i="1"/>
  <c r="G40" i="1"/>
  <c r="E37" i="1"/>
  <c r="F37" i="1"/>
  <c r="G37" i="1"/>
  <c r="E35" i="1"/>
  <c r="F35" i="1"/>
  <c r="G35" i="1"/>
  <c r="E31" i="1"/>
  <c r="F31" i="1"/>
  <c r="G31" i="1"/>
  <c r="F25" i="1"/>
  <c r="E32" i="1"/>
  <c r="F32" i="1"/>
  <c r="G32" i="1"/>
  <c r="E29" i="1"/>
  <c r="F29" i="1"/>
  <c r="G29" i="1"/>
  <c r="E39" i="1"/>
  <c r="F39" i="1"/>
  <c r="G39" i="1"/>
  <c r="E36" i="1"/>
  <c r="F36" i="1"/>
  <c r="G36" i="1"/>
  <c r="E42" i="1"/>
  <c r="F42" i="1"/>
  <c r="G42" i="1"/>
  <c r="E38" i="1"/>
  <c r="F38" i="1"/>
  <c r="G38" i="1"/>
  <c r="E34" i="1"/>
  <c r="F34" i="1"/>
  <c r="G34" i="1"/>
  <c r="F46" i="1"/>
  <c r="G46" i="1"/>
  <c r="H25" i="1"/>
  <c r="H46" i="1"/>
  <c r="G25" i="1"/>
  <c r="E46" i="1"/>
  <c r="C87" i="1"/>
  <c r="C88" i="1"/>
  <c r="C89" i="1"/>
  <c r="C90" i="1"/>
</calcChain>
</file>

<file path=xl/comments1.xml><?xml version="1.0" encoding="utf-8"?>
<comments xmlns="http://schemas.openxmlformats.org/spreadsheetml/2006/main">
  <authors>
    <author>Markus Venäläinen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ALD:n yhteyshenkilön nimi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ALD:n yhteyshenkilön puhelinnumero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ALD:n yhteyshenkilön sähköpostiosoite.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Asiakasyrityksen nimi</t>
        </r>
      </text>
    </comment>
    <comment ref="B14" authorId="0">
      <text>
        <r>
          <rPr>
            <b/>
            <sz val="8"/>
            <color indexed="81"/>
            <rFont val="Tahoma"/>
            <family val="2"/>
          </rPr>
          <t>Asiakasyrityksen yhteyshenkilön nimi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Tarjousnumero Aldavar -tarjouksesta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Auton mallimerkintä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Alennus euroissa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Autoverottomat tarvikkeet ruksitaan</t>
        </r>
      </text>
    </comment>
    <comment ref="B28" authorId="0">
      <text>
        <r>
          <rPr>
            <b/>
            <sz val="8"/>
            <color indexed="81"/>
            <rFont val="Tahoma"/>
            <family val="2"/>
          </rPr>
          <t>Varusteiden ja tarvikkeiden nimet</t>
        </r>
      </text>
    </comment>
  </commentList>
</comments>
</file>

<file path=xl/sharedStrings.xml><?xml version="1.0" encoding="utf-8"?>
<sst xmlns="http://schemas.openxmlformats.org/spreadsheetml/2006/main" count="81" uniqueCount="72">
  <si>
    <t>Tehdasvaruste 3</t>
  </si>
  <si>
    <t>Tehdasvaruste 4</t>
  </si>
  <si>
    <t>Tehdasvaruste 5</t>
  </si>
  <si>
    <t>Tehdasvaruste 6</t>
  </si>
  <si>
    <t>Tehdasvaruste 7</t>
  </si>
  <si>
    <t>Tehdasvaruste 8</t>
  </si>
  <si>
    <t>Tehdasvaruste 9</t>
  </si>
  <si>
    <t>Tehdasvaruste 10</t>
  </si>
  <si>
    <t>Veroton hinta
sis. ALV</t>
  </si>
  <si>
    <t>Autovero</t>
  </si>
  <si>
    <t>YHTEENSÄ</t>
  </si>
  <si>
    <t>Veroprosentti</t>
  </si>
  <si>
    <t>CO2</t>
  </si>
  <si>
    <t>Kokonaispaino</t>
  </si>
  <si>
    <t>AUTO</t>
  </si>
  <si>
    <t>Kokonaishinta ilman alennusta</t>
  </si>
  <si>
    <t>Kokonaishinta alennuksineen</t>
  </si>
  <si>
    <t xml:space="preserve">- Syötä arvot vaaleansinisiin kenttiin. </t>
  </si>
  <si>
    <t>- Jälkiasenteiset verottomat tarvikkeet ruksitaan valintaruudusta.</t>
  </si>
  <si>
    <t>- Pakettiautoissa on syötettävä myös auton kokonaispaino.</t>
  </si>
  <si>
    <t>Jäännösarvo</t>
  </si>
  <si>
    <t>Depriciation</t>
  </si>
  <si>
    <t>Interest</t>
  </si>
  <si>
    <t>Avg. Capital Employed</t>
  </si>
  <si>
    <t>Interest profit</t>
  </si>
  <si>
    <t>Gross Margin</t>
  </si>
  <si>
    <t>Net profit</t>
  </si>
  <si>
    <t>Asiakas</t>
  </si>
  <si>
    <t>Tarjous Nro.</t>
  </si>
  <si>
    <t>Talvirengaspaketti</t>
  </si>
  <si>
    <t>Toimitusmaksu</t>
  </si>
  <si>
    <t>- Jäännösarvolliset verusteet ruksitaan valintaruudusta.</t>
  </si>
  <si>
    <t>Yrityksen
yhteyshenkilö</t>
  </si>
  <si>
    <t>NN</t>
  </si>
  <si>
    <t>A</t>
  </si>
  <si>
    <t>B</t>
  </si>
  <si>
    <t>C</t>
  </si>
  <si>
    <t>Tehdasvaruste 11</t>
  </si>
  <si>
    <t>Tehdasvaruste 12</t>
  </si>
  <si>
    <t>Tehdasvaruste 13</t>
  </si>
  <si>
    <t>Tehdasvaruste 14</t>
  </si>
  <si>
    <t>Tehdasvaruste 15</t>
  </si>
  <si>
    <t>Tehdasvaruste 16</t>
  </si>
  <si>
    <t>Tehdasvaruste 17</t>
  </si>
  <si>
    <t>Tehdasvaruste 18</t>
  </si>
  <si>
    <t>Tehdasvaruste 19</t>
  </si>
  <si>
    <t>Tehdasvaruste 20</t>
  </si>
  <si>
    <t>- Jäännösarvo -%, huoltokustannukset sisältäen rengaskulut sekä ylikilometriveloitus syötetään Aldavar tarjouksen mukaan.</t>
  </si>
  <si>
    <t>- Sijaisautoluokka valitaan alasvetovalikosta ja sovellus laskee sijaisautokulut automaattisesti sopimusparametrien mukaisesti.</t>
  </si>
  <si>
    <t>Yhteyshenkilö</t>
  </si>
  <si>
    <t>Puhelinnumero (yhteysh.)</t>
  </si>
  <si>
    <t>Sähköposti (yhteysh.)</t>
  </si>
  <si>
    <t>Alennus €</t>
  </si>
  <si>
    <t>PASSENGER CAR TAX RATES (AS OF 1.4.2012)</t>
  </si>
  <si>
    <t>VAN REDUCTIONS (AS OF 1.4.2012)</t>
  </si>
  <si>
    <t>PASSENGER CAR TAX RATES (AS OF 1.1.2016)</t>
  </si>
  <si>
    <t>PASSENGER CAR TAX RATES (AS OF 1.1.2017)</t>
  </si>
  <si>
    <t>PASSENGER CAR TAX RATES (AS OF 1.4.2018)</t>
  </si>
  <si>
    <t>PASSENGER CAR TAX RATES (AS OF 1.4.2019)</t>
  </si>
  <si>
    <t>Perusvero päästöjen mukaan 1.1.2013 alkaen</t>
  </si>
  <si>
    <t>TAX-%</t>
  </si>
  <si>
    <t>Weight</t>
  </si>
  <si>
    <t>Reduction</t>
  </si>
  <si>
    <t>g/km</t>
  </si>
  <si>
    <r>
      <rPr>
        <b/>
        <sz val="10"/>
        <rFont val="Calibri"/>
        <family val="2"/>
      </rPr>
      <t>€</t>
    </r>
    <r>
      <rPr>
        <b/>
        <sz val="10"/>
        <rFont val="Times New Roman"/>
        <family val="1"/>
      </rPr>
      <t>/365 pv</t>
    </r>
  </si>
  <si>
    <t>VALITSE AUTOVEROLASKENNAN VUOSI</t>
  </si>
  <si>
    <t>Valittu:</t>
  </si>
  <si>
    <t>CO2 tax</t>
  </si>
  <si>
    <t>Total price incl tax</t>
  </si>
  <si>
    <t>Price including vat</t>
  </si>
  <si>
    <t>acccessory/option</t>
  </si>
  <si>
    <t>prix total taxe co2 incluse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</si>
</sst>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#,##0.00\ &quot;€&quot;;[Red]\-#,##0.00\ &quot;€&quot;"/>
    <numFmt numFmtId="164" formatCode="0.0\ %"/>
    <numFmt numFmtId="165" formatCode="#,##0.00\ &quot;€&quot;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11"/>
      <color indexed="9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6"/>
      <color indexed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Calibri"/>
      <family val="2"/>
    </font>
    <font>
      <sz val="11"/>
      <color theme="1"/>
      <name val="Calibri"/>
      <family val="2"/>
      <scheme val="minor"/>
    </font>
    <font>
      <sz val="8"/>
      <color rgb="FF000000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FFFF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Protection="1">
      <protection hidden="1"/>
    </xf>
    <xf numFmtId="0" fontId="0" fillId="0" borderId="0" xfId="0" applyProtection="1"/>
    <xf numFmtId="10" fontId="0" fillId="0" borderId="0" xfId="0" applyNumberFormat="1" applyProtection="1"/>
    <xf numFmtId="10" fontId="0" fillId="0" borderId="0" xfId="0" quotePrefix="1" applyNumberFormat="1" applyFont="1" applyProtection="1"/>
    <xf numFmtId="0" fontId="3" fillId="0" borderId="0" xfId="0" applyFont="1" applyProtection="1">
      <protection locked="0" hidden="1"/>
    </xf>
    <xf numFmtId="49" fontId="4" fillId="0" borderId="0" xfId="0" applyNumberFormat="1" applyFont="1" applyProtection="1">
      <protection hidden="1"/>
    </xf>
    <xf numFmtId="0" fontId="4" fillId="0" borderId="0" xfId="0" applyFont="1" applyProtection="1">
      <protection hidden="1"/>
    </xf>
    <xf numFmtId="49" fontId="4" fillId="0" borderId="0" xfId="0" applyNumberFormat="1" applyFont="1" applyFill="1" applyProtection="1">
      <protection hidden="1"/>
    </xf>
    <xf numFmtId="0" fontId="4" fillId="0" borderId="0" xfId="0" applyFont="1" applyFill="1" applyProtection="1">
      <protection hidden="1"/>
    </xf>
    <xf numFmtId="0" fontId="4" fillId="0" borderId="0" xfId="0" applyFont="1" applyProtection="1">
      <protection locked="0"/>
    </xf>
    <xf numFmtId="0" fontId="4" fillId="2" borderId="0" xfId="0" applyFont="1" applyFill="1" applyBorder="1" applyProtection="1">
      <protection locked="0"/>
    </xf>
    <xf numFmtId="164" fontId="4" fillId="0" borderId="0" xfId="0" applyNumberFormat="1" applyFont="1" applyProtection="1">
      <protection hidden="1"/>
    </xf>
    <xf numFmtId="0" fontId="4" fillId="3" borderId="2" xfId="0" applyFont="1" applyFill="1" applyBorder="1" applyProtection="1">
      <protection hidden="1"/>
    </xf>
    <xf numFmtId="0" fontId="4" fillId="3" borderId="3" xfId="0" applyFont="1" applyFill="1" applyBorder="1" applyAlignment="1" applyProtection="1">
      <alignment wrapText="1"/>
      <protection hidden="1"/>
    </xf>
    <xf numFmtId="0" fontId="4" fillId="3" borderId="3" xfId="0" applyFont="1" applyFill="1" applyBorder="1" applyProtection="1">
      <protection hidden="1"/>
    </xf>
    <xf numFmtId="0" fontId="4" fillId="3" borderId="4" xfId="0" applyFont="1" applyFill="1" applyBorder="1" applyAlignment="1" applyProtection="1">
      <alignment wrapText="1"/>
      <protection hidden="1"/>
    </xf>
    <xf numFmtId="2" fontId="5" fillId="0" borderId="1" xfId="0" applyNumberFormat="1" applyFont="1" applyBorder="1" applyProtection="1">
      <protection hidden="1"/>
    </xf>
    <xf numFmtId="0" fontId="6" fillId="0" borderId="0" xfId="0" applyFont="1" applyProtection="1">
      <protection hidden="1"/>
    </xf>
    <xf numFmtId="165" fontId="5" fillId="2" borderId="6" xfId="0" applyNumberFormat="1" applyFont="1" applyFill="1" applyBorder="1" applyProtection="1">
      <protection locked="0"/>
    </xf>
    <xf numFmtId="165" fontId="5" fillId="2" borderId="7" xfId="0" applyNumberFormat="1" applyFont="1" applyFill="1" applyBorder="1" applyProtection="1">
      <protection locked="0"/>
    </xf>
    <xf numFmtId="165" fontId="5" fillId="4" borderId="8" xfId="0" applyNumberFormat="1" applyFont="1" applyFill="1" applyBorder="1" applyProtection="1">
      <protection hidden="1"/>
    </xf>
    <xf numFmtId="165" fontId="5" fillId="4" borderId="9" xfId="0" applyNumberFormat="1" applyFont="1" applyFill="1" applyBorder="1" applyProtection="1">
      <protection hidden="1"/>
    </xf>
    <xf numFmtId="165" fontId="4" fillId="2" borderId="10" xfId="0" applyNumberFormat="1" applyFont="1" applyFill="1" applyBorder="1" applyProtection="1">
      <protection locked="0"/>
    </xf>
    <xf numFmtId="165" fontId="4" fillId="4" borderId="0" xfId="0" applyNumberFormat="1" applyFont="1" applyFill="1" applyBorder="1" applyProtection="1">
      <protection hidden="1"/>
    </xf>
    <xf numFmtId="165" fontId="4" fillId="4" borderId="11" xfId="0" applyNumberFormat="1" applyFont="1" applyFill="1" applyBorder="1" applyProtection="1">
      <protection hidden="1"/>
    </xf>
    <xf numFmtId="165" fontId="4" fillId="4" borderId="12" xfId="0" applyNumberFormat="1" applyFont="1" applyFill="1" applyBorder="1" applyProtection="1">
      <protection hidden="1"/>
    </xf>
    <xf numFmtId="165" fontId="4" fillId="2" borderId="1" xfId="0" applyNumberFormat="1" applyFont="1" applyFill="1" applyBorder="1" applyProtection="1">
      <protection locked="0"/>
    </xf>
    <xf numFmtId="165" fontId="4" fillId="4" borderId="5" xfId="0" applyNumberFormat="1" applyFont="1" applyFill="1" applyBorder="1" applyProtection="1">
      <protection hidden="1"/>
    </xf>
    <xf numFmtId="165" fontId="5" fillId="0" borderId="13" xfId="0" applyNumberFormat="1" applyFont="1" applyBorder="1" applyProtection="1">
      <protection hidden="1"/>
    </xf>
    <xf numFmtId="165" fontId="5" fillId="0" borderId="14" xfId="0" applyNumberFormat="1" applyFont="1" applyBorder="1" applyProtection="1">
      <protection hidden="1"/>
    </xf>
    <xf numFmtId="0" fontId="3" fillId="0" borderId="0" xfId="0" applyFont="1" applyFill="1" applyProtection="1">
      <protection locked="0" hidden="1"/>
    </xf>
    <xf numFmtId="8" fontId="4" fillId="0" borderId="0" xfId="0" applyNumberFormat="1" applyFont="1" applyProtection="1">
      <protection hidden="1"/>
    </xf>
    <xf numFmtId="0" fontId="4" fillId="2" borderId="5" xfId="0" applyFont="1" applyFill="1" applyBorder="1" applyProtection="1">
      <protection locked="0" hidden="1"/>
    </xf>
    <xf numFmtId="49" fontId="4" fillId="0" borderId="0" xfId="0" applyNumberFormat="1" applyFont="1" applyAlignment="1" applyProtection="1">
      <alignment wrapText="1"/>
      <protection hidden="1"/>
    </xf>
    <xf numFmtId="0" fontId="3" fillId="0" borderId="0" xfId="0" applyFont="1" applyProtection="1">
      <protection hidden="1"/>
    </xf>
    <xf numFmtId="0" fontId="4" fillId="2" borderId="13" xfId="0" applyFont="1" applyFill="1" applyBorder="1" applyProtection="1">
      <protection hidden="1"/>
    </xf>
    <xf numFmtId="0" fontId="4" fillId="2" borderId="14" xfId="0" applyFont="1" applyFill="1" applyBorder="1" applyProtection="1">
      <protection hidden="1"/>
    </xf>
    <xf numFmtId="0" fontId="5" fillId="0" borderId="15" xfId="0" applyFont="1" applyFill="1" applyBorder="1" applyAlignment="1" applyProtection="1">
      <alignment wrapText="1"/>
      <protection hidden="1"/>
    </xf>
    <xf numFmtId="49" fontId="4" fillId="2" borderId="16" xfId="0" applyNumberFormat="1" applyFont="1" applyFill="1" applyBorder="1" applyProtection="1">
      <protection locked="0"/>
    </xf>
    <xf numFmtId="49" fontId="7" fillId="2" borderId="16" xfId="1" applyNumberFormat="1" applyFill="1" applyBorder="1" applyAlignment="1" applyProtection="1">
      <protection locked="0"/>
    </xf>
    <xf numFmtId="49" fontId="4" fillId="2" borderId="16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9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0" applyFont="1"/>
    <xf numFmtId="0" fontId="4" fillId="6" borderId="1" xfId="0" applyFont="1" applyFill="1" applyBorder="1" applyProtection="1">
      <protection locked="0"/>
    </xf>
    <xf numFmtId="9" fontId="12" fillId="6" borderId="1" xfId="2" applyFont="1" applyFill="1" applyBorder="1" applyAlignment="1" applyProtection="1">
      <alignment horizontal="center"/>
      <protection locked="0"/>
    </xf>
    <xf numFmtId="0" fontId="9" fillId="5" borderId="0" xfId="0" applyFont="1" applyFill="1" applyAlignment="1">
      <alignment horizontal="center" vertical="center" wrapText="1"/>
    </xf>
  </cellXfs>
  <cellStyles count="3">
    <cellStyle name="Lien hypertexte" xfId="1" builtinId="8"/>
    <cellStyle name="Normal" xfId="0" builtinId="0"/>
    <cellStyle name="Pourcentage" xfId="2" builtinId="5"/>
  </cellStyles>
  <dxfs count="5">
    <dxf>
      <font>
        <b/>
        <i val="0"/>
        <color theme="5" tint="-0.24994659260841701"/>
        <name val="Cambria"/>
        <scheme val="none"/>
      </font>
    </dxf>
    <dxf>
      <font>
        <color theme="0"/>
      </font>
    </dxf>
    <dxf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Radio" checked="Checked" firstButton="1" fmlaLink="Verolaskuri!$O$2" lockText="1" noThreeD="1"/>
</file>

<file path=xl/ctrlProps/ctrlProp10.xml><?xml version="1.0" encoding="utf-8"?>
<formControlPr xmlns="http://schemas.microsoft.com/office/spreadsheetml/2009/9/main" objectType="CheckBox" fmlaLink="$N$33" lockText="1" noThreeD="1"/>
</file>

<file path=xl/ctrlProps/ctrlProp11.xml><?xml version="1.0" encoding="utf-8"?>
<formControlPr xmlns="http://schemas.microsoft.com/office/spreadsheetml/2009/9/main" objectType="CheckBox" fmlaLink="$N$34" lockText="1" noThreeD="1"/>
</file>

<file path=xl/ctrlProps/ctrlProp12.xml><?xml version="1.0" encoding="utf-8"?>
<formControlPr xmlns="http://schemas.microsoft.com/office/spreadsheetml/2009/9/main" objectType="CheckBox" fmlaLink="$N$35" lockText="1" noThreeD="1"/>
</file>

<file path=xl/ctrlProps/ctrlProp13.xml><?xml version="1.0" encoding="utf-8"?>
<formControlPr xmlns="http://schemas.microsoft.com/office/spreadsheetml/2009/9/main" objectType="CheckBox" fmlaLink="$O$26" lockText="1" noThreeD="1"/>
</file>

<file path=xl/ctrlProps/ctrlProp14.xml><?xml version="1.0" encoding="utf-8"?>
<formControlPr xmlns="http://schemas.microsoft.com/office/spreadsheetml/2009/9/main" objectType="CheckBox" fmlaLink="$O$27" lockText="1" noThreeD="1"/>
</file>

<file path=xl/ctrlProps/ctrlProp15.xml><?xml version="1.0" encoding="utf-8"?>
<formControlPr xmlns="http://schemas.microsoft.com/office/spreadsheetml/2009/9/main" objectType="CheckBox" fmlaLink="$O$31" lockText="1" noThreeD="1"/>
</file>

<file path=xl/ctrlProps/ctrlProp16.xml><?xml version="1.0" encoding="utf-8"?>
<formControlPr xmlns="http://schemas.microsoft.com/office/spreadsheetml/2009/9/main" objectType="CheckBox" fmlaLink="$O$34" lockText="1" noThreeD="1"/>
</file>

<file path=xl/ctrlProps/ctrlProp17.xml><?xml version="1.0" encoding="utf-8"?>
<formControlPr xmlns="http://schemas.microsoft.com/office/spreadsheetml/2009/9/main" objectType="CheckBox" fmlaLink="$O$33" lockText="1" noThreeD="1"/>
</file>

<file path=xl/ctrlProps/ctrlProp18.xml><?xml version="1.0" encoding="utf-8"?>
<formControlPr xmlns="http://schemas.microsoft.com/office/spreadsheetml/2009/9/main" objectType="CheckBox" fmlaLink="$O$32" lockText="1" noThreeD="1"/>
</file>

<file path=xl/ctrlProps/ctrlProp19.xml><?xml version="1.0" encoding="utf-8"?>
<formControlPr xmlns="http://schemas.microsoft.com/office/spreadsheetml/2009/9/main" objectType="CheckBox" fmlaLink="$O$29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CheckBox" fmlaLink="$O$28" lockText="1" noThreeD="1"/>
</file>

<file path=xl/ctrlProps/ctrlProp21.xml><?xml version="1.0" encoding="utf-8"?>
<formControlPr xmlns="http://schemas.microsoft.com/office/spreadsheetml/2009/9/main" objectType="CheckBox" fmlaLink="$O$30" lockText="1" noThreeD="1"/>
</file>

<file path=xl/ctrlProps/ctrlProp22.xml><?xml version="1.0" encoding="utf-8"?>
<formControlPr xmlns="http://schemas.microsoft.com/office/spreadsheetml/2009/9/main" objectType="CheckBox" fmlaLink="$O$35" lockText="1" noThreeD="1"/>
</file>

<file path=xl/ctrlProps/ctrlProp23.xml><?xml version="1.0" encoding="utf-8"?>
<formControlPr xmlns="http://schemas.microsoft.com/office/spreadsheetml/2009/9/main" objectType="CheckBox" fmlaLink="$N$36" lockText="1" noThreeD="1"/>
</file>

<file path=xl/ctrlProps/ctrlProp24.xml><?xml version="1.0" encoding="utf-8"?>
<formControlPr xmlns="http://schemas.microsoft.com/office/spreadsheetml/2009/9/main" objectType="CheckBox" fmlaLink="$N$38" lockText="1" noThreeD="1"/>
</file>

<file path=xl/ctrlProps/ctrlProp25.xml><?xml version="1.0" encoding="utf-8"?>
<formControlPr xmlns="http://schemas.microsoft.com/office/spreadsheetml/2009/9/main" objectType="CheckBox" fmlaLink="$N$40" lockText="1" noThreeD="1"/>
</file>

<file path=xl/ctrlProps/ctrlProp26.xml><?xml version="1.0" encoding="utf-8"?>
<formControlPr xmlns="http://schemas.microsoft.com/office/spreadsheetml/2009/9/main" objectType="CheckBox" fmlaLink="$N$39" lockText="1" noThreeD="1"/>
</file>

<file path=xl/ctrlProps/ctrlProp27.xml><?xml version="1.0" encoding="utf-8"?>
<formControlPr xmlns="http://schemas.microsoft.com/office/spreadsheetml/2009/9/main" objectType="CheckBox" fmlaLink="$N$37" lockText="1" noThreeD="1"/>
</file>

<file path=xl/ctrlProps/ctrlProp28.xml><?xml version="1.0" encoding="utf-8"?>
<formControlPr xmlns="http://schemas.microsoft.com/office/spreadsheetml/2009/9/main" objectType="CheckBox" fmlaLink="$N$41" lockText="1" noThreeD="1"/>
</file>

<file path=xl/ctrlProps/ctrlProp29.xml><?xml version="1.0" encoding="utf-8"?>
<formControlPr xmlns="http://schemas.microsoft.com/office/spreadsheetml/2009/9/main" objectType="CheckBox" fmlaLink="$N$43" lockText="1" noThreeD="1"/>
</file>

<file path=xl/ctrlProps/ctrlProp3.xml><?xml version="1.0" encoding="utf-8"?>
<formControlPr xmlns="http://schemas.microsoft.com/office/spreadsheetml/2009/9/main" objectType="CheckBox" checked="Checked" fmlaLink="$N$26" lockText="1" noThreeD="1"/>
</file>

<file path=xl/ctrlProps/ctrlProp30.xml><?xml version="1.0" encoding="utf-8"?>
<formControlPr xmlns="http://schemas.microsoft.com/office/spreadsheetml/2009/9/main" objectType="CheckBox" fmlaLink="$N$45" lockText="1" noThreeD="1"/>
</file>

<file path=xl/ctrlProps/ctrlProp31.xml><?xml version="1.0" encoding="utf-8"?>
<formControlPr xmlns="http://schemas.microsoft.com/office/spreadsheetml/2009/9/main" objectType="CheckBox" fmlaLink="$N$44" lockText="1" noThreeD="1"/>
</file>

<file path=xl/ctrlProps/ctrlProp32.xml><?xml version="1.0" encoding="utf-8"?>
<formControlPr xmlns="http://schemas.microsoft.com/office/spreadsheetml/2009/9/main" objectType="CheckBox" fmlaLink="$N$42" lockText="1" noThreeD="1"/>
</file>

<file path=xl/ctrlProps/ctrlProp33.xml><?xml version="1.0" encoding="utf-8"?>
<formControlPr xmlns="http://schemas.microsoft.com/office/spreadsheetml/2009/9/main" objectType="CheckBox" fmlaLink="$O$36" lockText="1" noThreeD="1"/>
</file>

<file path=xl/ctrlProps/ctrlProp34.xml><?xml version="1.0" encoding="utf-8"?>
<formControlPr xmlns="http://schemas.microsoft.com/office/spreadsheetml/2009/9/main" objectType="CheckBox" fmlaLink="$O$37" lockText="1" noThreeD="1"/>
</file>

<file path=xl/ctrlProps/ctrlProp35.xml><?xml version="1.0" encoding="utf-8"?>
<formControlPr xmlns="http://schemas.microsoft.com/office/spreadsheetml/2009/9/main" objectType="CheckBox" fmlaLink="$O$41" lockText="1" noThreeD="1"/>
</file>

<file path=xl/ctrlProps/ctrlProp36.xml><?xml version="1.0" encoding="utf-8"?>
<formControlPr xmlns="http://schemas.microsoft.com/office/spreadsheetml/2009/9/main" objectType="CheckBox" fmlaLink="$O$44" lockText="1" noThreeD="1"/>
</file>

<file path=xl/ctrlProps/ctrlProp37.xml><?xml version="1.0" encoding="utf-8"?>
<formControlPr xmlns="http://schemas.microsoft.com/office/spreadsheetml/2009/9/main" objectType="CheckBox" fmlaLink="$O$43" lockText="1" noThreeD="1"/>
</file>

<file path=xl/ctrlProps/ctrlProp38.xml><?xml version="1.0" encoding="utf-8"?>
<formControlPr xmlns="http://schemas.microsoft.com/office/spreadsheetml/2009/9/main" objectType="CheckBox" fmlaLink="$O$42" lockText="1" noThreeD="1"/>
</file>

<file path=xl/ctrlProps/ctrlProp39.xml><?xml version="1.0" encoding="utf-8"?>
<formControlPr xmlns="http://schemas.microsoft.com/office/spreadsheetml/2009/9/main" objectType="CheckBox" fmlaLink="$O$39" lockText="1" noThreeD="1"/>
</file>

<file path=xl/ctrlProps/ctrlProp4.xml><?xml version="1.0" encoding="utf-8"?>
<formControlPr xmlns="http://schemas.microsoft.com/office/spreadsheetml/2009/9/main" objectType="CheckBox" checked="Checked" fmlaLink="$N$27" lockText="1" noThreeD="1"/>
</file>

<file path=xl/ctrlProps/ctrlProp40.xml><?xml version="1.0" encoding="utf-8"?>
<formControlPr xmlns="http://schemas.microsoft.com/office/spreadsheetml/2009/9/main" objectType="CheckBox" fmlaLink="$O$38" lockText="1" noThreeD="1"/>
</file>

<file path=xl/ctrlProps/ctrlProp41.xml><?xml version="1.0" encoding="utf-8"?>
<formControlPr xmlns="http://schemas.microsoft.com/office/spreadsheetml/2009/9/main" objectType="CheckBox" fmlaLink="$O$40" lockText="1" noThreeD="1"/>
</file>

<file path=xl/ctrlProps/ctrlProp42.xml><?xml version="1.0" encoding="utf-8"?>
<formControlPr xmlns="http://schemas.microsoft.com/office/spreadsheetml/2009/9/main" objectType="CheckBox" fmlaLink="$O$45" lockText="1" noThreeD="1"/>
</file>

<file path=xl/ctrlProps/ctrlProp43.xml><?xml version="1.0" encoding="utf-8"?>
<formControlPr xmlns="http://schemas.microsoft.com/office/spreadsheetml/2009/9/main" objectType="List" dx="16" fmlaLink="$C$3" fmlaRange="$B$3:$B$7" noThreeD="1" sel="3" val="0"/>
</file>

<file path=xl/ctrlProps/ctrlProp5.xml><?xml version="1.0" encoding="utf-8"?>
<formControlPr xmlns="http://schemas.microsoft.com/office/spreadsheetml/2009/9/main" objectType="CheckBox" fmlaLink="$N$28" lockText="1" noThreeD="1"/>
</file>

<file path=xl/ctrlProps/ctrlProp6.xml><?xml version="1.0" encoding="utf-8"?>
<formControlPr xmlns="http://schemas.microsoft.com/office/spreadsheetml/2009/9/main" objectType="CheckBox" fmlaLink="$N$29" lockText="1" noThreeD="1"/>
</file>

<file path=xl/ctrlProps/ctrlProp7.xml><?xml version="1.0" encoding="utf-8"?>
<formControlPr xmlns="http://schemas.microsoft.com/office/spreadsheetml/2009/9/main" objectType="CheckBox" fmlaLink="$N$30" lockText="1" noThreeD="1"/>
</file>

<file path=xl/ctrlProps/ctrlProp8.xml><?xml version="1.0" encoding="utf-8"?>
<formControlPr xmlns="http://schemas.microsoft.com/office/spreadsheetml/2009/9/main" objectType="CheckBox" fmlaLink="$N$31" lockText="1" noThreeD="1"/>
</file>

<file path=xl/ctrlProps/ctrlProp9.xml><?xml version="1.0" encoding="utf-8"?>
<formControlPr xmlns="http://schemas.microsoft.com/office/spreadsheetml/2009/9/main" objectType="CheckBox" fmlaLink="$N$3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16</xdr:row>
          <xdr:rowOff>0</xdr:rowOff>
        </xdr:from>
        <xdr:to>
          <xdr:col>1</xdr:col>
          <xdr:colOff>889000</xdr:colOff>
          <xdr:row>17</xdr:row>
          <xdr:rowOff>25400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i-FI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Henkilöauto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16</xdr:row>
          <xdr:rowOff>12700</xdr:rowOff>
        </xdr:from>
        <xdr:to>
          <xdr:col>2</xdr:col>
          <xdr:colOff>863600</xdr:colOff>
          <xdr:row>17</xdr:row>
          <xdr:rowOff>25400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i-FI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Pakettiauto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749300</xdr:colOff>
          <xdr:row>24</xdr:row>
          <xdr:rowOff>203200</xdr:rowOff>
        </xdr:from>
        <xdr:to>
          <xdr:col>0</xdr:col>
          <xdr:colOff>1625600</xdr:colOff>
          <xdr:row>26</xdr:row>
          <xdr:rowOff>12700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i-FI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749300</xdr:colOff>
          <xdr:row>25</xdr:row>
          <xdr:rowOff>177800</xdr:rowOff>
        </xdr:from>
        <xdr:to>
          <xdr:col>0</xdr:col>
          <xdr:colOff>1625600</xdr:colOff>
          <xdr:row>26</xdr:row>
          <xdr:rowOff>190500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749300</xdr:colOff>
          <xdr:row>26</xdr:row>
          <xdr:rowOff>177800</xdr:rowOff>
        </xdr:from>
        <xdr:to>
          <xdr:col>0</xdr:col>
          <xdr:colOff>1625600</xdr:colOff>
          <xdr:row>27</xdr:row>
          <xdr:rowOff>190500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749300</xdr:colOff>
          <xdr:row>27</xdr:row>
          <xdr:rowOff>152400</xdr:rowOff>
        </xdr:from>
        <xdr:to>
          <xdr:col>0</xdr:col>
          <xdr:colOff>1625600</xdr:colOff>
          <xdr:row>28</xdr:row>
          <xdr:rowOff>177800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749300</xdr:colOff>
          <xdr:row>28</xdr:row>
          <xdr:rowOff>177800</xdr:rowOff>
        </xdr:from>
        <xdr:to>
          <xdr:col>0</xdr:col>
          <xdr:colOff>1625600</xdr:colOff>
          <xdr:row>29</xdr:row>
          <xdr:rowOff>190500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749300</xdr:colOff>
          <xdr:row>29</xdr:row>
          <xdr:rowOff>165100</xdr:rowOff>
        </xdr:from>
        <xdr:to>
          <xdr:col>0</xdr:col>
          <xdr:colOff>1625600</xdr:colOff>
          <xdr:row>30</xdr:row>
          <xdr:rowOff>177800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749300</xdr:colOff>
          <xdr:row>30</xdr:row>
          <xdr:rowOff>177800</xdr:rowOff>
        </xdr:from>
        <xdr:to>
          <xdr:col>0</xdr:col>
          <xdr:colOff>1625600</xdr:colOff>
          <xdr:row>31</xdr:row>
          <xdr:rowOff>190500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749300</xdr:colOff>
          <xdr:row>31</xdr:row>
          <xdr:rowOff>152400</xdr:rowOff>
        </xdr:from>
        <xdr:to>
          <xdr:col>0</xdr:col>
          <xdr:colOff>1625600</xdr:colOff>
          <xdr:row>32</xdr:row>
          <xdr:rowOff>177800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749300</xdr:colOff>
          <xdr:row>32</xdr:row>
          <xdr:rowOff>152400</xdr:rowOff>
        </xdr:from>
        <xdr:to>
          <xdr:col>0</xdr:col>
          <xdr:colOff>1625600</xdr:colOff>
          <xdr:row>33</xdr:row>
          <xdr:rowOff>177800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749300</xdr:colOff>
          <xdr:row>33</xdr:row>
          <xdr:rowOff>177800</xdr:rowOff>
        </xdr:from>
        <xdr:to>
          <xdr:col>0</xdr:col>
          <xdr:colOff>1625600</xdr:colOff>
          <xdr:row>34</xdr:row>
          <xdr:rowOff>190500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i-FI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1117600</xdr:colOff>
          <xdr:row>24</xdr:row>
          <xdr:rowOff>203200</xdr:rowOff>
        </xdr:from>
        <xdr:to>
          <xdr:col>9</xdr:col>
          <xdr:colOff>0</xdr:colOff>
          <xdr:row>26</xdr:row>
          <xdr:rowOff>12700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k-S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190500</xdr:rowOff>
        </xdr:from>
        <xdr:to>
          <xdr:col>9</xdr:col>
          <xdr:colOff>12700</xdr:colOff>
          <xdr:row>27</xdr:row>
          <xdr:rowOff>12700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177800</xdr:rowOff>
        </xdr:from>
        <xdr:to>
          <xdr:col>9</xdr:col>
          <xdr:colOff>12700</xdr:colOff>
          <xdr:row>31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k-S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177800</xdr:rowOff>
        </xdr:from>
        <xdr:to>
          <xdr:col>9</xdr:col>
          <xdr:colOff>12700</xdr:colOff>
          <xdr:row>34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k-S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177800</xdr:rowOff>
        </xdr:from>
        <xdr:to>
          <xdr:col>9</xdr:col>
          <xdr:colOff>12700</xdr:colOff>
          <xdr:row>33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k-S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177800</xdr:rowOff>
        </xdr:from>
        <xdr:to>
          <xdr:col>9</xdr:col>
          <xdr:colOff>12700</xdr:colOff>
          <xdr:row>31</xdr:row>
          <xdr:rowOff>190500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k-S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177800</xdr:rowOff>
        </xdr:from>
        <xdr:to>
          <xdr:col>9</xdr:col>
          <xdr:colOff>12700</xdr:colOff>
          <xdr:row>29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k-S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177800</xdr:rowOff>
        </xdr:from>
        <xdr:to>
          <xdr:col>9</xdr:col>
          <xdr:colOff>12700</xdr:colOff>
          <xdr:row>28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k-S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190500</xdr:rowOff>
        </xdr:from>
        <xdr:to>
          <xdr:col>9</xdr:col>
          <xdr:colOff>12700</xdr:colOff>
          <xdr:row>30</xdr:row>
          <xdr:rowOff>12700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k-S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177800</xdr:rowOff>
        </xdr:from>
        <xdr:to>
          <xdr:col>9</xdr:col>
          <xdr:colOff>12700</xdr:colOff>
          <xdr:row>35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749300</xdr:colOff>
          <xdr:row>34</xdr:row>
          <xdr:rowOff>177800</xdr:rowOff>
        </xdr:from>
        <xdr:to>
          <xdr:col>0</xdr:col>
          <xdr:colOff>1625600</xdr:colOff>
          <xdr:row>36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749300</xdr:colOff>
          <xdr:row>36</xdr:row>
          <xdr:rowOff>177800</xdr:rowOff>
        </xdr:from>
        <xdr:to>
          <xdr:col>0</xdr:col>
          <xdr:colOff>1625600</xdr:colOff>
          <xdr:row>37</xdr:row>
          <xdr:rowOff>190500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749300</xdr:colOff>
          <xdr:row>38</xdr:row>
          <xdr:rowOff>177800</xdr:rowOff>
        </xdr:from>
        <xdr:to>
          <xdr:col>0</xdr:col>
          <xdr:colOff>1625600</xdr:colOff>
          <xdr:row>39</xdr:row>
          <xdr:rowOff>190500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749300</xdr:colOff>
          <xdr:row>37</xdr:row>
          <xdr:rowOff>177800</xdr:rowOff>
        </xdr:from>
        <xdr:to>
          <xdr:col>0</xdr:col>
          <xdr:colOff>1625600</xdr:colOff>
          <xdr:row>38</xdr:row>
          <xdr:rowOff>190500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749300</xdr:colOff>
          <xdr:row>35</xdr:row>
          <xdr:rowOff>177800</xdr:rowOff>
        </xdr:from>
        <xdr:to>
          <xdr:col>0</xdr:col>
          <xdr:colOff>1625600</xdr:colOff>
          <xdr:row>36</xdr:row>
          <xdr:rowOff>190500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749300</xdr:colOff>
          <xdr:row>39</xdr:row>
          <xdr:rowOff>177800</xdr:rowOff>
        </xdr:from>
        <xdr:to>
          <xdr:col>0</xdr:col>
          <xdr:colOff>1625600</xdr:colOff>
          <xdr:row>40</xdr:row>
          <xdr:rowOff>190500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749300</xdr:colOff>
          <xdr:row>41</xdr:row>
          <xdr:rowOff>177800</xdr:rowOff>
        </xdr:from>
        <xdr:to>
          <xdr:col>0</xdr:col>
          <xdr:colOff>1625600</xdr:colOff>
          <xdr:row>42</xdr:row>
          <xdr:rowOff>190500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i-FI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749300</xdr:colOff>
          <xdr:row>43</xdr:row>
          <xdr:rowOff>177800</xdr:rowOff>
        </xdr:from>
        <xdr:to>
          <xdr:col>0</xdr:col>
          <xdr:colOff>1625600</xdr:colOff>
          <xdr:row>44</xdr:row>
          <xdr:rowOff>190500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749300</xdr:colOff>
          <xdr:row>42</xdr:row>
          <xdr:rowOff>177800</xdr:rowOff>
        </xdr:from>
        <xdr:to>
          <xdr:col>0</xdr:col>
          <xdr:colOff>1625600</xdr:colOff>
          <xdr:row>44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749300</xdr:colOff>
          <xdr:row>40</xdr:row>
          <xdr:rowOff>177800</xdr:rowOff>
        </xdr:from>
        <xdr:to>
          <xdr:col>0</xdr:col>
          <xdr:colOff>1625600</xdr:colOff>
          <xdr:row>41</xdr:row>
          <xdr:rowOff>190500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b-N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190500</xdr:rowOff>
        </xdr:from>
        <xdr:to>
          <xdr:col>9</xdr:col>
          <xdr:colOff>12700</xdr:colOff>
          <xdr:row>36</xdr:row>
          <xdr:rowOff>12700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12700</xdr:colOff>
          <xdr:row>37</xdr:row>
          <xdr:rowOff>25400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cs-CZ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190500</xdr:rowOff>
        </xdr:from>
        <xdr:to>
          <xdr:col>9</xdr:col>
          <xdr:colOff>12700</xdr:colOff>
          <xdr:row>41</xdr:row>
          <xdr:rowOff>12700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k-S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190500</xdr:rowOff>
        </xdr:from>
        <xdr:to>
          <xdr:col>9</xdr:col>
          <xdr:colOff>12700</xdr:colOff>
          <xdr:row>44</xdr:row>
          <xdr:rowOff>12700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k-S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190500</xdr:rowOff>
        </xdr:from>
        <xdr:to>
          <xdr:col>9</xdr:col>
          <xdr:colOff>12700</xdr:colOff>
          <xdr:row>43</xdr:row>
          <xdr:rowOff>12700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i-FI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177800</xdr:rowOff>
        </xdr:from>
        <xdr:to>
          <xdr:col>9</xdr:col>
          <xdr:colOff>12700</xdr:colOff>
          <xdr:row>42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k-S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190500</xdr:rowOff>
        </xdr:from>
        <xdr:to>
          <xdr:col>9</xdr:col>
          <xdr:colOff>12700</xdr:colOff>
          <xdr:row>39</xdr:row>
          <xdr:rowOff>12700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k-S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190500</xdr:rowOff>
        </xdr:from>
        <xdr:to>
          <xdr:col>9</xdr:col>
          <xdr:colOff>12700</xdr:colOff>
          <xdr:row>38</xdr:row>
          <xdr:rowOff>12700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k-S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12700</xdr:colOff>
          <xdr:row>40</xdr:row>
          <xdr:rowOff>25400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k-S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190500</xdr:rowOff>
        </xdr:from>
        <xdr:to>
          <xdr:col>9</xdr:col>
          <xdr:colOff>12700</xdr:colOff>
          <xdr:row>45</xdr:row>
          <xdr:rowOff>12700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20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2</xdr:row>
          <xdr:rowOff>0</xdr:rowOff>
        </xdr:from>
        <xdr:to>
          <xdr:col>4</xdr:col>
          <xdr:colOff>12700</xdr:colOff>
          <xdr:row>6</xdr:row>
          <xdr:rowOff>139700</xdr:rowOff>
        </xdr:to>
        <xdr:sp macro="" textlink="">
          <xdr:nvSpPr>
            <xdr:cNvPr id="4097" name="List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ctrlProp" Target="../ctrlProps/ctrlProp18.xml"/><Relationship Id="rId21" Type="http://schemas.openxmlformats.org/officeDocument/2006/relationships/ctrlProp" Target="../ctrlProps/ctrlProp19.xml"/><Relationship Id="rId22" Type="http://schemas.openxmlformats.org/officeDocument/2006/relationships/ctrlProp" Target="../ctrlProps/ctrlProp20.xml"/><Relationship Id="rId23" Type="http://schemas.openxmlformats.org/officeDocument/2006/relationships/ctrlProp" Target="../ctrlProps/ctrlProp21.xml"/><Relationship Id="rId24" Type="http://schemas.openxmlformats.org/officeDocument/2006/relationships/ctrlProp" Target="../ctrlProps/ctrlProp22.xml"/><Relationship Id="rId25" Type="http://schemas.openxmlformats.org/officeDocument/2006/relationships/ctrlProp" Target="../ctrlProps/ctrlProp23.xml"/><Relationship Id="rId26" Type="http://schemas.openxmlformats.org/officeDocument/2006/relationships/ctrlProp" Target="../ctrlProps/ctrlProp24.xml"/><Relationship Id="rId27" Type="http://schemas.openxmlformats.org/officeDocument/2006/relationships/ctrlProp" Target="../ctrlProps/ctrlProp25.xml"/><Relationship Id="rId28" Type="http://schemas.openxmlformats.org/officeDocument/2006/relationships/ctrlProp" Target="../ctrlProps/ctrlProp26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30" Type="http://schemas.openxmlformats.org/officeDocument/2006/relationships/ctrlProp" Target="../ctrlProps/ctrlProp28.xml"/><Relationship Id="rId31" Type="http://schemas.openxmlformats.org/officeDocument/2006/relationships/ctrlProp" Target="../ctrlProps/ctrlProp29.xml"/><Relationship Id="rId32" Type="http://schemas.openxmlformats.org/officeDocument/2006/relationships/ctrlProp" Target="../ctrlProps/ctrlProp30.xml"/><Relationship Id="rId9" Type="http://schemas.openxmlformats.org/officeDocument/2006/relationships/ctrlProp" Target="../ctrlProps/ctrlProp7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33" Type="http://schemas.openxmlformats.org/officeDocument/2006/relationships/ctrlProp" Target="../ctrlProps/ctrlProp31.xml"/><Relationship Id="rId34" Type="http://schemas.openxmlformats.org/officeDocument/2006/relationships/ctrlProp" Target="../ctrlProps/ctrlProp32.xml"/><Relationship Id="rId35" Type="http://schemas.openxmlformats.org/officeDocument/2006/relationships/ctrlProp" Target="../ctrlProps/ctrlProp33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2" Type="http://schemas.openxmlformats.org/officeDocument/2006/relationships/ctrlProp" Target="../ctrlProps/ctrlProp10.xml"/><Relationship Id="rId13" Type="http://schemas.openxmlformats.org/officeDocument/2006/relationships/ctrlProp" Target="../ctrlProps/ctrlProp11.xml"/><Relationship Id="rId14" Type="http://schemas.openxmlformats.org/officeDocument/2006/relationships/ctrlProp" Target="../ctrlProps/ctrlProp12.xml"/><Relationship Id="rId15" Type="http://schemas.openxmlformats.org/officeDocument/2006/relationships/ctrlProp" Target="../ctrlProps/ctrlProp13.xml"/><Relationship Id="rId16" Type="http://schemas.openxmlformats.org/officeDocument/2006/relationships/ctrlProp" Target="../ctrlProps/ctrlProp14.xml"/><Relationship Id="rId17" Type="http://schemas.openxmlformats.org/officeDocument/2006/relationships/ctrlProp" Target="../ctrlProps/ctrlProp15.xml"/><Relationship Id="rId18" Type="http://schemas.openxmlformats.org/officeDocument/2006/relationships/ctrlProp" Target="../ctrlProps/ctrlProp16.xml"/><Relationship Id="rId19" Type="http://schemas.openxmlformats.org/officeDocument/2006/relationships/ctrlProp" Target="../ctrlProps/ctrlProp17.xml"/><Relationship Id="rId37" Type="http://schemas.openxmlformats.org/officeDocument/2006/relationships/ctrlProp" Target="../ctrlProps/ctrlProp35.xml"/><Relationship Id="rId38" Type="http://schemas.openxmlformats.org/officeDocument/2006/relationships/ctrlProp" Target="../ctrlProps/ctrlProp36.xml"/><Relationship Id="rId39" Type="http://schemas.openxmlformats.org/officeDocument/2006/relationships/ctrlProp" Target="../ctrlProps/ctrlProp37.xml"/><Relationship Id="rId40" Type="http://schemas.openxmlformats.org/officeDocument/2006/relationships/ctrlProp" Target="../ctrlProps/ctrlProp38.xml"/><Relationship Id="rId41" Type="http://schemas.openxmlformats.org/officeDocument/2006/relationships/ctrlProp" Target="../ctrlProps/ctrlProp39.xml"/><Relationship Id="rId42" Type="http://schemas.openxmlformats.org/officeDocument/2006/relationships/ctrlProp" Target="../ctrlProps/ctrlProp40.xml"/><Relationship Id="rId43" Type="http://schemas.openxmlformats.org/officeDocument/2006/relationships/ctrlProp" Target="../ctrlProps/ctrlProp41.xml"/><Relationship Id="rId44" Type="http://schemas.openxmlformats.org/officeDocument/2006/relationships/ctrlProp" Target="../ctrlProps/ctrlProp42.xml"/><Relationship Id="rId45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4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ul1" enableFormatConditionsCalculation="0">
    <pageSetUpPr fitToPage="1"/>
  </sheetPr>
  <dimension ref="A1:P92"/>
  <sheetViews>
    <sheetView tabSelected="1" topLeftCell="A19" workbookViewId="0">
      <selection activeCell="F47" sqref="F47"/>
    </sheetView>
  </sheetViews>
  <sheetFormatPr baseColWidth="10" defaultColWidth="9.1640625" defaultRowHeight="15" x14ac:dyDescent="0"/>
  <cols>
    <col min="1" max="1" width="24.83203125" style="7" customWidth="1"/>
    <col min="2" max="2" width="29.6640625" style="7" customWidth="1"/>
    <col min="3" max="3" width="13.6640625" style="7" bestFit="1" customWidth="1"/>
    <col min="4" max="4" width="11.1640625" style="7" customWidth="1"/>
    <col min="5" max="5" width="11.83203125" style="7" bestFit="1" customWidth="1"/>
    <col min="6" max="6" width="20" style="7" bestFit="1" customWidth="1"/>
    <col min="7" max="7" width="14.5" style="7" bestFit="1" customWidth="1"/>
    <col min="8" max="8" width="16.83203125" style="7" customWidth="1"/>
    <col min="9" max="16384" width="9.1640625" style="1"/>
  </cols>
  <sheetData>
    <row r="1" spans="1:15" ht="20">
      <c r="A1" s="18" t="str">
        <f>"AUTOVEROLASKURI "&amp;Asetukset!B8&amp;" VEROKÄYTÄNNÖN MUKAISESTI"</f>
        <v>AUTOVEROLASKURI 1.1.2017 VEROKÄYTÄNNÖN MUKAISESTI</v>
      </c>
    </row>
    <row r="2" spans="1:15">
      <c r="A2" s="6"/>
      <c r="O2" s="5">
        <v>1</v>
      </c>
    </row>
    <row r="3" spans="1:15">
      <c r="A3" s="8" t="s">
        <v>17</v>
      </c>
      <c r="B3" s="9"/>
      <c r="O3" s="5"/>
    </row>
    <row r="4" spans="1:15">
      <c r="A4" s="6" t="s">
        <v>18</v>
      </c>
    </row>
    <row r="5" spans="1:15">
      <c r="A5" s="6" t="s">
        <v>19</v>
      </c>
    </row>
    <row r="6" spans="1:15">
      <c r="A6" s="6" t="s">
        <v>31</v>
      </c>
    </row>
    <row r="7" spans="1:15">
      <c r="A7" s="6" t="s">
        <v>47</v>
      </c>
    </row>
    <row r="8" spans="1:15">
      <c r="A8" s="6" t="s">
        <v>48</v>
      </c>
    </row>
    <row r="9" spans="1:15">
      <c r="A9" s="6"/>
    </row>
    <row r="10" spans="1:15">
      <c r="A10" s="6" t="s">
        <v>49</v>
      </c>
      <c r="B10" s="39"/>
      <c r="C10" s="36"/>
      <c r="D10" s="37"/>
    </row>
    <row r="11" spans="1:15">
      <c r="A11" s="6" t="s">
        <v>50</v>
      </c>
      <c r="B11" s="39"/>
      <c r="C11" s="36"/>
      <c r="D11" s="37"/>
    </row>
    <row r="12" spans="1:15">
      <c r="A12" s="6" t="s">
        <v>51</v>
      </c>
      <c r="B12" s="40"/>
      <c r="C12" s="36"/>
      <c r="D12" s="37"/>
    </row>
    <row r="13" spans="1:15">
      <c r="A13" s="6" t="s">
        <v>27</v>
      </c>
      <c r="B13" s="39"/>
      <c r="C13" s="36"/>
      <c r="D13" s="37"/>
    </row>
    <row r="14" spans="1:15" ht="31.5" customHeight="1">
      <c r="A14" s="34" t="s">
        <v>32</v>
      </c>
      <c r="B14" s="39"/>
      <c r="C14" s="36"/>
      <c r="D14" s="37"/>
    </row>
    <row r="15" spans="1:15">
      <c r="A15" s="6" t="s">
        <v>28</v>
      </c>
      <c r="B15" s="41"/>
      <c r="C15" s="36"/>
      <c r="D15" s="37"/>
    </row>
    <row r="16" spans="1:15">
      <c r="A16" s="7" t="s">
        <v>14</v>
      </c>
      <c r="B16" s="39"/>
      <c r="C16" s="36"/>
      <c r="D16" s="37"/>
    </row>
    <row r="17" spans="1:15">
      <c r="B17" s="10"/>
      <c r="C17" s="10"/>
      <c r="D17" s="10"/>
    </row>
    <row r="18" spans="1:15">
      <c r="A18" s="9"/>
    </row>
    <row r="19" spans="1:15">
      <c r="B19" s="7" t="s">
        <v>12</v>
      </c>
      <c r="C19" s="50">
        <v>120</v>
      </c>
    </row>
    <row r="20" spans="1:15">
      <c r="B20" s="7" t="s">
        <v>13</v>
      </c>
      <c r="C20" s="11"/>
    </row>
    <row r="22" spans="1:15">
      <c r="B22" s="7" t="s">
        <v>11</v>
      </c>
      <c r="C22" s="12">
        <f>IF(C19="","SYÖTÄ CO2",IF(Asetukset!$C$3=1,VLOOKUP(C19,TAX!$A:$B,2,FALSE),IF(Asetukset!$C$3=2,VLOOKUP(C19,TAX!$G:$H,2,FALSE),IF(Asetukset!$C$3=3,VLOOKUP(C19,TAX!$J:$K,2,FALSE),IF(Asetukset!$C$3=4,VLOOKUP(C19,TAX!$M:$N,2,FALSE),IF(Asetukset!$C$3=5,VLOOKUP(C19,TAX!$P:$Q,2,FALSE),"")))))/100-IF(O2=2,VLOOKUP(C20,TAX!$D$5:$E$26,2),0))</f>
        <v>0.185</v>
      </c>
      <c r="D22" s="12"/>
    </row>
    <row r="23" spans="1:15">
      <c r="C23" s="7" t="s">
        <v>69</v>
      </c>
      <c r="E23" s="7" t="s">
        <v>67</v>
      </c>
      <c r="F23" s="7" t="s">
        <v>68</v>
      </c>
    </row>
    <row r="24" spans="1:15" ht="31" thickBot="1">
      <c r="B24" s="13"/>
      <c r="C24" s="14" t="s">
        <v>8</v>
      </c>
      <c r="D24" s="14" t="s">
        <v>52</v>
      </c>
      <c r="E24" s="15" t="s">
        <v>9</v>
      </c>
      <c r="F24" s="16" t="s">
        <v>15</v>
      </c>
      <c r="G24" s="16" t="s">
        <v>16</v>
      </c>
      <c r="H24" s="16" t="s">
        <v>20</v>
      </c>
      <c r="I24" s="51">
        <v>0</v>
      </c>
    </row>
    <row r="25" spans="1:15" ht="16" thickBot="1">
      <c r="A25" s="7" t="s">
        <v>70</v>
      </c>
      <c r="B25" s="38" t="str">
        <f>IF(B16="","",B16)</f>
        <v/>
      </c>
      <c r="C25" s="19">
        <v>20000</v>
      </c>
      <c r="D25" s="20"/>
      <c r="E25" s="21">
        <f>IF(C19="","SYÖTÄ CO2",ROUNDDOWN(MAX(0,(ROUNDDOWN((0.945*C25-250),0))/(1-C22)*C22),2))</f>
        <v>4233.43</v>
      </c>
      <c r="F25" s="22">
        <f>IF(C19="","SYÖTÄ CO2",E25+C25)</f>
        <v>24233.43</v>
      </c>
      <c r="G25" s="22">
        <f>IF(C19="","SYÖTÄ CO2",F25-D25)</f>
        <v>24233.43</v>
      </c>
      <c r="H25" s="22">
        <f>IF(F25="SYÖTÄ CO2","",I24*F25)</f>
        <v>0</v>
      </c>
    </row>
    <row r="26" spans="1:15">
      <c r="B26" s="33" t="s">
        <v>29</v>
      </c>
      <c r="C26" s="23"/>
      <c r="D26" s="23"/>
      <c r="E26" s="24">
        <f>IF($C$19="","SYÖTÄ CO2",IF(N26=FALSE,ROUNDDOWN((0.945*C26)*$C$22/(1-$C$22),2),0))</f>
        <v>0</v>
      </c>
      <c r="F26" s="25">
        <f>IF($C$19="","SYÖTÄ CO2",C26+E26)</f>
        <v>0</v>
      </c>
      <c r="G26" s="26">
        <f>IF($C$19="","SYÖTÄ CO2",F26-D26)</f>
        <v>0</v>
      </c>
      <c r="H26" s="26" t="str">
        <f t="shared" ref="H26:H45" si="0">IF($C$19="","",IF(O26=TRUE,$I$24/2*F26,""))</f>
        <v/>
      </c>
      <c r="N26" s="5" t="b">
        <v>1</v>
      </c>
      <c r="O26" s="31" t="b">
        <v>0</v>
      </c>
    </row>
    <row r="27" spans="1:15">
      <c r="B27" s="33" t="s">
        <v>30</v>
      </c>
      <c r="C27" s="27"/>
      <c r="D27" s="27"/>
      <c r="E27" s="28">
        <f t="shared" ref="E27:E35" si="1">IF($C$19="","SYÖTÄ CO2",IF(N27=FALSE,ROUNDDOWN((0.945*C27)*$C$22/(1-$C$22),2),0))</f>
        <v>0</v>
      </c>
      <c r="F27" s="28">
        <f t="shared" ref="F27:F35" si="2">IF($C$19="","SYÖTÄ CO2",C27+E27)</f>
        <v>0</v>
      </c>
      <c r="G27" s="26">
        <f t="shared" ref="G27:G35" si="3">IF($C$19="","SYÖTÄ CO2",F27-D27)</f>
        <v>0</v>
      </c>
      <c r="H27" s="26" t="str">
        <f t="shared" si="0"/>
        <v/>
      </c>
      <c r="N27" s="5" t="b">
        <v>1</v>
      </c>
      <c r="O27" s="31" t="b">
        <v>0</v>
      </c>
    </row>
    <row r="28" spans="1:15">
      <c r="B28" s="33" t="s">
        <v>0</v>
      </c>
      <c r="C28" s="27">
        <v>1000</v>
      </c>
      <c r="D28" s="27"/>
      <c r="E28" s="28">
        <f t="shared" si="1"/>
        <v>214.5</v>
      </c>
      <c r="F28" s="28">
        <f t="shared" si="2"/>
        <v>1214.5</v>
      </c>
      <c r="G28" s="26">
        <f t="shared" si="3"/>
        <v>1214.5</v>
      </c>
      <c r="H28" s="26" t="str">
        <f t="shared" si="0"/>
        <v/>
      </c>
      <c r="N28" s="5" t="b">
        <v>0</v>
      </c>
      <c r="O28" s="31" t="b">
        <v>0</v>
      </c>
    </row>
    <row r="29" spans="1:15">
      <c r="B29" s="33" t="s">
        <v>1</v>
      </c>
      <c r="C29" s="27">
        <v>100</v>
      </c>
      <c r="D29" s="27"/>
      <c r="E29" s="28">
        <f t="shared" si="1"/>
        <v>21.45</v>
      </c>
      <c r="F29" s="28">
        <f t="shared" si="2"/>
        <v>121.45</v>
      </c>
      <c r="G29" s="26">
        <f t="shared" si="3"/>
        <v>121.45</v>
      </c>
      <c r="H29" s="26" t="str">
        <f t="shared" si="0"/>
        <v/>
      </c>
      <c r="N29" s="5" t="b">
        <v>0</v>
      </c>
      <c r="O29" s="31" t="b">
        <v>0</v>
      </c>
    </row>
    <row r="30" spans="1:15">
      <c r="B30" s="33" t="s">
        <v>2</v>
      </c>
      <c r="C30" s="27">
        <v>500</v>
      </c>
      <c r="D30" s="27"/>
      <c r="E30" s="28">
        <f t="shared" si="1"/>
        <v>107.25</v>
      </c>
      <c r="F30" s="28">
        <f t="shared" si="2"/>
        <v>607.25</v>
      </c>
      <c r="G30" s="26">
        <f t="shared" si="3"/>
        <v>607.25</v>
      </c>
      <c r="H30" s="26" t="str">
        <f t="shared" si="0"/>
        <v/>
      </c>
      <c r="N30" s="5" t="b">
        <v>0</v>
      </c>
      <c r="O30" s="31" t="b">
        <v>0</v>
      </c>
    </row>
    <row r="31" spans="1:15">
      <c r="B31" s="33" t="s">
        <v>3</v>
      </c>
      <c r="C31" s="27"/>
      <c r="D31" s="27"/>
      <c r="E31" s="28">
        <f t="shared" si="1"/>
        <v>0</v>
      </c>
      <c r="F31" s="28">
        <f t="shared" si="2"/>
        <v>0</v>
      </c>
      <c r="G31" s="26">
        <f t="shared" si="3"/>
        <v>0</v>
      </c>
      <c r="H31" s="26" t="str">
        <f t="shared" si="0"/>
        <v/>
      </c>
      <c r="N31" s="5" t="b">
        <v>0</v>
      </c>
      <c r="O31" s="31" t="b">
        <v>0</v>
      </c>
    </row>
    <row r="32" spans="1:15">
      <c r="B32" s="33" t="s">
        <v>4</v>
      </c>
      <c r="C32" s="27"/>
      <c r="D32" s="27"/>
      <c r="E32" s="28">
        <f t="shared" si="1"/>
        <v>0</v>
      </c>
      <c r="F32" s="28">
        <f t="shared" si="2"/>
        <v>0</v>
      </c>
      <c r="G32" s="26">
        <f t="shared" si="3"/>
        <v>0</v>
      </c>
      <c r="H32" s="26" t="str">
        <f t="shared" si="0"/>
        <v/>
      </c>
      <c r="N32" s="5" t="b">
        <v>0</v>
      </c>
      <c r="O32" s="31" t="b">
        <v>0</v>
      </c>
    </row>
    <row r="33" spans="2:15">
      <c r="B33" s="33" t="s">
        <v>5</v>
      </c>
      <c r="C33" s="27"/>
      <c r="D33" s="27"/>
      <c r="E33" s="28">
        <f t="shared" si="1"/>
        <v>0</v>
      </c>
      <c r="F33" s="28">
        <f t="shared" si="2"/>
        <v>0</v>
      </c>
      <c r="G33" s="26">
        <f t="shared" si="3"/>
        <v>0</v>
      </c>
      <c r="H33" s="26" t="str">
        <f t="shared" si="0"/>
        <v/>
      </c>
      <c r="N33" s="5" t="b">
        <v>0</v>
      </c>
      <c r="O33" s="31" t="b">
        <v>0</v>
      </c>
    </row>
    <row r="34" spans="2:15">
      <c r="B34" s="33" t="s">
        <v>6</v>
      </c>
      <c r="C34" s="27"/>
      <c r="D34" s="27"/>
      <c r="E34" s="28">
        <f t="shared" si="1"/>
        <v>0</v>
      </c>
      <c r="F34" s="28">
        <f t="shared" si="2"/>
        <v>0</v>
      </c>
      <c r="G34" s="26">
        <f t="shared" si="3"/>
        <v>0</v>
      </c>
      <c r="H34" s="26" t="str">
        <f t="shared" si="0"/>
        <v/>
      </c>
      <c r="N34" s="5" t="b">
        <v>0</v>
      </c>
      <c r="O34" s="31" t="b">
        <v>0</v>
      </c>
    </row>
    <row r="35" spans="2:15">
      <c r="B35" s="33" t="s">
        <v>7</v>
      </c>
      <c r="C35" s="27"/>
      <c r="D35" s="27"/>
      <c r="E35" s="24">
        <f t="shared" si="1"/>
        <v>0</v>
      </c>
      <c r="F35" s="28">
        <f t="shared" si="2"/>
        <v>0</v>
      </c>
      <c r="G35" s="26">
        <f t="shared" si="3"/>
        <v>0</v>
      </c>
      <c r="H35" s="26" t="str">
        <f t="shared" si="0"/>
        <v/>
      </c>
      <c r="N35" s="5" t="b">
        <v>0</v>
      </c>
      <c r="O35" s="31" t="b">
        <v>0</v>
      </c>
    </row>
    <row r="36" spans="2:15">
      <c r="B36" s="33" t="s">
        <v>37</v>
      </c>
      <c r="C36" s="27"/>
      <c r="D36" s="27"/>
      <c r="E36" s="28">
        <f t="shared" ref="E36:E45" si="4">IF($C$19="","SYÖTÄ CO2",IF(N36=FALSE,ROUNDDOWN((0.945*C36)*$C$22/(1-$C$22),2),0))</f>
        <v>0</v>
      </c>
      <c r="F36" s="28">
        <f t="shared" ref="F36:F45" si="5">IF($C$19="","SYÖTÄ CO2",C36+E36)</f>
        <v>0</v>
      </c>
      <c r="G36" s="26">
        <f t="shared" ref="G36:G45" si="6">IF($C$19="","SYÖTÄ CO2",F36-D36)</f>
        <v>0</v>
      </c>
      <c r="H36" s="26" t="str">
        <f t="shared" si="0"/>
        <v/>
      </c>
      <c r="N36" s="5" t="b">
        <v>0</v>
      </c>
      <c r="O36" s="31"/>
    </row>
    <row r="37" spans="2:15">
      <c r="B37" s="33" t="s">
        <v>38</v>
      </c>
      <c r="C37" s="27"/>
      <c r="D37" s="27"/>
      <c r="E37" s="24">
        <f t="shared" si="4"/>
        <v>0</v>
      </c>
      <c r="F37" s="28">
        <f t="shared" si="5"/>
        <v>0</v>
      </c>
      <c r="G37" s="26">
        <f t="shared" si="6"/>
        <v>0</v>
      </c>
      <c r="H37" s="26" t="str">
        <f t="shared" si="0"/>
        <v/>
      </c>
      <c r="N37" s="5" t="b">
        <v>0</v>
      </c>
      <c r="O37" s="31"/>
    </row>
    <row r="38" spans="2:15">
      <c r="B38" s="33" t="s">
        <v>39</v>
      </c>
      <c r="C38" s="27"/>
      <c r="D38" s="27"/>
      <c r="E38" s="28">
        <f t="shared" si="4"/>
        <v>0</v>
      </c>
      <c r="F38" s="28">
        <f t="shared" si="5"/>
        <v>0</v>
      </c>
      <c r="G38" s="26">
        <f t="shared" si="6"/>
        <v>0</v>
      </c>
      <c r="H38" s="26" t="str">
        <f t="shared" si="0"/>
        <v/>
      </c>
      <c r="N38" s="5" t="b">
        <v>0</v>
      </c>
      <c r="O38" s="31"/>
    </row>
    <row r="39" spans="2:15">
      <c r="B39" s="33" t="s">
        <v>40</v>
      </c>
      <c r="C39" s="27"/>
      <c r="D39" s="27"/>
      <c r="E39" s="24">
        <f t="shared" si="4"/>
        <v>0</v>
      </c>
      <c r="F39" s="28">
        <f t="shared" si="5"/>
        <v>0</v>
      </c>
      <c r="G39" s="26">
        <f t="shared" si="6"/>
        <v>0</v>
      </c>
      <c r="H39" s="26" t="str">
        <f t="shared" si="0"/>
        <v/>
      </c>
      <c r="N39" s="5" t="b">
        <v>0</v>
      </c>
      <c r="O39" s="31"/>
    </row>
    <row r="40" spans="2:15">
      <c r="B40" s="33" t="s">
        <v>41</v>
      </c>
      <c r="C40" s="27"/>
      <c r="D40" s="27"/>
      <c r="E40" s="28">
        <f t="shared" si="4"/>
        <v>0</v>
      </c>
      <c r="F40" s="28">
        <f t="shared" si="5"/>
        <v>0</v>
      </c>
      <c r="G40" s="26">
        <f t="shared" si="6"/>
        <v>0</v>
      </c>
      <c r="H40" s="26" t="str">
        <f t="shared" si="0"/>
        <v/>
      </c>
      <c r="N40" s="5" t="b">
        <v>0</v>
      </c>
      <c r="O40" s="31"/>
    </row>
    <row r="41" spans="2:15">
      <c r="B41" s="33" t="s">
        <v>42</v>
      </c>
      <c r="C41" s="27"/>
      <c r="D41" s="27"/>
      <c r="E41" s="24">
        <f t="shared" si="4"/>
        <v>0</v>
      </c>
      <c r="F41" s="28">
        <f t="shared" si="5"/>
        <v>0</v>
      </c>
      <c r="G41" s="26">
        <f t="shared" si="6"/>
        <v>0</v>
      </c>
      <c r="H41" s="26" t="str">
        <f t="shared" si="0"/>
        <v/>
      </c>
      <c r="N41" s="5" t="b">
        <v>0</v>
      </c>
      <c r="O41" s="31"/>
    </row>
    <row r="42" spans="2:15">
      <c r="B42" s="33" t="s">
        <v>43</v>
      </c>
      <c r="C42" s="27"/>
      <c r="D42" s="27"/>
      <c r="E42" s="28">
        <f t="shared" si="4"/>
        <v>0</v>
      </c>
      <c r="F42" s="28">
        <f t="shared" si="5"/>
        <v>0</v>
      </c>
      <c r="G42" s="26">
        <f t="shared" si="6"/>
        <v>0</v>
      </c>
      <c r="H42" s="26" t="str">
        <f t="shared" si="0"/>
        <v/>
      </c>
      <c r="N42" s="5" t="b">
        <v>0</v>
      </c>
      <c r="O42" s="31"/>
    </row>
    <row r="43" spans="2:15">
      <c r="B43" s="33" t="s">
        <v>44</v>
      </c>
      <c r="C43" s="27"/>
      <c r="D43" s="27"/>
      <c r="E43" s="24">
        <f t="shared" si="4"/>
        <v>0</v>
      </c>
      <c r="F43" s="28">
        <f t="shared" si="5"/>
        <v>0</v>
      </c>
      <c r="G43" s="26">
        <f t="shared" si="6"/>
        <v>0</v>
      </c>
      <c r="H43" s="26" t="str">
        <f t="shared" si="0"/>
        <v/>
      </c>
      <c r="N43" s="5" t="b">
        <v>0</v>
      </c>
      <c r="O43" s="31"/>
    </row>
    <row r="44" spans="2:15">
      <c r="B44" s="33" t="s">
        <v>45</v>
      </c>
      <c r="C44" s="27"/>
      <c r="D44" s="27"/>
      <c r="E44" s="28">
        <f t="shared" si="4"/>
        <v>0</v>
      </c>
      <c r="F44" s="28">
        <f t="shared" si="5"/>
        <v>0</v>
      </c>
      <c r="G44" s="26">
        <f t="shared" si="6"/>
        <v>0</v>
      </c>
      <c r="H44" s="26" t="str">
        <f t="shared" si="0"/>
        <v/>
      </c>
      <c r="N44" s="5" t="b">
        <v>0</v>
      </c>
      <c r="O44" s="31" t="b">
        <v>0</v>
      </c>
    </row>
    <row r="45" spans="2:15">
      <c r="B45" s="33" t="s">
        <v>46</v>
      </c>
      <c r="C45" s="27"/>
      <c r="D45" s="27"/>
      <c r="E45" s="24">
        <f t="shared" si="4"/>
        <v>0</v>
      </c>
      <c r="F45" s="28">
        <f t="shared" si="5"/>
        <v>0</v>
      </c>
      <c r="G45" s="26">
        <f t="shared" si="6"/>
        <v>0</v>
      </c>
      <c r="H45" s="26" t="str">
        <f t="shared" si="0"/>
        <v/>
      </c>
      <c r="N45" s="5" t="b">
        <v>0</v>
      </c>
      <c r="O45" s="31" t="b">
        <v>0</v>
      </c>
    </row>
    <row r="46" spans="2:15">
      <c r="B46" s="17" t="s">
        <v>10</v>
      </c>
      <c r="C46" s="29">
        <f>SUM(C25:C35)</f>
        <v>21600</v>
      </c>
      <c r="D46" s="29">
        <f>SUM(D25:D35)</f>
        <v>0</v>
      </c>
      <c r="E46" s="29">
        <f>SUM(E25:E35)</f>
        <v>4576.63</v>
      </c>
      <c r="F46" s="30">
        <f>SUM(F25:F35)</f>
        <v>26176.63</v>
      </c>
      <c r="G46" s="30">
        <f>F46-D46</f>
        <v>26176.63</v>
      </c>
      <c r="H46" s="30">
        <f>SUM(H25:H35)</f>
        <v>0</v>
      </c>
    </row>
    <row r="47" spans="2:15">
      <c r="F47" s="7" t="s">
        <v>71</v>
      </c>
    </row>
    <row r="49" spans="1:16" ht="14">
      <c r="A49"/>
      <c r="B49"/>
      <c r="C49"/>
      <c r="D49"/>
      <c r="E49"/>
      <c r="F49"/>
      <c r="G49"/>
      <c r="H49"/>
      <c r="I49"/>
      <c r="J49"/>
    </row>
    <row r="50" spans="1:16" ht="14">
      <c r="A50"/>
      <c r="B50"/>
      <c r="C50"/>
      <c r="D50"/>
      <c r="E50"/>
      <c r="F50"/>
      <c r="G50"/>
      <c r="H50"/>
      <c r="I50"/>
      <c r="J50"/>
    </row>
    <row r="51" spans="1:16" ht="14">
      <c r="A51"/>
      <c r="B51"/>
      <c r="C51"/>
      <c r="D51"/>
      <c r="E51"/>
      <c r="F51"/>
      <c r="G51"/>
      <c r="H51"/>
      <c r="I51"/>
      <c r="J51"/>
    </row>
    <row r="52" spans="1:16" ht="14">
      <c r="A52"/>
      <c r="B52"/>
      <c r="C52"/>
      <c r="D52"/>
      <c r="E52"/>
      <c r="F52"/>
      <c r="G52"/>
      <c r="H52"/>
      <c r="I52"/>
      <c r="J52"/>
    </row>
    <row r="53" spans="1:16" ht="14">
      <c r="A53"/>
      <c r="B53"/>
      <c r="C53"/>
      <c r="D53"/>
      <c r="E53"/>
      <c r="F53"/>
      <c r="G53"/>
      <c r="H53"/>
      <c r="I53"/>
      <c r="J53"/>
    </row>
    <row r="54" spans="1:16">
      <c r="A54"/>
      <c r="B54"/>
      <c r="D54"/>
      <c r="E54"/>
      <c r="F54"/>
      <c r="G54"/>
      <c r="H54"/>
      <c r="I54"/>
      <c r="J54"/>
    </row>
    <row r="55" spans="1:16" ht="14">
      <c r="A55"/>
      <c r="B55"/>
      <c r="C55"/>
      <c r="D55"/>
      <c r="E55"/>
      <c r="F55"/>
      <c r="G55"/>
      <c r="H55"/>
      <c r="I55"/>
      <c r="J55"/>
    </row>
    <row r="56" spans="1:16" ht="14">
      <c r="A56"/>
      <c r="B56"/>
      <c r="C56"/>
      <c r="D56"/>
      <c r="E56"/>
      <c r="F56"/>
      <c r="G56"/>
      <c r="H56"/>
      <c r="I56"/>
      <c r="J56"/>
    </row>
    <row r="57" spans="1:16" ht="14">
      <c r="A57"/>
      <c r="B57"/>
      <c r="C57"/>
      <c r="D57"/>
      <c r="E57"/>
      <c r="F57"/>
      <c r="G57"/>
      <c r="H57"/>
      <c r="I57"/>
      <c r="J57"/>
      <c r="N57" s="5">
        <v>2</v>
      </c>
      <c r="O57" s="35" t="s">
        <v>33</v>
      </c>
      <c r="P57" s="35">
        <v>0</v>
      </c>
    </row>
    <row r="58" spans="1:16" ht="14">
      <c r="A58"/>
      <c r="B58"/>
      <c r="C58"/>
      <c r="D58"/>
      <c r="E58"/>
      <c r="F58"/>
      <c r="G58"/>
      <c r="H58"/>
      <c r="I58"/>
      <c r="J58"/>
      <c r="N58" s="35"/>
      <c r="O58" s="35" t="s">
        <v>34</v>
      </c>
      <c r="P58" s="35">
        <v>3.9319999999999997E-3</v>
      </c>
    </row>
    <row r="59" spans="1:16" ht="14">
      <c r="A59"/>
      <c r="B59"/>
      <c r="C59"/>
      <c r="D59"/>
      <c r="E59"/>
      <c r="F59"/>
      <c r="G59"/>
      <c r="H59"/>
      <c r="I59"/>
      <c r="J59"/>
      <c r="N59" s="35"/>
      <c r="O59" s="35" t="s">
        <v>35</v>
      </c>
      <c r="P59" s="35">
        <v>4.5999999999999999E-3</v>
      </c>
    </row>
    <row r="60" spans="1:16" ht="14">
      <c r="A60"/>
      <c r="B60"/>
      <c r="C60"/>
      <c r="D60"/>
      <c r="E60"/>
      <c r="F60"/>
      <c r="G60"/>
      <c r="H60"/>
      <c r="I60"/>
      <c r="J60"/>
      <c r="N60" s="35"/>
      <c r="O60" s="35" t="s">
        <v>36</v>
      </c>
      <c r="P60" s="35">
        <v>7.332E-3</v>
      </c>
    </row>
    <row r="61" spans="1:16" ht="14">
      <c r="A61"/>
      <c r="B61"/>
      <c r="C61"/>
      <c r="D61"/>
      <c r="E61"/>
      <c r="F61"/>
      <c r="G61"/>
      <c r="H61"/>
      <c r="I61"/>
      <c r="J61"/>
    </row>
    <row r="62" spans="1:16" ht="14">
      <c r="A62"/>
      <c r="B62"/>
      <c r="C62"/>
      <c r="D62"/>
      <c r="E62"/>
      <c r="F62"/>
      <c r="G62"/>
      <c r="H62"/>
      <c r="I62"/>
      <c r="J62"/>
    </row>
    <row r="87" spans="2:3">
      <c r="B87" s="7" t="s">
        <v>21</v>
      </c>
      <c r="C87" s="32" t="e">
        <f>((C46-D46)/1.23+E46-I24*F46/1.23)/C52</f>
        <v>#DIV/0!</v>
      </c>
    </row>
    <row r="88" spans="2:3">
      <c r="B88" s="7" t="s">
        <v>22</v>
      </c>
      <c r="C88" s="32" t="e">
        <f>PMT(VLOOKUP(C52,#REF!,2,TRUE)/12,Verolaskuri!C52,-(Verolaskuri!C46-Verolaskuri!D46)/1.23-Verolaskuri!E46,Verolaskuri!I24*Verolaskuri!F46/1.23)-C87</f>
        <v>#REF!</v>
      </c>
    </row>
    <row r="89" spans="2:3">
      <c r="B89" s="7" t="s">
        <v>23</v>
      </c>
      <c r="C89" s="32">
        <f>((C46-D46)/1.23+E46+I24*F46/1.23)/2</f>
        <v>11068.802804878049</v>
      </c>
    </row>
    <row r="90" spans="2:3">
      <c r="B90" s="7" t="s">
        <v>24</v>
      </c>
      <c r="C90" s="32" t="e">
        <f>C88-0.98*C89/14.3*13.3*(VLOOKUP($C$52,#REF!,2)-0.023)/12</f>
        <v>#REF!</v>
      </c>
    </row>
    <row r="91" spans="2:3">
      <c r="B91" s="7" t="s">
        <v>25</v>
      </c>
    </row>
    <row r="92" spans="2:3">
      <c r="B92" s="7" t="s">
        <v>26</v>
      </c>
    </row>
  </sheetData>
  <phoneticPr fontId="0" type="noConversion"/>
  <conditionalFormatting sqref="C20">
    <cfRule type="expression" dxfId="4" priority="7" stopIfTrue="1">
      <formula>$O$2=1</formula>
    </cfRule>
    <cfRule type="expression" dxfId="3" priority="8" stopIfTrue="1">
      <formula>$O$2=2</formula>
    </cfRule>
    <cfRule type="expression" dxfId="2" priority="9" stopIfTrue="1">
      <formula>$O$2=1</formula>
    </cfRule>
  </conditionalFormatting>
  <conditionalFormatting sqref="B20">
    <cfRule type="expression" dxfId="1" priority="10" stopIfTrue="1">
      <formula>$O$2=1</formula>
    </cfRule>
  </conditionalFormatting>
  <conditionalFormatting sqref="B26:B45">
    <cfRule type="expression" dxfId="0" priority="1" stopIfTrue="1">
      <formula>$N26=TRUE</formula>
    </cfRule>
  </conditionalFormatting>
  <pageMargins left="0.70866141732283472" right="0.70866141732283472" top="0.74803149606299213" bottom="0.74803149606299213" header="0.31496062992125984" footer="0.31496062992125984"/>
  <headerFooter>
    <oddFooter>&amp;R&amp;D</oddFooter>
  </headerFooter>
  <ignoredErrors>
    <ignoredError sqref="B25" unlockedFormula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Option Button 1">
              <controlPr defaultSize="0" autoFill="0" autoLine="0" autoPict="0">
                <anchor moveWithCells="1">
                  <from>
                    <xdr:col>1</xdr:col>
                    <xdr:colOff>25400</xdr:colOff>
                    <xdr:row>16</xdr:row>
                    <xdr:rowOff>0</xdr:rowOff>
                  </from>
                  <to>
                    <xdr:col>1</xdr:col>
                    <xdr:colOff>889000</xdr:colOff>
                    <xdr:row>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2</xdr:col>
                    <xdr:colOff>12700</xdr:colOff>
                    <xdr:row>16</xdr:row>
                    <xdr:rowOff>12700</xdr:rowOff>
                  </from>
                  <to>
                    <xdr:col>2</xdr:col>
                    <xdr:colOff>863600</xdr:colOff>
                    <xdr:row>17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749300</xdr:colOff>
                    <xdr:row>24</xdr:row>
                    <xdr:rowOff>203200</xdr:rowOff>
                  </from>
                  <to>
                    <xdr:col>0</xdr:col>
                    <xdr:colOff>1625600</xdr:colOff>
                    <xdr:row>26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749300</xdr:colOff>
                    <xdr:row>25</xdr:row>
                    <xdr:rowOff>177800</xdr:rowOff>
                  </from>
                  <to>
                    <xdr:col>0</xdr:col>
                    <xdr:colOff>1625600</xdr:colOff>
                    <xdr:row>26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749300</xdr:colOff>
                    <xdr:row>26</xdr:row>
                    <xdr:rowOff>177800</xdr:rowOff>
                  </from>
                  <to>
                    <xdr:col>0</xdr:col>
                    <xdr:colOff>1625600</xdr:colOff>
                    <xdr:row>27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749300</xdr:colOff>
                    <xdr:row>27</xdr:row>
                    <xdr:rowOff>152400</xdr:rowOff>
                  </from>
                  <to>
                    <xdr:col>0</xdr:col>
                    <xdr:colOff>1625600</xdr:colOff>
                    <xdr:row>28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0</xdr:col>
                    <xdr:colOff>749300</xdr:colOff>
                    <xdr:row>28</xdr:row>
                    <xdr:rowOff>177800</xdr:rowOff>
                  </from>
                  <to>
                    <xdr:col>0</xdr:col>
                    <xdr:colOff>1625600</xdr:colOff>
                    <xdr:row>29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0</xdr:col>
                    <xdr:colOff>749300</xdr:colOff>
                    <xdr:row>29</xdr:row>
                    <xdr:rowOff>165100</xdr:rowOff>
                  </from>
                  <to>
                    <xdr:col>0</xdr:col>
                    <xdr:colOff>1625600</xdr:colOff>
                    <xdr:row>30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0</xdr:col>
                    <xdr:colOff>749300</xdr:colOff>
                    <xdr:row>30</xdr:row>
                    <xdr:rowOff>177800</xdr:rowOff>
                  </from>
                  <to>
                    <xdr:col>0</xdr:col>
                    <xdr:colOff>1625600</xdr:colOff>
                    <xdr:row>31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0</xdr:col>
                    <xdr:colOff>749300</xdr:colOff>
                    <xdr:row>31</xdr:row>
                    <xdr:rowOff>152400</xdr:rowOff>
                  </from>
                  <to>
                    <xdr:col>0</xdr:col>
                    <xdr:colOff>1625600</xdr:colOff>
                    <xdr:row>32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0</xdr:col>
                    <xdr:colOff>749300</xdr:colOff>
                    <xdr:row>32</xdr:row>
                    <xdr:rowOff>152400</xdr:rowOff>
                  </from>
                  <to>
                    <xdr:col>0</xdr:col>
                    <xdr:colOff>1625600</xdr:colOff>
                    <xdr:row>33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0</xdr:col>
                    <xdr:colOff>749300</xdr:colOff>
                    <xdr:row>33</xdr:row>
                    <xdr:rowOff>177800</xdr:rowOff>
                  </from>
                  <to>
                    <xdr:col>0</xdr:col>
                    <xdr:colOff>1625600</xdr:colOff>
                    <xdr:row>34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7</xdr:col>
                    <xdr:colOff>1117600</xdr:colOff>
                    <xdr:row>24</xdr:row>
                    <xdr:rowOff>203200</xdr:rowOff>
                  </from>
                  <to>
                    <xdr:col>9</xdr:col>
                    <xdr:colOff>0</xdr:colOff>
                    <xdr:row>26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190500</xdr:rowOff>
                  </from>
                  <to>
                    <xdr:col>9</xdr:col>
                    <xdr:colOff>12700</xdr:colOff>
                    <xdr:row>27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177800</xdr:rowOff>
                  </from>
                  <to>
                    <xdr:col>9</xdr:col>
                    <xdr:colOff>12700</xdr:colOff>
                    <xdr:row>31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177800</xdr:rowOff>
                  </from>
                  <to>
                    <xdr:col>9</xdr:col>
                    <xdr:colOff>12700</xdr:colOff>
                    <xdr:row>34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177800</xdr:rowOff>
                  </from>
                  <to>
                    <xdr:col>9</xdr:col>
                    <xdr:colOff>12700</xdr:colOff>
                    <xdr:row>33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177800</xdr:rowOff>
                  </from>
                  <to>
                    <xdr:col>9</xdr:col>
                    <xdr:colOff>12700</xdr:colOff>
                    <xdr:row>31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177800</xdr:rowOff>
                  </from>
                  <to>
                    <xdr:col>9</xdr:col>
                    <xdr:colOff>12700</xdr:colOff>
                    <xdr:row>29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177800</xdr:rowOff>
                  </from>
                  <to>
                    <xdr:col>9</xdr:col>
                    <xdr:colOff>12700</xdr:colOff>
                    <xdr:row>28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190500</xdr:rowOff>
                  </from>
                  <to>
                    <xdr:col>9</xdr:col>
                    <xdr:colOff>12700</xdr:colOff>
                    <xdr:row>30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177800</xdr:rowOff>
                  </from>
                  <to>
                    <xdr:col>9</xdr:col>
                    <xdr:colOff>12700</xdr:colOff>
                    <xdr:row>35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1" r:id="rId25" name="Check Box 37">
              <controlPr defaultSize="0" autoFill="0" autoLine="0" autoPict="0" altText="Tarvike 11">
                <anchor moveWithCells="1">
                  <from>
                    <xdr:col>0</xdr:col>
                    <xdr:colOff>749300</xdr:colOff>
                    <xdr:row>34</xdr:row>
                    <xdr:rowOff>177800</xdr:rowOff>
                  </from>
                  <to>
                    <xdr:col>0</xdr:col>
                    <xdr:colOff>1625600</xdr:colOff>
                    <xdr:row>36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2" r:id="rId26" name="Check Box 38">
              <controlPr defaultSize="0" autoFill="0" autoLine="0" autoPict="0">
                <anchor moveWithCells="1">
                  <from>
                    <xdr:col>0</xdr:col>
                    <xdr:colOff>749300</xdr:colOff>
                    <xdr:row>36</xdr:row>
                    <xdr:rowOff>177800</xdr:rowOff>
                  </from>
                  <to>
                    <xdr:col>0</xdr:col>
                    <xdr:colOff>1625600</xdr:colOff>
                    <xdr:row>37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3" r:id="rId27" name="Check Box 39">
              <controlPr defaultSize="0" autoFill="0" autoLine="0" autoPict="0">
                <anchor moveWithCells="1">
                  <from>
                    <xdr:col>0</xdr:col>
                    <xdr:colOff>749300</xdr:colOff>
                    <xdr:row>38</xdr:row>
                    <xdr:rowOff>177800</xdr:rowOff>
                  </from>
                  <to>
                    <xdr:col>0</xdr:col>
                    <xdr:colOff>1625600</xdr:colOff>
                    <xdr:row>39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4" r:id="rId28" name="Check Box 40">
              <controlPr defaultSize="0" autoFill="0" autoLine="0" autoPict="0">
                <anchor moveWithCells="1">
                  <from>
                    <xdr:col>0</xdr:col>
                    <xdr:colOff>749300</xdr:colOff>
                    <xdr:row>37</xdr:row>
                    <xdr:rowOff>177800</xdr:rowOff>
                  </from>
                  <to>
                    <xdr:col>0</xdr:col>
                    <xdr:colOff>1625600</xdr:colOff>
                    <xdr:row>38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5" r:id="rId29" name="Check Box 41">
              <controlPr defaultSize="0" autoFill="0" autoLine="0" autoPict="0">
                <anchor moveWithCells="1">
                  <from>
                    <xdr:col>0</xdr:col>
                    <xdr:colOff>749300</xdr:colOff>
                    <xdr:row>35</xdr:row>
                    <xdr:rowOff>177800</xdr:rowOff>
                  </from>
                  <to>
                    <xdr:col>0</xdr:col>
                    <xdr:colOff>1625600</xdr:colOff>
                    <xdr:row>36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6" r:id="rId30" name="Check Box 42">
              <controlPr defaultSize="0" autoFill="0" autoLine="0" autoPict="0">
                <anchor moveWithCells="1">
                  <from>
                    <xdr:col>0</xdr:col>
                    <xdr:colOff>749300</xdr:colOff>
                    <xdr:row>39</xdr:row>
                    <xdr:rowOff>177800</xdr:rowOff>
                  </from>
                  <to>
                    <xdr:col>0</xdr:col>
                    <xdr:colOff>1625600</xdr:colOff>
                    <xdr:row>40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7" r:id="rId31" name="Check Box 43">
              <controlPr defaultSize="0" autoFill="0" autoLine="0" autoPict="0">
                <anchor moveWithCells="1">
                  <from>
                    <xdr:col>0</xdr:col>
                    <xdr:colOff>749300</xdr:colOff>
                    <xdr:row>41</xdr:row>
                    <xdr:rowOff>177800</xdr:rowOff>
                  </from>
                  <to>
                    <xdr:col>0</xdr:col>
                    <xdr:colOff>1625600</xdr:colOff>
                    <xdr:row>42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8" r:id="rId32" name="Check Box 44">
              <controlPr defaultSize="0" autoFill="0" autoLine="0" autoPict="0">
                <anchor moveWithCells="1">
                  <from>
                    <xdr:col>0</xdr:col>
                    <xdr:colOff>749300</xdr:colOff>
                    <xdr:row>43</xdr:row>
                    <xdr:rowOff>177800</xdr:rowOff>
                  </from>
                  <to>
                    <xdr:col>0</xdr:col>
                    <xdr:colOff>1625600</xdr:colOff>
                    <xdr:row>44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69" r:id="rId33" name="Check Box 45">
              <controlPr defaultSize="0" autoFill="0" autoLine="0" autoPict="0">
                <anchor moveWithCells="1">
                  <from>
                    <xdr:col>0</xdr:col>
                    <xdr:colOff>749300</xdr:colOff>
                    <xdr:row>42</xdr:row>
                    <xdr:rowOff>177800</xdr:rowOff>
                  </from>
                  <to>
                    <xdr:col>0</xdr:col>
                    <xdr:colOff>1625600</xdr:colOff>
                    <xdr:row>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0" r:id="rId34" name="Check Box 46">
              <controlPr defaultSize="0" autoFill="0" autoLine="0" autoPict="0">
                <anchor moveWithCells="1">
                  <from>
                    <xdr:col>0</xdr:col>
                    <xdr:colOff>749300</xdr:colOff>
                    <xdr:row>40</xdr:row>
                    <xdr:rowOff>177800</xdr:rowOff>
                  </from>
                  <to>
                    <xdr:col>0</xdr:col>
                    <xdr:colOff>1625600</xdr:colOff>
                    <xdr:row>41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2" r:id="rId35" name="Check Box 48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190500</xdr:rowOff>
                  </from>
                  <to>
                    <xdr:col>9</xdr:col>
                    <xdr:colOff>12700</xdr:colOff>
                    <xdr:row>36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3" r:id="rId36" name="Check Box 49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12700</xdr:colOff>
                    <xdr:row>37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4" r:id="rId37" name="Check Box 50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190500</xdr:rowOff>
                  </from>
                  <to>
                    <xdr:col>9</xdr:col>
                    <xdr:colOff>12700</xdr:colOff>
                    <xdr:row>41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5" r:id="rId38" name="Check Box 51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190500</xdr:rowOff>
                  </from>
                  <to>
                    <xdr:col>9</xdr:col>
                    <xdr:colOff>12700</xdr:colOff>
                    <xdr:row>44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6" r:id="rId39" name="Check Box 52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190500</xdr:rowOff>
                  </from>
                  <to>
                    <xdr:col>9</xdr:col>
                    <xdr:colOff>12700</xdr:colOff>
                    <xdr:row>43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7" r:id="rId40" name="Check Box 53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177800</xdr:rowOff>
                  </from>
                  <to>
                    <xdr:col>9</xdr:col>
                    <xdr:colOff>12700</xdr:colOff>
                    <xdr:row>42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8" r:id="rId41" name="Check Box 54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190500</xdr:rowOff>
                  </from>
                  <to>
                    <xdr:col>9</xdr:col>
                    <xdr:colOff>12700</xdr:colOff>
                    <xdr:row>39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79" r:id="rId42" name="Check Box 55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190500</xdr:rowOff>
                  </from>
                  <to>
                    <xdr:col>9</xdr:col>
                    <xdr:colOff>12700</xdr:colOff>
                    <xdr:row>38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80" r:id="rId43" name="Check Box 56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12700</xdr:colOff>
                    <xdr:row>40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81" r:id="rId44" name="Check Box 57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190500</xdr:rowOff>
                  </from>
                  <to>
                    <xdr:col>9</xdr:col>
                    <xdr:colOff>12700</xdr:colOff>
                    <xdr:row>45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5" enableFormatConditionsCalculation="0"/>
  <dimension ref="A1:T405"/>
  <sheetViews>
    <sheetView topLeftCell="A3" workbookViewId="0">
      <selection activeCell="Q57" sqref="Q57"/>
    </sheetView>
  </sheetViews>
  <sheetFormatPr baseColWidth="10" defaultColWidth="9.1640625" defaultRowHeight="14" x14ac:dyDescent="0"/>
  <sheetData>
    <row r="1" spans="1:20">
      <c r="A1" s="52" t="s">
        <v>53</v>
      </c>
      <c r="B1" s="52"/>
      <c r="D1" s="52" t="s">
        <v>54</v>
      </c>
      <c r="E1" s="52"/>
      <c r="G1" s="52" t="s">
        <v>55</v>
      </c>
      <c r="H1" s="52"/>
      <c r="J1" s="52" t="s">
        <v>56</v>
      </c>
      <c r="K1" s="52"/>
      <c r="M1" s="52" t="s">
        <v>57</v>
      </c>
      <c r="N1" s="52"/>
      <c r="P1" s="52" t="s">
        <v>58</v>
      </c>
      <c r="Q1" s="52"/>
      <c r="S1" s="52" t="s">
        <v>59</v>
      </c>
      <c r="T1" s="52"/>
    </row>
    <row r="2" spans="1:20">
      <c r="A2" s="52"/>
      <c r="B2" s="52"/>
      <c r="D2" s="52"/>
      <c r="E2" s="52"/>
      <c r="G2" s="52"/>
      <c r="H2" s="52"/>
      <c r="J2" s="52"/>
      <c r="K2" s="52"/>
      <c r="M2" s="52"/>
      <c r="N2" s="52"/>
      <c r="P2" s="52"/>
      <c r="Q2" s="52"/>
      <c r="S2" s="52"/>
      <c r="T2" s="52"/>
    </row>
    <row r="3" spans="1:20">
      <c r="A3" s="52"/>
      <c r="B3" s="52"/>
      <c r="D3" s="52"/>
      <c r="E3" s="52"/>
      <c r="G3" s="52"/>
      <c r="H3" s="52"/>
      <c r="J3" s="52"/>
      <c r="K3" s="52"/>
      <c r="M3" s="52"/>
      <c r="N3" s="52"/>
      <c r="P3" s="52"/>
      <c r="Q3" s="52"/>
      <c r="S3" s="52"/>
      <c r="T3" s="52"/>
    </row>
    <row r="4" spans="1:20">
      <c r="A4" s="42" t="s">
        <v>12</v>
      </c>
      <c r="B4" s="42" t="s">
        <v>60</v>
      </c>
      <c r="D4" s="43" t="s">
        <v>61</v>
      </c>
      <c r="E4" s="44" t="s">
        <v>62</v>
      </c>
      <c r="F4" s="2"/>
      <c r="G4" s="42" t="s">
        <v>12</v>
      </c>
      <c r="H4" s="42" t="s">
        <v>60</v>
      </c>
      <c r="J4" s="42" t="s">
        <v>12</v>
      </c>
      <c r="K4" s="42" t="s">
        <v>60</v>
      </c>
      <c r="M4" s="42" t="s">
        <v>12</v>
      </c>
      <c r="N4" s="42" t="s">
        <v>60</v>
      </c>
      <c r="P4" s="42" t="s">
        <v>12</v>
      </c>
      <c r="Q4" s="42" t="s">
        <v>60</v>
      </c>
      <c r="S4" s="45" t="s">
        <v>63</v>
      </c>
      <c r="T4" s="45" t="s">
        <v>64</v>
      </c>
    </row>
    <row r="5" spans="1:20">
      <c r="A5" s="46">
        <v>0</v>
      </c>
      <c r="B5" s="47">
        <v>5</v>
      </c>
      <c r="D5" s="2">
        <v>0</v>
      </c>
      <c r="E5" s="2">
        <v>0</v>
      </c>
      <c r="G5" s="46">
        <v>0</v>
      </c>
      <c r="H5" s="47">
        <v>4.3999999999999995</v>
      </c>
      <c r="J5" s="46">
        <v>0</v>
      </c>
      <c r="K5" s="47">
        <v>3.8</v>
      </c>
      <c r="M5" s="46">
        <v>0</v>
      </c>
      <c r="N5" s="47">
        <v>3.3000000000000003</v>
      </c>
      <c r="P5" s="46">
        <v>0</v>
      </c>
      <c r="Q5" s="47">
        <v>2.7</v>
      </c>
      <c r="S5" s="48">
        <v>0</v>
      </c>
      <c r="T5" s="48">
        <v>43.07</v>
      </c>
    </row>
    <row r="6" spans="1:20">
      <c r="A6" s="46">
        <v>1</v>
      </c>
      <c r="B6" s="47">
        <v>5.1000000000000005</v>
      </c>
      <c r="D6" s="2">
        <v>2500</v>
      </c>
      <c r="E6" s="2">
        <v>0</v>
      </c>
      <c r="G6" s="46">
        <v>1</v>
      </c>
      <c r="H6" s="47">
        <v>4.5</v>
      </c>
      <c r="J6" s="46">
        <v>1</v>
      </c>
      <c r="K6" s="47">
        <v>3.9</v>
      </c>
      <c r="M6" s="46">
        <v>1</v>
      </c>
      <c r="N6" s="47">
        <v>3.3000000000000003</v>
      </c>
      <c r="P6" s="46">
        <v>1</v>
      </c>
      <c r="Q6" s="47">
        <v>2.7</v>
      </c>
      <c r="S6" s="48">
        <v>1</v>
      </c>
      <c r="T6" s="48">
        <v>43.435000000000002</v>
      </c>
    </row>
    <row r="7" spans="1:20">
      <c r="A7" s="46">
        <v>2</v>
      </c>
      <c r="B7" s="47">
        <v>5.2</v>
      </c>
      <c r="D7" s="2">
        <v>2501</v>
      </c>
      <c r="E7" s="3">
        <v>9.8000000000000004E-2</v>
      </c>
      <c r="G7" s="46">
        <v>2</v>
      </c>
      <c r="H7" s="47">
        <v>4.5999999999999996</v>
      </c>
      <c r="J7" s="46">
        <v>2</v>
      </c>
      <c r="K7" s="47">
        <v>4</v>
      </c>
      <c r="M7" s="46">
        <v>2</v>
      </c>
      <c r="N7" s="47">
        <v>3.3000000000000003</v>
      </c>
      <c r="P7" s="46">
        <v>2</v>
      </c>
      <c r="Q7" s="47">
        <v>2.7</v>
      </c>
      <c r="S7" s="48">
        <v>2</v>
      </c>
      <c r="T7" s="48">
        <v>43.435000000000002</v>
      </c>
    </row>
    <row r="8" spans="1:20">
      <c r="A8" s="46">
        <v>3</v>
      </c>
      <c r="B8" s="47">
        <v>5.2</v>
      </c>
      <c r="D8" s="2">
        <v>2551</v>
      </c>
      <c r="E8" s="3">
        <v>0.115</v>
      </c>
      <c r="G8" s="46">
        <v>3</v>
      </c>
      <c r="H8" s="47">
        <v>4.5999999999999996</v>
      </c>
      <c r="J8" s="46">
        <v>3</v>
      </c>
      <c r="K8" s="47">
        <v>4</v>
      </c>
      <c r="M8" s="46">
        <v>3</v>
      </c>
      <c r="N8" s="47">
        <v>3.4000000000000004</v>
      </c>
      <c r="P8" s="46">
        <v>3</v>
      </c>
      <c r="Q8" s="47">
        <v>2.7</v>
      </c>
      <c r="S8" s="48">
        <v>3</v>
      </c>
      <c r="T8" s="48">
        <v>43.8</v>
      </c>
    </row>
    <row r="9" spans="1:20">
      <c r="A9" s="46">
        <v>4</v>
      </c>
      <c r="B9" s="47">
        <v>5.3000000000000007</v>
      </c>
      <c r="D9" s="2">
        <v>2601</v>
      </c>
      <c r="E9" s="3">
        <v>0.128</v>
      </c>
      <c r="G9" s="46">
        <v>4</v>
      </c>
      <c r="H9" s="47">
        <v>4.7</v>
      </c>
      <c r="J9" s="46">
        <v>4</v>
      </c>
      <c r="K9" s="47">
        <v>4</v>
      </c>
      <c r="M9" s="46">
        <v>4</v>
      </c>
      <c r="N9" s="47">
        <v>3.4000000000000004</v>
      </c>
      <c r="P9" s="46">
        <v>4</v>
      </c>
      <c r="Q9" s="47">
        <v>2.8000000000000003</v>
      </c>
      <c r="S9" s="48">
        <v>4</v>
      </c>
      <c r="T9" s="48">
        <v>43.8</v>
      </c>
    </row>
    <row r="10" spans="1:20">
      <c r="A10" s="46">
        <v>5</v>
      </c>
      <c r="B10" s="47">
        <v>5.4</v>
      </c>
      <c r="D10" s="2">
        <v>2651</v>
      </c>
      <c r="E10" s="4">
        <v>0.13800000000000001</v>
      </c>
      <c r="G10" s="46">
        <v>5</v>
      </c>
      <c r="H10" s="47">
        <v>4.7</v>
      </c>
      <c r="J10" s="46">
        <v>5</v>
      </c>
      <c r="K10" s="47">
        <v>4.1000000000000005</v>
      </c>
      <c r="M10" s="46">
        <v>5</v>
      </c>
      <c r="N10" s="47">
        <v>3.4000000000000004</v>
      </c>
      <c r="P10" s="46">
        <v>5</v>
      </c>
      <c r="Q10" s="47">
        <v>2.8000000000000003</v>
      </c>
      <c r="S10" s="48">
        <v>5</v>
      </c>
      <c r="T10" s="48">
        <v>44.164999999999999</v>
      </c>
    </row>
    <row r="11" spans="1:20">
      <c r="A11" s="46">
        <v>6</v>
      </c>
      <c r="B11" s="47">
        <v>5.4</v>
      </c>
      <c r="D11" s="2">
        <v>2701</v>
      </c>
      <c r="E11" s="3">
        <v>0.14699999999999999</v>
      </c>
      <c r="G11" s="46">
        <v>6</v>
      </c>
      <c r="H11" s="47">
        <v>4.8</v>
      </c>
      <c r="J11" s="46">
        <v>6</v>
      </c>
      <c r="K11" s="47">
        <v>4.1000000000000005</v>
      </c>
      <c r="M11" s="46">
        <v>6</v>
      </c>
      <c r="N11" s="47">
        <v>3.5000000000000004</v>
      </c>
      <c r="P11" s="46">
        <v>6</v>
      </c>
      <c r="Q11" s="47">
        <v>2.8000000000000003</v>
      </c>
      <c r="S11" s="48">
        <v>6</v>
      </c>
      <c r="T11" s="48">
        <v>44.53</v>
      </c>
    </row>
    <row r="12" spans="1:20">
      <c r="A12" s="46">
        <v>7</v>
      </c>
      <c r="B12" s="47">
        <v>5.5</v>
      </c>
      <c r="D12" s="2">
        <v>2751</v>
      </c>
      <c r="E12" s="3">
        <v>0.154</v>
      </c>
      <c r="G12" s="46">
        <v>7</v>
      </c>
      <c r="H12" s="47">
        <v>4.8</v>
      </c>
      <c r="J12" s="46">
        <v>7</v>
      </c>
      <c r="K12" s="47">
        <v>4.2</v>
      </c>
      <c r="M12" s="46">
        <v>7</v>
      </c>
      <c r="N12" s="47">
        <v>3.5000000000000004</v>
      </c>
      <c r="P12" s="46">
        <v>7</v>
      </c>
      <c r="Q12" s="47">
        <v>2.8000000000000003</v>
      </c>
      <c r="S12" s="48">
        <v>7</v>
      </c>
      <c r="T12" s="48">
        <v>44.53</v>
      </c>
    </row>
    <row r="13" spans="1:20">
      <c r="A13" s="46">
        <v>8</v>
      </c>
      <c r="B13" s="47">
        <v>5.6000000000000005</v>
      </c>
      <c r="D13" s="2">
        <v>2801</v>
      </c>
      <c r="E13" s="3">
        <v>0.161</v>
      </c>
      <c r="G13" s="46">
        <v>8</v>
      </c>
      <c r="H13" s="47">
        <v>4.9000000000000004</v>
      </c>
      <c r="J13" s="46">
        <v>8</v>
      </c>
      <c r="K13" s="47">
        <v>4.2</v>
      </c>
      <c r="M13" s="46">
        <v>8</v>
      </c>
      <c r="N13" s="47">
        <v>3.5000000000000004</v>
      </c>
      <c r="P13" s="46">
        <v>8</v>
      </c>
      <c r="Q13" s="47">
        <v>2.9000000000000004</v>
      </c>
      <c r="S13" s="48">
        <v>8</v>
      </c>
      <c r="T13" s="48">
        <v>44.895000000000003</v>
      </c>
    </row>
    <row r="14" spans="1:20">
      <c r="A14" s="46">
        <v>9</v>
      </c>
      <c r="B14" s="47">
        <v>5.6000000000000005</v>
      </c>
      <c r="D14" s="2">
        <v>2851</v>
      </c>
      <c r="E14" s="3">
        <v>0.16699999999999998</v>
      </c>
      <c r="G14" s="46">
        <v>9</v>
      </c>
      <c r="H14" s="47">
        <v>4.9000000000000004</v>
      </c>
      <c r="J14" s="46">
        <v>9</v>
      </c>
      <c r="K14" s="47">
        <v>4.2</v>
      </c>
      <c r="M14" s="46">
        <v>9</v>
      </c>
      <c r="N14" s="47">
        <v>3.5999999999999996</v>
      </c>
      <c r="P14" s="46">
        <v>9</v>
      </c>
      <c r="Q14" s="47">
        <v>2.9000000000000004</v>
      </c>
      <c r="S14" s="48">
        <v>9</v>
      </c>
      <c r="T14" s="48">
        <v>44.895000000000003</v>
      </c>
    </row>
    <row r="15" spans="1:20">
      <c r="A15" s="46">
        <v>10</v>
      </c>
      <c r="B15" s="47">
        <v>5.7</v>
      </c>
      <c r="D15" s="2">
        <v>2901</v>
      </c>
      <c r="E15" s="3">
        <v>0.17199999999999999</v>
      </c>
      <c r="G15" s="46">
        <v>10</v>
      </c>
      <c r="H15" s="47">
        <v>5</v>
      </c>
      <c r="J15" s="46">
        <v>10</v>
      </c>
      <c r="K15" s="47">
        <v>4.3</v>
      </c>
      <c r="M15" s="46">
        <v>10</v>
      </c>
      <c r="N15" s="47">
        <v>3.5999999999999996</v>
      </c>
      <c r="P15" s="46">
        <v>10</v>
      </c>
      <c r="Q15" s="47">
        <v>2.9000000000000004</v>
      </c>
      <c r="S15" s="48">
        <v>10</v>
      </c>
      <c r="T15" s="48">
        <v>45.26</v>
      </c>
    </row>
    <row r="16" spans="1:20">
      <c r="A16" s="46">
        <v>11</v>
      </c>
      <c r="B16" s="47">
        <v>5.8000000000000007</v>
      </c>
      <c r="D16" s="2">
        <v>2951</v>
      </c>
      <c r="E16" s="3">
        <v>0.17800000000000002</v>
      </c>
      <c r="G16" s="46">
        <v>11</v>
      </c>
      <c r="H16" s="47">
        <v>5.0999999999999996</v>
      </c>
      <c r="J16" s="46">
        <v>11</v>
      </c>
      <c r="K16" s="47">
        <v>4.3999999999999995</v>
      </c>
      <c r="M16" s="46">
        <v>11</v>
      </c>
      <c r="N16" s="47">
        <v>3.6999999999999997</v>
      </c>
      <c r="P16" s="46">
        <v>11</v>
      </c>
      <c r="Q16" s="47">
        <v>2.9000000000000004</v>
      </c>
      <c r="S16" s="48">
        <v>11</v>
      </c>
      <c r="T16" s="48">
        <v>45.625</v>
      </c>
    </row>
    <row r="17" spans="1:20">
      <c r="A17" s="46">
        <v>12</v>
      </c>
      <c r="B17" s="47">
        <v>5.9</v>
      </c>
      <c r="D17" s="2">
        <v>3001</v>
      </c>
      <c r="E17" s="3">
        <v>0.183</v>
      </c>
      <c r="G17" s="46">
        <v>12</v>
      </c>
      <c r="H17" s="47">
        <v>5.2</v>
      </c>
      <c r="J17" s="46">
        <v>12</v>
      </c>
      <c r="K17" s="47">
        <v>4.3999999999999995</v>
      </c>
      <c r="M17" s="46">
        <v>12</v>
      </c>
      <c r="N17" s="47">
        <v>3.6999999999999997</v>
      </c>
      <c r="P17" s="46">
        <v>12</v>
      </c>
      <c r="Q17" s="47">
        <v>3</v>
      </c>
      <c r="S17" s="48">
        <v>12</v>
      </c>
      <c r="T17" s="48">
        <v>45.625</v>
      </c>
    </row>
    <row r="18" spans="1:20">
      <c r="A18" s="46">
        <v>13</v>
      </c>
      <c r="B18" s="47">
        <v>5.9</v>
      </c>
      <c r="D18" s="2">
        <v>3051</v>
      </c>
      <c r="E18" s="3">
        <v>0.187</v>
      </c>
      <c r="G18" s="46">
        <v>13</v>
      </c>
      <c r="H18" s="47">
        <v>5.2</v>
      </c>
      <c r="J18" s="46">
        <v>13</v>
      </c>
      <c r="K18" s="47">
        <v>4.3999999999999995</v>
      </c>
      <c r="M18" s="46">
        <v>13</v>
      </c>
      <c r="N18" s="47">
        <v>3.6999999999999997</v>
      </c>
      <c r="P18" s="46">
        <v>13</v>
      </c>
      <c r="Q18" s="47">
        <v>3</v>
      </c>
      <c r="S18" s="48">
        <v>13</v>
      </c>
      <c r="T18" s="48">
        <v>45.99</v>
      </c>
    </row>
    <row r="19" spans="1:20">
      <c r="A19" s="46">
        <v>14</v>
      </c>
      <c r="B19" s="47">
        <v>6</v>
      </c>
      <c r="D19" s="2">
        <v>3101</v>
      </c>
      <c r="E19" s="3">
        <v>0.191</v>
      </c>
      <c r="G19" s="46">
        <v>14</v>
      </c>
      <c r="H19" s="47">
        <v>5.3</v>
      </c>
      <c r="J19" s="46">
        <v>14</v>
      </c>
      <c r="K19" s="47">
        <v>4.5</v>
      </c>
      <c r="M19" s="46">
        <v>14</v>
      </c>
      <c r="N19" s="47">
        <v>3.8</v>
      </c>
      <c r="P19" s="46">
        <v>14</v>
      </c>
      <c r="Q19" s="47">
        <v>3</v>
      </c>
      <c r="S19" s="48">
        <v>14</v>
      </c>
      <c r="T19" s="48">
        <v>46.354999999999997</v>
      </c>
    </row>
    <row r="20" spans="1:20">
      <c r="A20" s="46">
        <v>15</v>
      </c>
      <c r="B20" s="47">
        <v>6.1000000000000005</v>
      </c>
      <c r="D20" s="2">
        <v>3151</v>
      </c>
      <c r="E20" s="3">
        <v>0.19600000000000001</v>
      </c>
      <c r="G20" s="46">
        <v>15</v>
      </c>
      <c r="H20" s="47">
        <v>5.3</v>
      </c>
      <c r="J20" s="46">
        <v>15</v>
      </c>
      <c r="K20" s="47">
        <v>4.5999999999999996</v>
      </c>
      <c r="M20" s="46">
        <v>15</v>
      </c>
      <c r="N20" s="47">
        <v>3.8</v>
      </c>
      <c r="P20" s="46">
        <v>15</v>
      </c>
      <c r="Q20" s="47">
        <v>3</v>
      </c>
      <c r="S20" s="48">
        <v>15</v>
      </c>
      <c r="T20" s="48">
        <v>46.354999999999997</v>
      </c>
    </row>
    <row r="21" spans="1:20">
      <c r="A21" s="46">
        <v>16</v>
      </c>
      <c r="B21" s="47">
        <v>6.2</v>
      </c>
      <c r="D21" s="2">
        <v>3201</v>
      </c>
      <c r="E21" s="3">
        <v>0.19899999999999998</v>
      </c>
      <c r="G21" s="46">
        <v>16</v>
      </c>
      <c r="H21" s="47">
        <v>5.4</v>
      </c>
      <c r="J21" s="46">
        <v>16</v>
      </c>
      <c r="K21" s="47">
        <v>4.5999999999999996</v>
      </c>
      <c r="M21" s="46">
        <v>16</v>
      </c>
      <c r="N21" s="47">
        <v>3.9</v>
      </c>
      <c r="P21" s="46">
        <v>16</v>
      </c>
      <c r="Q21" s="47">
        <v>3.1</v>
      </c>
      <c r="S21" s="48">
        <v>16</v>
      </c>
      <c r="T21" s="48">
        <v>46.72</v>
      </c>
    </row>
    <row r="22" spans="1:20">
      <c r="A22" s="46">
        <v>17</v>
      </c>
      <c r="B22" s="47">
        <v>6.3000000000000007</v>
      </c>
      <c r="D22" s="2">
        <v>3251</v>
      </c>
      <c r="E22" s="3">
        <v>0.20300000000000001</v>
      </c>
      <c r="G22" s="46">
        <v>17</v>
      </c>
      <c r="H22" s="47">
        <v>5.5</v>
      </c>
      <c r="J22" s="46">
        <v>17</v>
      </c>
      <c r="K22" s="47">
        <v>4.7</v>
      </c>
      <c r="M22" s="46">
        <v>17</v>
      </c>
      <c r="N22" s="47">
        <v>3.9</v>
      </c>
      <c r="P22" s="46">
        <v>17</v>
      </c>
      <c r="Q22" s="47">
        <v>3.1</v>
      </c>
      <c r="S22" s="48">
        <v>17</v>
      </c>
      <c r="T22" s="48">
        <v>47.085000000000001</v>
      </c>
    </row>
    <row r="23" spans="1:20">
      <c r="A23" s="46">
        <v>18</v>
      </c>
      <c r="B23" s="47">
        <v>6.3000000000000007</v>
      </c>
      <c r="D23" s="2">
        <v>3301</v>
      </c>
      <c r="E23" s="3">
        <v>0.20699999999999999</v>
      </c>
      <c r="G23" s="46">
        <v>18</v>
      </c>
      <c r="H23" s="47">
        <v>5.5</v>
      </c>
      <c r="J23" s="46">
        <v>18</v>
      </c>
      <c r="K23" s="47">
        <v>4.7</v>
      </c>
      <c r="M23" s="46">
        <v>18</v>
      </c>
      <c r="N23" s="47">
        <v>3.9</v>
      </c>
      <c r="P23" s="46">
        <v>18</v>
      </c>
      <c r="Q23" s="47">
        <v>3.1</v>
      </c>
      <c r="S23" s="48">
        <v>18</v>
      </c>
      <c r="T23" s="48">
        <v>47.085000000000001</v>
      </c>
    </row>
    <row r="24" spans="1:20">
      <c r="A24" s="46">
        <v>19</v>
      </c>
      <c r="B24" s="47">
        <v>6.4</v>
      </c>
      <c r="D24" s="2">
        <v>3351</v>
      </c>
      <c r="E24" s="3">
        <v>0.21</v>
      </c>
      <c r="G24" s="46">
        <v>19</v>
      </c>
      <c r="H24" s="47">
        <v>5.6000000000000005</v>
      </c>
      <c r="J24" s="46">
        <v>19</v>
      </c>
      <c r="K24" s="47">
        <v>4.8</v>
      </c>
      <c r="M24" s="46">
        <v>19</v>
      </c>
      <c r="N24" s="47">
        <v>4</v>
      </c>
      <c r="P24" s="46">
        <v>19</v>
      </c>
      <c r="Q24" s="47">
        <v>3.2</v>
      </c>
      <c r="S24" s="48">
        <v>19</v>
      </c>
      <c r="T24" s="48">
        <v>47.45</v>
      </c>
    </row>
    <row r="25" spans="1:20">
      <c r="A25" s="46">
        <v>20</v>
      </c>
      <c r="B25" s="47">
        <v>6.5</v>
      </c>
      <c r="D25" s="2">
        <v>3401</v>
      </c>
      <c r="E25" s="3">
        <v>0.214</v>
      </c>
      <c r="G25" s="46">
        <v>20</v>
      </c>
      <c r="H25" s="47">
        <v>5.7</v>
      </c>
      <c r="J25" s="46">
        <v>20</v>
      </c>
      <c r="K25" s="47">
        <v>4.9000000000000004</v>
      </c>
      <c r="M25" s="46">
        <v>20</v>
      </c>
      <c r="N25" s="47">
        <v>4</v>
      </c>
      <c r="P25" s="46">
        <v>20</v>
      </c>
      <c r="Q25" s="47">
        <v>3.2</v>
      </c>
      <c r="S25" s="48">
        <v>20</v>
      </c>
      <c r="T25" s="48">
        <v>47.814999999999998</v>
      </c>
    </row>
    <row r="26" spans="1:20">
      <c r="A26" s="46">
        <v>21</v>
      </c>
      <c r="B26" s="47">
        <v>6.6000000000000005</v>
      </c>
      <c r="D26" s="2">
        <v>3451</v>
      </c>
      <c r="E26" s="3">
        <v>0.217</v>
      </c>
      <c r="G26" s="46">
        <v>21</v>
      </c>
      <c r="H26" s="47">
        <v>5.8000000000000007</v>
      </c>
      <c r="J26" s="46">
        <v>21</v>
      </c>
      <c r="K26" s="47">
        <v>4.9000000000000004</v>
      </c>
      <c r="M26" s="46">
        <v>21</v>
      </c>
      <c r="N26" s="47">
        <v>4.1000000000000005</v>
      </c>
      <c r="P26" s="46">
        <v>21</v>
      </c>
      <c r="Q26" s="47">
        <v>3.2</v>
      </c>
      <c r="S26" s="48">
        <v>21</v>
      </c>
      <c r="T26" s="48">
        <v>48.18</v>
      </c>
    </row>
    <row r="27" spans="1:20">
      <c r="A27" s="46">
        <v>22</v>
      </c>
      <c r="B27" s="47">
        <v>6.7</v>
      </c>
      <c r="G27" s="46">
        <v>22</v>
      </c>
      <c r="H27" s="47">
        <v>5.8000000000000007</v>
      </c>
      <c r="J27" s="46">
        <v>22</v>
      </c>
      <c r="K27" s="47">
        <v>5</v>
      </c>
      <c r="M27" s="46">
        <v>22</v>
      </c>
      <c r="N27" s="47">
        <v>4.1000000000000005</v>
      </c>
      <c r="P27" s="46">
        <v>22</v>
      </c>
      <c r="Q27" s="47">
        <v>3.3000000000000003</v>
      </c>
      <c r="S27" s="48">
        <v>22</v>
      </c>
      <c r="T27" s="48">
        <v>48.18</v>
      </c>
    </row>
    <row r="28" spans="1:20">
      <c r="A28" s="46">
        <v>23</v>
      </c>
      <c r="B28" s="47">
        <v>6.8000000000000007</v>
      </c>
      <c r="G28" s="46">
        <v>23</v>
      </c>
      <c r="H28" s="47">
        <v>5.8999999999999995</v>
      </c>
      <c r="J28" s="46">
        <v>23</v>
      </c>
      <c r="K28" s="47">
        <v>5.0999999999999996</v>
      </c>
      <c r="M28" s="46">
        <v>23</v>
      </c>
      <c r="N28" s="47">
        <v>4.2</v>
      </c>
      <c r="P28" s="46">
        <v>23</v>
      </c>
      <c r="Q28" s="47">
        <v>3.3000000000000003</v>
      </c>
      <c r="S28" s="48">
        <v>23</v>
      </c>
      <c r="T28" s="48">
        <v>48.545000000000002</v>
      </c>
    </row>
    <row r="29" spans="1:20">
      <c r="A29" s="46">
        <v>24</v>
      </c>
      <c r="B29" s="47">
        <v>6.8000000000000007</v>
      </c>
      <c r="G29" s="46">
        <v>24</v>
      </c>
      <c r="H29" s="47">
        <v>5.8999999999999995</v>
      </c>
      <c r="J29" s="46">
        <v>24</v>
      </c>
      <c r="K29" s="47">
        <v>5.0999999999999996</v>
      </c>
      <c r="M29" s="46">
        <v>24</v>
      </c>
      <c r="N29" s="47">
        <v>4.2</v>
      </c>
      <c r="P29" s="46">
        <v>24</v>
      </c>
      <c r="Q29" s="47">
        <v>3.3000000000000003</v>
      </c>
      <c r="S29" s="48">
        <v>24</v>
      </c>
      <c r="T29" s="48">
        <v>48.91</v>
      </c>
    </row>
    <row r="30" spans="1:20">
      <c r="A30" s="46">
        <v>25</v>
      </c>
      <c r="B30" s="47">
        <v>6.9</v>
      </c>
      <c r="G30" s="46">
        <v>25</v>
      </c>
      <c r="H30" s="47">
        <v>6</v>
      </c>
      <c r="J30" s="46">
        <v>25</v>
      </c>
      <c r="K30" s="47">
        <v>5.0999999999999996</v>
      </c>
      <c r="M30" s="46">
        <v>25</v>
      </c>
      <c r="N30" s="47">
        <v>4.3</v>
      </c>
      <c r="P30" s="46">
        <v>25</v>
      </c>
      <c r="Q30" s="47">
        <v>3.4000000000000004</v>
      </c>
      <c r="S30" s="48">
        <v>25</v>
      </c>
      <c r="T30" s="48">
        <v>49.274999999999999</v>
      </c>
    </row>
    <row r="31" spans="1:20">
      <c r="A31" s="46">
        <v>26</v>
      </c>
      <c r="B31" s="47">
        <v>7</v>
      </c>
      <c r="G31" s="46">
        <v>26</v>
      </c>
      <c r="H31" s="47">
        <v>6.1</v>
      </c>
      <c r="J31" s="46">
        <v>26</v>
      </c>
      <c r="K31" s="47">
        <v>5.2</v>
      </c>
      <c r="M31" s="46">
        <v>26</v>
      </c>
      <c r="N31" s="47">
        <v>4.3</v>
      </c>
      <c r="P31" s="46">
        <v>26</v>
      </c>
      <c r="Q31" s="47">
        <v>3.4000000000000004</v>
      </c>
      <c r="S31" s="48">
        <v>26</v>
      </c>
      <c r="T31" s="48">
        <v>49.274999999999999</v>
      </c>
    </row>
    <row r="32" spans="1:20">
      <c r="A32" s="46">
        <v>27</v>
      </c>
      <c r="B32" s="47">
        <v>7.1000000000000005</v>
      </c>
      <c r="G32" s="46">
        <v>27</v>
      </c>
      <c r="H32" s="47">
        <v>6.2</v>
      </c>
      <c r="J32" s="46">
        <v>27</v>
      </c>
      <c r="K32" s="47">
        <v>5.3</v>
      </c>
      <c r="M32" s="46">
        <v>27</v>
      </c>
      <c r="N32" s="47">
        <v>4.3999999999999995</v>
      </c>
      <c r="P32" s="46">
        <v>27</v>
      </c>
      <c r="Q32" s="47">
        <v>3.5000000000000004</v>
      </c>
      <c r="S32" s="48">
        <v>27</v>
      </c>
      <c r="T32" s="48">
        <v>49.64</v>
      </c>
    </row>
    <row r="33" spans="1:20">
      <c r="A33" s="46">
        <v>28</v>
      </c>
      <c r="B33" s="47">
        <v>7.2</v>
      </c>
      <c r="G33" s="46">
        <v>28</v>
      </c>
      <c r="H33" s="47">
        <v>6.3</v>
      </c>
      <c r="J33" s="46">
        <v>28</v>
      </c>
      <c r="K33" s="47">
        <v>5.3</v>
      </c>
      <c r="M33" s="46">
        <v>28</v>
      </c>
      <c r="N33" s="47">
        <v>4.3999999999999995</v>
      </c>
      <c r="P33" s="46">
        <v>28</v>
      </c>
      <c r="Q33" s="47">
        <v>3.5000000000000004</v>
      </c>
      <c r="S33" s="48">
        <v>28</v>
      </c>
      <c r="T33" s="48">
        <v>50.005000000000003</v>
      </c>
    </row>
    <row r="34" spans="1:20">
      <c r="A34" s="46">
        <v>29</v>
      </c>
      <c r="B34" s="47">
        <v>7.3000000000000007</v>
      </c>
      <c r="G34" s="46">
        <v>29</v>
      </c>
      <c r="H34" s="47">
        <v>6.4</v>
      </c>
      <c r="J34" s="46">
        <v>29</v>
      </c>
      <c r="K34" s="47">
        <v>5.4</v>
      </c>
      <c r="M34" s="46">
        <v>29</v>
      </c>
      <c r="N34" s="47">
        <v>4.5</v>
      </c>
      <c r="P34" s="46">
        <v>29</v>
      </c>
      <c r="Q34" s="47">
        <v>3.5000000000000004</v>
      </c>
      <c r="S34" s="48">
        <v>29</v>
      </c>
      <c r="T34" s="48">
        <v>50.37</v>
      </c>
    </row>
    <row r="35" spans="1:20">
      <c r="A35" s="46">
        <v>30</v>
      </c>
      <c r="B35" s="47">
        <v>7.4</v>
      </c>
      <c r="G35" s="46">
        <v>30</v>
      </c>
      <c r="H35" s="47">
        <v>6.4</v>
      </c>
      <c r="J35" s="46">
        <v>30</v>
      </c>
      <c r="K35" s="47">
        <v>5.5</v>
      </c>
      <c r="M35" s="46">
        <v>30</v>
      </c>
      <c r="N35" s="47">
        <v>4.5</v>
      </c>
      <c r="P35" s="46">
        <v>30</v>
      </c>
      <c r="Q35" s="47">
        <v>3.5999999999999996</v>
      </c>
      <c r="S35" s="48">
        <v>30</v>
      </c>
      <c r="T35" s="48">
        <v>50.734999999999999</v>
      </c>
    </row>
    <row r="36" spans="1:20">
      <c r="A36" s="46">
        <v>31</v>
      </c>
      <c r="B36" s="47">
        <v>7.5</v>
      </c>
      <c r="G36" s="46">
        <v>31</v>
      </c>
      <c r="H36" s="47">
        <v>6.5</v>
      </c>
      <c r="J36" s="46">
        <v>31</v>
      </c>
      <c r="K36" s="47">
        <v>5.6000000000000005</v>
      </c>
      <c r="M36" s="46">
        <v>31</v>
      </c>
      <c r="N36" s="47">
        <v>4.5999999999999996</v>
      </c>
      <c r="P36" s="46">
        <v>31</v>
      </c>
      <c r="Q36" s="47">
        <v>3.5999999999999996</v>
      </c>
      <c r="S36" s="48">
        <v>31</v>
      </c>
      <c r="T36" s="48">
        <v>51.1</v>
      </c>
    </row>
    <row r="37" spans="1:20">
      <c r="A37" s="46">
        <v>32</v>
      </c>
      <c r="B37" s="47">
        <v>7.6000000000000005</v>
      </c>
      <c r="G37" s="46">
        <v>32</v>
      </c>
      <c r="H37" s="47">
        <v>6.6000000000000005</v>
      </c>
      <c r="J37" s="46">
        <v>32</v>
      </c>
      <c r="K37" s="47">
        <v>5.6000000000000005</v>
      </c>
      <c r="M37" s="46">
        <v>32</v>
      </c>
      <c r="N37" s="47">
        <v>4.7</v>
      </c>
      <c r="P37" s="46">
        <v>32</v>
      </c>
      <c r="Q37" s="47">
        <v>3.6999999999999997</v>
      </c>
      <c r="S37" s="48">
        <v>32</v>
      </c>
      <c r="T37" s="48">
        <v>51.1</v>
      </c>
    </row>
    <row r="38" spans="1:20">
      <c r="A38" s="46">
        <v>33</v>
      </c>
      <c r="B38" s="47">
        <v>7.7</v>
      </c>
      <c r="G38" s="46">
        <v>33</v>
      </c>
      <c r="H38" s="47">
        <v>6.7</v>
      </c>
      <c r="J38" s="46">
        <v>33</v>
      </c>
      <c r="K38" s="47">
        <v>5.7</v>
      </c>
      <c r="M38" s="46">
        <v>33</v>
      </c>
      <c r="N38" s="47">
        <v>4.7</v>
      </c>
      <c r="P38" s="46">
        <v>33</v>
      </c>
      <c r="Q38" s="47">
        <v>3.6999999999999997</v>
      </c>
      <c r="S38" s="48">
        <v>33</v>
      </c>
      <c r="T38" s="48">
        <v>51.465000000000003</v>
      </c>
    </row>
    <row r="39" spans="1:20">
      <c r="A39" s="46">
        <v>34</v>
      </c>
      <c r="B39" s="47">
        <v>7.8000000000000007</v>
      </c>
      <c r="G39" s="46">
        <v>34</v>
      </c>
      <c r="H39" s="47">
        <v>6.8000000000000007</v>
      </c>
      <c r="J39" s="46">
        <v>34</v>
      </c>
      <c r="K39" s="47">
        <v>5.8000000000000007</v>
      </c>
      <c r="M39" s="46">
        <v>34</v>
      </c>
      <c r="N39" s="47">
        <v>4.8</v>
      </c>
      <c r="P39" s="46">
        <v>34</v>
      </c>
      <c r="Q39" s="47">
        <v>3.8</v>
      </c>
      <c r="S39" s="48">
        <v>34</v>
      </c>
      <c r="T39" s="48">
        <v>51.83</v>
      </c>
    </row>
    <row r="40" spans="1:20">
      <c r="A40" s="46">
        <v>35</v>
      </c>
      <c r="B40" s="47">
        <v>7.9</v>
      </c>
      <c r="G40" s="46">
        <v>35</v>
      </c>
      <c r="H40" s="47">
        <v>6.9</v>
      </c>
      <c r="J40" s="46">
        <v>35</v>
      </c>
      <c r="K40" s="47">
        <v>5.8999999999999995</v>
      </c>
      <c r="M40" s="46">
        <v>35</v>
      </c>
      <c r="N40" s="47">
        <v>4.8</v>
      </c>
      <c r="P40" s="46">
        <v>35</v>
      </c>
      <c r="Q40" s="47">
        <v>3.8</v>
      </c>
      <c r="S40" s="48">
        <v>35</v>
      </c>
      <c r="T40" s="48">
        <v>52.195</v>
      </c>
    </row>
    <row r="41" spans="1:20">
      <c r="A41" s="46">
        <v>36</v>
      </c>
      <c r="B41" s="47">
        <v>8</v>
      </c>
      <c r="G41" s="46">
        <v>36</v>
      </c>
      <c r="H41" s="47">
        <v>7.0000000000000009</v>
      </c>
      <c r="J41" s="46">
        <v>36</v>
      </c>
      <c r="K41" s="47">
        <v>5.8999999999999995</v>
      </c>
      <c r="M41" s="46">
        <v>36</v>
      </c>
      <c r="N41" s="47">
        <v>4.9000000000000004</v>
      </c>
      <c r="P41" s="46">
        <v>36</v>
      </c>
      <c r="Q41" s="47">
        <v>3.9</v>
      </c>
      <c r="S41" s="48">
        <v>36</v>
      </c>
      <c r="T41" s="48">
        <v>52.56</v>
      </c>
    </row>
    <row r="42" spans="1:20">
      <c r="A42" s="46">
        <v>37</v>
      </c>
      <c r="B42" s="47">
        <v>8.1</v>
      </c>
      <c r="G42" s="46">
        <v>37</v>
      </c>
      <c r="H42" s="47">
        <v>7.1</v>
      </c>
      <c r="J42" s="46">
        <v>37</v>
      </c>
      <c r="K42" s="47">
        <v>6</v>
      </c>
      <c r="M42" s="46">
        <v>37</v>
      </c>
      <c r="N42" s="47">
        <v>5</v>
      </c>
      <c r="P42" s="46">
        <v>37</v>
      </c>
      <c r="Q42" s="47">
        <v>3.9</v>
      </c>
      <c r="S42" s="48">
        <v>37</v>
      </c>
      <c r="T42" s="48">
        <v>52.924999999999997</v>
      </c>
    </row>
    <row r="43" spans="1:20">
      <c r="A43" s="46">
        <v>38</v>
      </c>
      <c r="B43" s="47">
        <v>8.2000000000000011</v>
      </c>
      <c r="G43" s="46">
        <v>38</v>
      </c>
      <c r="H43" s="47">
        <v>7.1</v>
      </c>
      <c r="J43" s="46">
        <v>38</v>
      </c>
      <c r="K43" s="47">
        <v>6.1</v>
      </c>
      <c r="M43" s="46">
        <v>38</v>
      </c>
      <c r="N43" s="47">
        <v>5</v>
      </c>
      <c r="P43" s="46">
        <v>38</v>
      </c>
      <c r="Q43" s="47">
        <v>4</v>
      </c>
      <c r="S43" s="48">
        <v>38</v>
      </c>
      <c r="T43" s="48">
        <v>53.29</v>
      </c>
    </row>
    <row r="44" spans="1:20">
      <c r="A44" s="46">
        <v>39</v>
      </c>
      <c r="B44" s="47">
        <v>8.3000000000000007</v>
      </c>
      <c r="G44" s="46">
        <v>39</v>
      </c>
      <c r="H44" s="47">
        <v>7.1999999999999993</v>
      </c>
      <c r="J44" s="46">
        <v>39</v>
      </c>
      <c r="K44" s="47">
        <v>6.2</v>
      </c>
      <c r="M44" s="46">
        <v>39</v>
      </c>
      <c r="N44" s="47">
        <v>5.0999999999999996</v>
      </c>
      <c r="P44" s="46">
        <v>39</v>
      </c>
      <c r="Q44" s="47">
        <v>4</v>
      </c>
      <c r="S44" s="48">
        <v>39</v>
      </c>
      <c r="T44" s="48">
        <v>53.655000000000001</v>
      </c>
    </row>
    <row r="45" spans="1:20">
      <c r="A45" s="46">
        <v>40</v>
      </c>
      <c r="B45" s="47">
        <v>8.4</v>
      </c>
      <c r="G45" s="46">
        <v>40</v>
      </c>
      <c r="H45" s="47">
        <v>7.3</v>
      </c>
      <c r="J45" s="46">
        <v>40</v>
      </c>
      <c r="K45" s="47">
        <v>6.2</v>
      </c>
      <c r="M45" s="46">
        <v>40</v>
      </c>
      <c r="N45" s="47">
        <v>5.2</v>
      </c>
      <c r="P45" s="46">
        <v>40</v>
      </c>
      <c r="Q45" s="47">
        <v>4.1000000000000005</v>
      </c>
      <c r="S45" s="48">
        <v>40</v>
      </c>
      <c r="T45" s="48">
        <v>54.02</v>
      </c>
    </row>
    <row r="46" spans="1:20">
      <c r="A46" s="46">
        <v>41</v>
      </c>
      <c r="B46" s="47">
        <v>8.5</v>
      </c>
      <c r="G46" s="46">
        <v>41</v>
      </c>
      <c r="H46" s="47">
        <v>7.3999999999999995</v>
      </c>
      <c r="J46" s="46">
        <v>41</v>
      </c>
      <c r="K46" s="47">
        <v>6.3</v>
      </c>
      <c r="M46" s="46">
        <v>41</v>
      </c>
      <c r="N46" s="47">
        <v>5.2</v>
      </c>
      <c r="P46" s="46">
        <v>41</v>
      </c>
      <c r="Q46" s="47">
        <v>4.1000000000000005</v>
      </c>
      <c r="S46" s="48">
        <v>41</v>
      </c>
      <c r="T46" s="48">
        <v>54.384999999999998</v>
      </c>
    </row>
    <row r="47" spans="1:20">
      <c r="A47" s="46">
        <v>42</v>
      </c>
      <c r="B47" s="47">
        <v>8.6</v>
      </c>
      <c r="G47" s="46">
        <v>42</v>
      </c>
      <c r="H47" s="47">
        <v>7.5</v>
      </c>
      <c r="J47" s="46">
        <v>42</v>
      </c>
      <c r="K47" s="47">
        <v>6.4</v>
      </c>
      <c r="M47" s="46">
        <v>42</v>
      </c>
      <c r="N47" s="47">
        <v>5.3</v>
      </c>
      <c r="P47" s="46">
        <v>42</v>
      </c>
      <c r="Q47" s="47">
        <v>4.2</v>
      </c>
      <c r="S47" s="48">
        <v>42</v>
      </c>
      <c r="T47" s="48">
        <v>54.75</v>
      </c>
    </row>
    <row r="48" spans="1:20">
      <c r="A48" s="46">
        <v>43</v>
      </c>
      <c r="B48" s="47">
        <v>8.7000000000000011</v>
      </c>
      <c r="G48" s="46">
        <v>43</v>
      </c>
      <c r="H48" s="47">
        <v>7.6</v>
      </c>
      <c r="J48" s="46">
        <v>43</v>
      </c>
      <c r="K48" s="47">
        <v>6.5</v>
      </c>
      <c r="M48" s="46">
        <v>43</v>
      </c>
      <c r="N48" s="47">
        <v>5.4</v>
      </c>
      <c r="P48" s="46">
        <v>43</v>
      </c>
      <c r="Q48" s="47">
        <v>4.3</v>
      </c>
      <c r="S48" s="48">
        <v>43</v>
      </c>
      <c r="T48" s="48">
        <v>55.115000000000002</v>
      </c>
    </row>
    <row r="49" spans="1:20">
      <c r="A49" s="46">
        <v>44</v>
      </c>
      <c r="B49" s="47">
        <v>8.8000000000000007</v>
      </c>
      <c r="G49" s="46">
        <v>44</v>
      </c>
      <c r="H49" s="47">
        <v>7.7</v>
      </c>
      <c r="J49" s="46">
        <v>44</v>
      </c>
      <c r="K49" s="47">
        <v>6.6000000000000005</v>
      </c>
      <c r="M49" s="46">
        <v>44</v>
      </c>
      <c r="N49" s="47">
        <v>5.4</v>
      </c>
      <c r="P49" s="46">
        <v>44</v>
      </c>
      <c r="Q49" s="47">
        <v>4.3</v>
      </c>
      <c r="S49" s="48">
        <v>44</v>
      </c>
      <c r="T49" s="48">
        <v>55.48</v>
      </c>
    </row>
    <row r="50" spans="1:20">
      <c r="A50" s="46">
        <v>45</v>
      </c>
      <c r="B50" s="47">
        <v>8.9</v>
      </c>
      <c r="G50" s="46">
        <v>45</v>
      </c>
      <c r="H50" s="47">
        <v>7.8</v>
      </c>
      <c r="J50" s="46">
        <v>45</v>
      </c>
      <c r="K50" s="47">
        <v>6.6000000000000005</v>
      </c>
      <c r="M50" s="46">
        <v>45</v>
      </c>
      <c r="N50" s="47">
        <v>5.5</v>
      </c>
      <c r="P50" s="46">
        <v>45</v>
      </c>
      <c r="Q50" s="47">
        <v>4.3999999999999995</v>
      </c>
      <c r="S50" s="48">
        <v>45</v>
      </c>
      <c r="T50" s="48">
        <v>55.844999999999999</v>
      </c>
    </row>
    <row r="51" spans="1:20">
      <c r="A51" s="46">
        <v>46</v>
      </c>
      <c r="B51" s="47">
        <v>9</v>
      </c>
      <c r="G51" s="46">
        <v>46</v>
      </c>
      <c r="H51" s="47">
        <v>7.9</v>
      </c>
      <c r="J51" s="46">
        <v>46</v>
      </c>
      <c r="K51" s="47">
        <v>6.7</v>
      </c>
      <c r="M51" s="46">
        <v>46</v>
      </c>
      <c r="N51" s="47">
        <v>5.6000000000000005</v>
      </c>
      <c r="P51" s="46">
        <v>46</v>
      </c>
      <c r="Q51" s="47">
        <v>4.5</v>
      </c>
      <c r="S51" s="48">
        <v>46</v>
      </c>
      <c r="T51" s="48">
        <v>56.21</v>
      </c>
    </row>
    <row r="52" spans="1:20">
      <c r="A52" s="46">
        <v>47</v>
      </c>
      <c r="B52" s="47">
        <v>9.1</v>
      </c>
      <c r="G52" s="46">
        <v>47</v>
      </c>
      <c r="H52" s="47">
        <v>8</v>
      </c>
      <c r="J52" s="46">
        <v>47</v>
      </c>
      <c r="K52" s="47">
        <v>6.8000000000000007</v>
      </c>
      <c r="M52" s="46">
        <v>47</v>
      </c>
      <c r="N52" s="47">
        <v>5.7</v>
      </c>
      <c r="P52" s="46">
        <v>47</v>
      </c>
      <c r="Q52" s="47">
        <v>4.5</v>
      </c>
      <c r="S52" s="48">
        <v>47</v>
      </c>
      <c r="T52" s="48">
        <v>56.575000000000003</v>
      </c>
    </row>
    <row r="53" spans="1:20">
      <c r="A53" s="46">
        <v>48</v>
      </c>
      <c r="B53" s="47">
        <v>9.2000000000000011</v>
      </c>
      <c r="G53" s="46">
        <v>48</v>
      </c>
      <c r="H53" s="47">
        <v>8</v>
      </c>
      <c r="J53" s="46">
        <v>48</v>
      </c>
      <c r="K53" s="47">
        <v>6.9</v>
      </c>
      <c r="M53" s="46">
        <v>48</v>
      </c>
      <c r="N53" s="47">
        <v>5.7</v>
      </c>
      <c r="P53" s="46">
        <v>48</v>
      </c>
      <c r="Q53" s="47">
        <v>4.5999999999999996</v>
      </c>
      <c r="S53" s="48">
        <v>48</v>
      </c>
      <c r="T53" s="48">
        <v>56.94</v>
      </c>
    </row>
    <row r="54" spans="1:20">
      <c r="A54" s="46">
        <v>49</v>
      </c>
      <c r="B54" s="47">
        <v>9.3000000000000007</v>
      </c>
      <c r="G54" s="46">
        <v>49</v>
      </c>
      <c r="H54" s="47">
        <v>8.1</v>
      </c>
      <c r="J54" s="46">
        <v>49</v>
      </c>
      <c r="K54" s="47">
        <v>7.0000000000000009</v>
      </c>
      <c r="M54" s="46">
        <v>49</v>
      </c>
      <c r="N54" s="47">
        <v>5.8000000000000007</v>
      </c>
      <c r="P54" s="46">
        <v>49</v>
      </c>
      <c r="Q54" s="47">
        <v>4.7</v>
      </c>
      <c r="S54" s="48">
        <v>49</v>
      </c>
      <c r="T54" s="48">
        <v>57.305</v>
      </c>
    </row>
    <row r="55" spans="1:20">
      <c r="A55" s="46">
        <v>50</v>
      </c>
      <c r="B55" s="47">
        <v>9.4</v>
      </c>
      <c r="G55" s="46">
        <v>50</v>
      </c>
      <c r="H55" s="47">
        <v>8.2000000000000011</v>
      </c>
      <c r="J55" s="46">
        <v>50</v>
      </c>
      <c r="K55" s="47">
        <v>7.1</v>
      </c>
      <c r="M55" s="46">
        <v>50</v>
      </c>
      <c r="N55" s="47">
        <v>5.8999999999999995</v>
      </c>
      <c r="P55" s="46">
        <v>50</v>
      </c>
      <c r="Q55" s="47">
        <v>4.7</v>
      </c>
      <c r="S55" s="48">
        <v>50</v>
      </c>
      <c r="T55" s="48">
        <v>57.67</v>
      </c>
    </row>
    <row r="56" spans="1:20">
      <c r="A56" s="46">
        <v>51</v>
      </c>
      <c r="B56" s="47">
        <v>9.6000000000000014</v>
      </c>
      <c r="G56" s="46">
        <v>51</v>
      </c>
      <c r="H56" s="47">
        <v>8.4</v>
      </c>
      <c r="J56" s="46">
        <v>51</v>
      </c>
      <c r="K56" s="47">
        <v>7.1999999999999993</v>
      </c>
      <c r="M56" s="46">
        <v>51</v>
      </c>
      <c r="N56" s="47">
        <v>6</v>
      </c>
      <c r="P56" s="46">
        <v>51</v>
      </c>
      <c r="Q56" s="47">
        <v>4.8</v>
      </c>
      <c r="S56" s="48">
        <v>51</v>
      </c>
      <c r="T56" s="48">
        <v>58.034999999999997</v>
      </c>
    </row>
    <row r="57" spans="1:20">
      <c r="A57" s="46">
        <v>52</v>
      </c>
      <c r="B57" s="47">
        <v>9.7000000000000011</v>
      </c>
      <c r="G57" s="46">
        <v>52</v>
      </c>
      <c r="H57" s="47">
        <v>8.5</v>
      </c>
      <c r="J57" s="46">
        <v>52</v>
      </c>
      <c r="K57" s="47">
        <v>7.3</v>
      </c>
      <c r="M57" s="46">
        <v>52</v>
      </c>
      <c r="N57" s="47">
        <v>6.1</v>
      </c>
      <c r="P57" s="46">
        <v>52</v>
      </c>
      <c r="Q57" s="47">
        <v>4.9000000000000004</v>
      </c>
      <c r="S57" s="48">
        <v>52</v>
      </c>
      <c r="T57" s="48">
        <v>58.4</v>
      </c>
    </row>
    <row r="58" spans="1:20">
      <c r="A58" s="46">
        <v>53</v>
      </c>
      <c r="B58" s="47">
        <v>9.8000000000000007</v>
      </c>
      <c r="G58" s="46">
        <v>53</v>
      </c>
      <c r="H58" s="47">
        <v>8.6</v>
      </c>
      <c r="J58" s="46">
        <v>53</v>
      </c>
      <c r="K58" s="47">
        <v>7.3999999999999995</v>
      </c>
      <c r="M58" s="46">
        <v>53</v>
      </c>
      <c r="N58" s="47">
        <v>6.2</v>
      </c>
      <c r="P58" s="46">
        <v>53</v>
      </c>
      <c r="Q58" s="47">
        <v>5</v>
      </c>
      <c r="S58" s="48">
        <v>53</v>
      </c>
      <c r="T58" s="48">
        <v>58.765000000000001</v>
      </c>
    </row>
    <row r="59" spans="1:20">
      <c r="A59" s="46">
        <v>54</v>
      </c>
      <c r="B59" s="47">
        <v>9.9</v>
      </c>
      <c r="G59" s="46">
        <v>54</v>
      </c>
      <c r="H59" s="47">
        <v>8.6999999999999993</v>
      </c>
      <c r="J59" s="46">
        <v>54</v>
      </c>
      <c r="K59" s="47">
        <v>7.5</v>
      </c>
      <c r="M59" s="46">
        <v>54</v>
      </c>
      <c r="N59" s="47">
        <v>6.3</v>
      </c>
      <c r="P59" s="46">
        <v>54</v>
      </c>
      <c r="Q59" s="47">
        <v>5</v>
      </c>
      <c r="S59" s="48">
        <v>54</v>
      </c>
      <c r="T59" s="48">
        <v>59.13</v>
      </c>
    </row>
    <row r="60" spans="1:20">
      <c r="A60" s="46">
        <v>55</v>
      </c>
      <c r="B60" s="47">
        <v>10</v>
      </c>
      <c r="G60" s="46">
        <v>55</v>
      </c>
      <c r="H60" s="47">
        <v>8.7999999999999989</v>
      </c>
      <c r="J60" s="46">
        <v>55</v>
      </c>
      <c r="K60" s="47">
        <v>7.6</v>
      </c>
      <c r="M60" s="46">
        <v>55</v>
      </c>
      <c r="N60" s="47">
        <v>6.3</v>
      </c>
      <c r="P60" s="46">
        <v>55</v>
      </c>
      <c r="Q60" s="47">
        <v>5.0999999999999996</v>
      </c>
      <c r="S60" s="48">
        <v>55</v>
      </c>
      <c r="T60" s="48">
        <v>59.494999999999997</v>
      </c>
    </row>
    <row r="61" spans="1:20">
      <c r="A61" s="46">
        <v>56</v>
      </c>
      <c r="B61" s="47">
        <v>10.200000000000001</v>
      </c>
      <c r="G61" s="46">
        <v>56</v>
      </c>
      <c r="H61" s="47">
        <v>9</v>
      </c>
      <c r="J61" s="46">
        <v>56</v>
      </c>
      <c r="K61" s="47">
        <v>7.7</v>
      </c>
      <c r="M61" s="46">
        <v>56</v>
      </c>
      <c r="N61" s="47">
        <v>6.5</v>
      </c>
      <c r="P61" s="46">
        <v>56</v>
      </c>
      <c r="Q61" s="47">
        <v>5.2</v>
      </c>
      <c r="S61" s="48">
        <v>56</v>
      </c>
      <c r="T61" s="48">
        <v>60.225000000000001</v>
      </c>
    </row>
    <row r="62" spans="1:20">
      <c r="A62" s="46">
        <v>57</v>
      </c>
      <c r="B62" s="47">
        <v>10.3</v>
      </c>
      <c r="G62" s="46">
        <v>57</v>
      </c>
      <c r="H62" s="47">
        <v>9</v>
      </c>
      <c r="J62" s="46">
        <v>57</v>
      </c>
      <c r="K62" s="47">
        <v>7.8</v>
      </c>
      <c r="M62" s="46">
        <v>57</v>
      </c>
      <c r="N62" s="47">
        <v>6.5</v>
      </c>
      <c r="P62" s="46">
        <v>57</v>
      </c>
      <c r="Q62" s="47">
        <v>5.3</v>
      </c>
      <c r="S62" s="48">
        <v>57</v>
      </c>
      <c r="T62" s="48">
        <v>60.59</v>
      </c>
    </row>
    <row r="63" spans="1:20">
      <c r="A63" s="46">
        <v>58</v>
      </c>
      <c r="B63" s="47">
        <v>10.4</v>
      </c>
      <c r="G63" s="46">
        <v>58</v>
      </c>
      <c r="H63" s="47">
        <v>9.1</v>
      </c>
      <c r="J63" s="46">
        <v>58</v>
      </c>
      <c r="K63" s="47">
        <v>7.9</v>
      </c>
      <c r="M63" s="46">
        <v>58</v>
      </c>
      <c r="N63" s="47">
        <v>6.6000000000000005</v>
      </c>
      <c r="P63" s="46">
        <v>58</v>
      </c>
      <c r="Q63" s="47">
        <v>5.4</v>
      </c>
      <c r="S63" s="48">
        <v>58</v>
      </c>
      <c r="T63" s="48">
        <v>60.954999999999998</v>
      </c>
    </row>
    <row r="64" spans="1:20">
      <c r="A64" s="46">
        <v>59</v>
      </c>
      <c r="B64" s="47">
        <v>10.5</v>
      </c>
      <c r="G64" s="46">
        <v>59</v>
      </c>
      <c r="H64" s="47">
        <v>9.1999999999999993</v>
      </c>
      <c r="J64" s="46">
        <v>59</v>
      </c>
      <c r="K64" s="47">
        <v>8</v>
      </c>
      <c r="M64" s="46">
        <v>59</v>
      </c>
      <c r="N64" s="47">
        <v>6.7</v>
      </c>
      <c r="P64" s="46">
        <v>59</v>
      </c>
      <c r="Q64" s="47">
        <v>5.5</v>
      </c>
      <c r="S64" s="48">
        <v>59</v>
      </c>
      <c r="T64" s="48">
        <v>61.32</v>
      </c>
    </row>
    <row r="65" spans="1:20">
      <c r="A65" s="46">
        <v>60</v>
      </c>
      <c r="B65" s="47">
        <v>10.600000000000001</v>
      </c>
      <c r="G65" s="46">
        <v>60</v>
      </c>
      <c r="H65" s="47">
        <v>9.3000000000000007</v>
      </c>
      <c r="J65" s="46">
        <v>60</v>
      </c>
      <c r="K65" s="47">
        <v>8.1</v>
      </c>
      <c r="M65" s="46">
        <v>60</v>
      </c>
      <c r="N65" s="47">
        <v>6.8000000000000007</v>
      </c>
      <c r="P65" s="46">
        <v>60</v>
      </c>
      <c r="Q65" s="47">
        <v>5.6000000000000005</v>
      </c>
      <c r="S65" s="48">
        <v>60</v>
      </c>
      <c r="T65" s="48">
        <v>61.685000000000002</v>
      </c>
    </row>
    <row r="66" spans="1:20">
      <c r="A66" s="46">
        <v>61</v>
      </c>
      <c r="B66" s="47">
        <v>10.8</v>
      </c>
      <c r="G66" s="46">
        <v>61</v>
      </c>
      <c r="H66" s="47">
        <v>9.5</v>
      </c>
      <c r="J66" s="46">
        <v>61</v>
      </c>
      <c r="K66" s="47">
        <v>8.2000000000000011</v>
      </c>
      <c r="M66" s="46">
        <v>61</v>
      </c>
      <c r="N66" s="47">
        <v>7.0000000000000009</v>
      </c>
      <c r="P66" s="46">
        <v>61</v>
      </c>
      <c r="Q66" s="47">
        <v>5.7</v>
      </c>
      <c r="S66" s="48">
        <v>61</v>
      </c>
      <c r="T66" s="48">
        <v>62.414999999999999</v>
      </c>
    </row>
    <row r="67" spans="1:20">
      <c r="A67" s="46">
        <v>62</v>
      </c>
      <c r="B67" s="47">
        <v>10.9</v>
      </c>
      <c r="G67" s="46">
        <v>62</v>
      </c>
      <c r="H67" s="47">
        <v>9.6</v>
      </c>
      <c r="J67" s="46">
        <v>62</v>
      </c>
      <c r="K67" s="47">
        <v>8.3000000000000007</v>
      </c>
      <c r="M67" s="46">
        <v>62</v>
      </c>
      <c r="N67" s="47">
        <v>7.0000000000000009</v>
      </c>
      <c r="P67" s="46">
        <v>62</v>
      </c>
      <c r="Q67" s="47">
        <v>5.8000000000000007</v>
      </c>
      <c r="S67" s="48">
        <v>62</v>
      </c>
      <c r="T67" s="48">
        <v>62.78</v>
      </c>
    </row>
    <row r="68" spans="1:20">
      <c r="A68" s="46">
        <v>63</v>
      </c>
      <c r="B68" s="47">
        <v>11</v>
      </c>
      <c r="G68" s="46">
        <v>63</v>
      </c>
      <c r="H68" s="47">
        <v>9.7000000000000011</v>
      </c>
      <c r="J68" s="46">
        <v>63</v>
      </c>
      <c r="K68" s="47">
        <v>8.4</v>
      </c>
      <c r="M68" s="46">
        <v>63</v>
      </c>
      <c r="N68" s="47">
        <v>7.1</v>
      </c>
      <c r="P68" s="46">
        <v>63</v>
      </c>
      <c r="Q68" s="47">
        <v>5.8999999999999995</v>
      </c>
      <c r="S68" s="48">
        <v>63</v>
      </c>
      <c r="T68" s="48">
        <v>63.145000000000003</v>
      </c>
    </row>
    <row r="69" spans="1:20">
      <c r="A69" s="46">
        <v>64</v>
      </c>
      <c r="B69" s="47">
        <v>11.200000000000001</v>
      </c>
      <c r="G69" s="46">
        <v>64</v>
      </c>
      <c r="H69" s="47">
        <v>9.9</v>
      </c>
      <c r="J69" s="46">
        <v>64</v>
      </c>
      <c r="K69" s="47">
        <v>8.6</v>
      </c>
      <c r="M69" s="46">
        <v>64</v>
      </c>
      <c r="N69" s="47">
        <v>7.3</v>
      </c>
      <c r="P69" s="46">
        <v>64</v>
      </c>
      <c r="Q69" s="47">
        <v>6</v>
      </c>
      <c r="S69" s="48">
        <v>64</v>
      </c>
      <c r="T69" s="48">
        <v>63.875</v>
      </c>
    </row>
    <row r="70" spans="1:20">
      <c r="A70" s="46">
        <v>65</v>
      </c>
      <c r="B70" s="47">
        <v>11.3</v>
      </c>
      <c r="G70" s="46">
        <v>65</v>
      </c>
      <c r="H70" s="47">
        <v>10</v>
      </c>
      <c r="J70" s="46">
        <v>65</v>
      </c>
      <c r="K70" s="47">
        <v>8.6999999999999993</v>
      </c>
      <c r="M70" s="46">
        <v>65</v>
      </c>
      <c r="N70" s="47">
        <v>7.3999999999999995</v>
      </c>
      <c r="P70" s="46">
        <v>65</v>
      </c>
      <c r="Q70" s="47">
        <v>6.1</v>
      </c>
      <c r="S70" s="48">
        <v>65</v>
      </c>
      <c r="T70" s="48">
        <v>64.239999999999995</v>
      </c>
    </row>
    <row r="71" spans="1:20">
      <c r="A71" s="46">
        <v>66</v>
      </c>
      <c r="B71" s="47">
        <v>11.4</v>
      </c>
      <c r="G71" s="46">
        <v>66</v>
      </c>
      <c r="H71" s="47">
        <v>10.100000000000001</v>
      </c>
      <c r="J71" s="46">
        <v>66</v>
      </c>
      <c r="K71" s="47">
        <v>8.7999999999999989</v>
      </c>
      <c r="M71" s="46">
        <v>66</v>
      </c>
      <c r="N71" s="47">
        <v>7.5</v>
      </c>
      <c r="P71" s="46">
        <v>66</v>
      </c>
      <c r="Q71" s="47">
        <v>6.2</v>
      </c>
      <c r="S71" s="48">
        <v>66</v>
      </c>
      <c r="T71" s="48">
        <v>64.605000000000004</v>
      </c>
    </row>
    <row r="72" spans="1:20">
      <c r="A72" s="46">
        <v>67</v>
      </c>
      <c r="B72" s="47">
        <v>11.5</v>
      </c>
      <c r="G72" s="46">
        <v>67</v>
      </c>
      <c r="H72" s="47">
        <v>10.199999999999999</v>
      </c>
      <c r="J72" s="46">
        <v>67</v>
      </c>
      <c r="K72" s="47">
        <v>8.9</v>
      </c>
      <c r="M72" s="46">
        <v>67</v>
      </c>
      <c r="N72" s="47">
        <v>7.6</v>
      </c>
      <c r="P72" s="46">
        <v>67</v>
      </c>
      <c r="Q72" s="47">
        <v>6.3</v>
      </c>
      <c r="S72" s="48">
        <v>67</v>
      </c>
      <c r="T72" s="48">
        <v>64.97</v>
      </c>
    </row>
    <row r="73" spans="1:20">
      <c r="A73" s="46">
        <v>68</v>
      </c>
      <c r="B73" s="47">
        <v>11.700000000000001</v>
      </c>
      <c r="G73" s="46">
        <v>68</v>
      </c>
      <c r="H73" s="47">
        <v>10.4</v>
      </c>
      <c r="J73" s="46">
        <v>68</v>
      </c>
      <c r="K73" s="47">
        <v>9.1</v>
      </c>
      <c r="M73" s="46">
        <v>68</v>
      </c>
      <c r="N73" s="47">
        <v>7.7</v>
      </c>
      <c r="P73" s="46">
        <v>68</v>
      </c>
      <c r="Q73" s="47">
        <v>6.4</v>
      </c>
      <c r="S73" s="48">
        <v>68</v>
      </c>
      <c r="T73" s="48">
        <v>65.7</v>
      </c>
    </row>
    <row r="74" spans="1:20">
      <c r="A74" s="46">
        <v>69</v>
      </c>
      <c r="B74" s="47">
        <v>11.8</v>
      </c>
      <c r="G74" s="46">
        <v>69</v>
      </c>
      <c r="H74" s="47">
        <v>10.5</v>
      </c>
      <c r="J74" s="46">
        <v>69</v>
      </c>
      <c r="K74" s="47">
        <v>9.1999999999999993</v>
      </c>
      <c r="M74" s="46">
        <v>69</v>
      </c>
      <c r="N74" s="47">
        <v>7.8</v>
      </c>
      <c r="P74" s="46">
        <v>69</v>
      </c>
      <c r="Q74" s="47">
        <v>6.5</v>
      </c>
      <c r="S74" s="48">
        <v>69</v>
      </c>
      <c r="T74" s="48">
        <v>66.064999999999998</v>
      </c>
    </row>
    <row r="75" spans="1:20">
      <c r="A75" s="46">
        <v>70</v>
      </c>
      <c r="B75" s="47">
        <v>12</v>
      </c>
      <c r="G75" s="46">
        <v>70</v>
      </c>
      <c r="H75" s="47">
        <v>10.7</v>
      </c>
      <c r="J75" s="46">
        <v>70</v>
      </c>
      <c r="K75" s="47">
        <v>9.3000000000000007</v>
      </c>
      <c r="M75" s="46">
        <v>70</v>
      </c>
      <c r="N75" s="47">
        <v>8</v>
      </c>
      <c r="P75" s="46">
        <v>70</v>
      </c>
      <c r="Q75" s="47">
        <v>6.6000000000000005</v>
      </c>
      <c r="S75" s="48">
        <v>70</v>
      </c>
      <c r="T75" s="48">
        <v>66.795000000000002</v>
      </c>
    </row>
    <row r="76" spans="1:20">
      <c r="A76" s="46">
        <v>71</v>
      </c>
      <c r="B76" s="47">
        <v>12.100000000000001</v>
      </c>
      <c r="G76" s="46">
        <v>71</v>
      </c>
      <c r="H76" s="47">
        <v>10.8</v>
      </c>
      <c r="J76" s="46">
        <v>71</v>
      </c>
      <c r="K76" s="47">
        <v>9.4</v>
      </c>
      <c r="M76" s="46">
        <v>71</v>
      </c>
      <c r="N76" s="47">
        <v>8.1</v>
      </c>
      <c r="P76" s="46">
        <v>71</v>
      </c>
      <c r="Q76" s="47">
        <v>6.8000000000000007</v>
      </c>
      <c r="S76" s="48">
        <v>71</v>
      </c>
      <c r="T76" s="48">
        <v>67.16</v>
      </c>
    </row>
    <row r="77" spans="1:20">
      <c r="A77" s="46">
        <v>72</v>
      </c>
      <c r="B77" s="47">
        <v>12.200000000000001</v>
      </c>
      <c r="G77" s="46">
        <v>72</v>
      </c>
      <c r="H77" s="47">
        <v>10.9</v>
      </c>
      <c r="J77" s="46">
        <v>72</v>
      </c>
      <c r="K77" s="47">
        <v>9.5</v>
      </c>
      <c r="M77" s="46">
        <v>72</v>
      </c>
      <c r="N77" s="47">
        <v>8.2000000000000011</v>
      </c>
      <c r="P77" s="46">
        <v>72</v>
      </c>
      <c r="Q77" s="47">
        <v>6.9</v>
      </c>
      <c r="S77" s="48">
        <v>72</v>
      </c>
      <c r="T77" s="48">
        <v>67.525000000000006</v>
      </c>
    </row>
    <row r="78" spans="1:20">
      <c r="A78" s="46">
        <v>73</v>
      </c>
      <c r="B78" s="47">
        <v>12.4</v>
      </c>
      <c r="G78" s="46">
        <v>73</v>
      </c>
      <c r="H78" s="47">
        <v>11.1</v>
      </c>
      <c r="J78" s="46">
        <v>73</v>
      </c>
      <c r="K78" s="47">
        <v>9.7000000000000011</v>
      </c>
      <c r="M78" s="46">
        <v>73</v>
      </c>
      <c r="N78" s="47">
        <v>8.4</v>
      </c>
      <c r="P78" s="46">
        <v>73</v>
      </c>
      <c r="Q78" s="47">
        <v>7.0000000000000009</v>
      </c>
      <c r="S78" s="48">
        <v>73</v>
      </c>
      <c r="T78" s="48">
        <v>68.254999999999995</v>
      </c>
    </row>
    <row r="79" spans="1:20">
      <c r="A79" s="46">
        <v>74</v>
      </c>
      <c r="B79" s="47">
        <v>12.5</v>
      </c>
      <c r="G79" s="46">
        <v>74</v>
      </c>
      <c r="H79" s="47">
        <v>11.200000000000001</v>
      </c>
      <c r="J79" s="46">
        <v>74</v>
      </c>
      <c r="K79" s="47">
        <v>9.8000000000000007</v>
      </c>
      <c r="M79" s="46">
        <v>74</v>
      </c>
      <c r="N79" s="47">
        <v>8.5</v>
      </c>
      <c r="P79" s="46">
        <v>74</v>
      </c>
      <c r="Q79" s="47">
        <v>7.1</v>
      </c>
      <c r="S79" s="48">
        <v>74</v>
      </c>
      <c r="T79" s="48">
        <v>68.62</v>
      </c>
    </row>
    <row r="80" spans="1:20">
      <c r="A80" s="46">
        <v>75</v>
      </c>
      <c r="B80" s="47">
        <v>12.600000000000001</v>
      </c>
      <c r="G80" s="46">
        <v>75</v>
      </c>
      <c r="H80" s="47">
        <v>11.3</v>
      </c>
      <c r="J80" s="46">
        <v>75</v>
      </c>
      <c r="K80" s="47">
        <v>9.9</v>
      </c>
      <c r="M80" s="46">
        <v>75</v>
      </c>
      <c r="N80" s="47">
        <v>8.6</v>
      </c>
      <c r="P80" s="46">
        <v>75</v>
      </c>
      <c r="Q80" s="47">
        <v>7.3</v>
      </c>
      <c r="S80" s="48">
        <v>75</v>
      </c>
      <c r="T80" s="48">
        <v>69.349999999999994</v>
      </c>
    </row>
    <row r="81" spans="1:20">
      <c r="A81" s="46">
        <v>76</v>
      </c>
      <c r="B81" s="47">
        <v>12.8</v>
      </c>
      <c r="G81" s="46">
        <v>76</v>
      </c>
      <c r="H81" s="47">
        <v>11.5</v>
      </c>
      <c r="J81" s="46">
        <v>76</v>
      </c>
      <c r="K81" s="47">
        <v>10.100000000000001</v>
      </c>
      <c r="M81" s="46">
        <v>76</v>
      </c>
      <c r="N81" s="47">
        <v>8.7999999999999989</v>
      </c>
      <c r="P81" s="46">
        <v>76</v>
      </c>
      <c r="Q81" s="47">
        <v>7.3999999999999995</v>
      </c>
      <c r="S81" s="48">
        <v>76</v>
      </c>
      <c r="T81" s="48">
        <v>69.715000000000003</v>
      </c>
    </row>
    <row r="82" spans="1:20">
      <c r="A82" s="46">
        <v>77</v>
      </c>
      <c r="B82" s="47">
        <v>12.9</v>
      </c>
      <c r="G82" s="46">
        <v>77</v>
      </c>
      <c r="H82" s="47">
        <v>11.600000000000001</v>
      </c>
      <c r="J82" s="46">
        <v>77</v>
      </c>
      <c r="K82" s="47">
        <v>10.199999999999999</v>
      </c>
      <c r="M82" s="46">
        <v>77</v>
      </c>
      <c r="N82" s="47">
        <v>8.9</v>
      </c>
      <c r="P82" s="46">
        <v>77</v>
      </c>
      <c r="Q82" s="47">
        <v>7.6</v>
      </c>
      <c r="S82" s="48">
        <v>77</v>
      </c>
      <c r="T82" s="48">
        <v>70.444999999999993</v>
      </c>
    </row>
    <row r="83" spans="1:20">
      <c r="A83" s="46">
        <v>78</v>
      </c>
      <c r="B83" s="47">
        <v>13.100000000000001</v>
      </c>
      <c r="G83" s="46">
        <v>78</v>
      </c>
      <c r="H83" s="47">
        <v>11.700000000000001</v>
      </c>
      <c r="J83" s="46">
        <v>78</v>
      </c>
      <c r="K83" s="47">
        <v>10.4</v>
      </c>
      <c r="M83" s="46">
        <v>78</v>
      </c>
      <c r="N83" s="47">
        <v>9</v>
      </c>
      <c r="P83" s="46">
        <v>78</v>
      </c>
      <c r="Q83" s="47">
        <v>7.7</v>
      </c>
      <c r="S83" s="48">
        <v>78</v>
      </c>
      <c r="T83" s="48">
        <v>70.81</v>
      </c>
    </row>
    <row r="84" spans="1:20">
      <c r="A84" s="46">
        <v>79</v>
      </c>
      <c r="B84" s="47">
        <v>13.200000000000001</v>
      </c>
      <c r="G84" s="46">
        <v>79</v>
      </c>
      <c r="H84" s="47">
        <v>11.899999999999999</v>
      </c>
      <c r="J84" s="46">
        <v>79</v>
      </c>
      <c r="K84" s="47">
        <v>10.5</v>
      </c>
      <c r="M84" s="46">
        <v>79</v>
      </c>
      <c r="N84" s="47">
        <v>9.1999999999999993</v>
      </c>
      <c r="P84" s="46">
        <v>79</v>
      </c>
      <c r="Q84" s="47">
        <v>7.8</v>
      </c>
      <c r="S84" s="48">
        <v>79</v>
      </c>
      <c r="T84" s="48">
        <v>71.540000000000006</v>
      </c>
    </row>
    <row r="85" spans="1:20">
      <c r="A85" s="46">
        <v>80</v>
      </c>
      <c r="B85" s="47">
        <v>13.4</v>
      </c>
      <c r="G85" s="46">
        <v>80</v>
      </c>
      <c r="H85" s="47">
        <v>12</v>
      </c>
      <c r="J85" s="46">
        <v>80</v>
      </c>
      <c r="K85" s="47">
        <v>10.7</v>
      </c>
      <c r="M85" s="46">
        <v>80</v>
      </c>
      <c r="N85" s="47">
        <v>9.3000000000000007</v>
      </c>
      <c r="P85" s="46">
        <v>80</v>
      </c>
      <c r="Q85" s="47">
        <v>8</v>
      </c>
      <c r="S85" s="48">
        <v>80</v>
      </c>
      <c r="T85" s="48">
        <v>72.27</v>
      </c>
    </row>
    <row r="86" spans="1:20">
      <c r="A86" s="46">
        <v>81</v>
      </c>
      <c r="B86" s="47">
        <v>13.5</v>
      </c>
      <c r="G86" s="46">
        <v>81</v>
      </c>
      <c r="H86" s="47">
        <v>12.2</v>
      </c>
      <c r="J86" s="46">
        <v>81</v>
      </c>
      <c r="K86" s="47">
        <v>10.8</v>
      </c>
      <c r="M86" s="46">
        <v>81</v>
      </c>
      <c r="N86" s="47">
        <v>9.5</v>
      </c>
      <c r="P86" s="46">
        <v>81</v>
      </c>
      <c r="Q86" s="47">
        <v>8.1</v>
      </c>
      <c r="S86" s="48">
        <v>81</v>
      </c>
      <c r="T86" s="48">
        <v>72.635000000000005</v>
      </c>
    </row>
    <row r="87" spans="1:20">
      <c r="A87" s="46">
        <v>82</v>
      </c>
      <c r="B87" s="47">
        <v>13.700000000000001</v>
      </c>
      <c r="G87" s="46">
        <v>82</v>
      </c>
      <c r="H87" s="47">
        <v>12.3</v>
      </c>
      <c r="J87" s="46">
        <v>82</v>
      </c>
      <c r="K87" s="47">
        <v>11</v>
      </c>
      <c r="M87" s="46">
        <v>82</v>
      </c>
      <c r="N87" s="47">
        <v>9.6</v>
      </c>
      <c r="P87" s="46">
        <v>82</v>
      </c>
      <c r="Q87" s="47">
        <v>8.3000000000000007</v>
      </c>
      <c r="S87" s="48">
        <v>82</v>
      </c>
      <c r="T87" s="48">
        <v>73.364999999999995</v>
      </c>
    </row>
    <row r="88" spans="1:20">
      <c r="A88" s="46">
        <v>83</v>
      </c>
      <c r="B88" s="47">
        <v>13.8</v>
      </c>
      <c r="G88" s="46">
        <v>83</v>
      </c>
      <c r="H88" s="47">
        <v>12.5</v>
      </c>
      <c r="J88" s="46">
        <v>83</v>
      </c>
      <c r="K88" s="47">
        <v>11.1</v>
      </c>
      <c r="M88" s="46">
        <v>83</v>
      </c>
      <c r="N88" s="47">
        <v>9.8000000000000007</v>
      </c>
      <c r="P88" s="46">
        <v>83</v>
      </c>
      <c r="Q88" s="47">
        <v>8.5</v>
      </c>
      <c r="S88" s="48">
        <v>83</v>
      </c>
      <c r="T88" s="48">
        <v>73.73</v>
      </c>
    </row>
    <row r="89" spans="1:20">
      <c r="A89" s="46">
        <v>84</v>
      </c>
      <c r="B89" s="47">
        <v>14</v>
      </c>
      <c r="G89" s="46">
        <v>84</v>
      </c>
      <c r="H89" s="47">
        <v>12.7</v>
      </c>
      <c r="J89" s="46">
        <v>84</v>
      </c>
      <c r="K89" s="47">
        <v>11.3</v>
      </c>
      <c r="M89" s="46">
        <v>84</v>
      </c>
      <c r="N89" s="47">
        <v>10</v>
      </c>
      <c r="P89" s="46">
        <v>84</v>
      </c>
      <c r="Q89" s="47">
        <v>8.6</v>
      </c>
      <c r="S89" s="48">
        <v>84</v>
      </c>
      <c r="T89" s="48">
        <v>74.459999999999994</v>
      </c>
    </row>
    <row r="90" spans="1:20">
      <c r="A90" s="46">
        <v>85</v>
      </c>
      <c r="B90" s="47">
        <v>14.100000000000001</v>
      </c>
      <c r="G90" s="46">
        <v>85</v>
      </c>
      <c r="H90" s="47">
        <v>12.8</v>
      </c>
      <c r="J90" s="46">
        <v>85</v>
      </c>
      <c r="K90" s="47">
        <v>11.4</v>
      </c>
      <c r="M90" s="46">
        <v>85</v>
      </c>
      <c r="N90" s="47">
        <v>10.100000000000001</v>
      </c>
      <c r="P90" s="46">
        <v>85</v>
      </c>
      <c r="Q90" s="47">
        <v>8.7999999999999989</v>
      </c>
      <c r="S90" s="48">
        <v>85</v>
      </c>
      <c r="T90" s="48">
        <v>75.19</v>
      </c>
    </row>
    <row r="91" spans="1:20">
      <c r="A91" s="46">
        <v>86</v>
      </c>
      <c r="B91" s="47">
        <v>14.3</v>
      </c>
      <c r="G91" s="46">
        <v>86</v>
      </c>
      <c r="H91" s="47">
        <v>13</v>
      </c>
      <c r="J91" s="46">
        <v>86</v>
      </c>
      <c r="K91" s="47">
        <v>11.600000000000001</v>
      </c>
      <c r="M91" s="46">
        <v>86</v>
      </c>
      <c r="N91" s="47">
        <v>10.299999999999999</v>
      </c>
      <c r="P91" s="46">
        <v>86</v>
      </c>
      <c r="Q91" s="47">
        <v>8.9</v>
      </c>
      <c r="S91" s="48">
        <v>86</v>
      </c>
      <c r="T91" s="48">
        <v>75.555000000000007</v>
      </c>
    </row>
    <row r="92" spans="1:20">
      <c r="A92" s="46">
        <v>87</v>
      </c>
      <c r="B92" s="47">
        <v>14.4</v>
      </c>
      <c r="G92" s="46">
        <v>87</v>
      </c>
      <c r="H92" s="47">
        <v>13.100000000000001</v>
      </c>
      <c r="J92" s="46">
        <v>87</v>
      </c>
      <c r="K92" s="47">
        <v>11.799999999999999</v>
      </c>
      <c r="M92" s="46">
        <v>87</v>
      </c>
      <c r="N92" s="47">
        <v>10.4</v>
      </c>
      <c r="P92" s="46">
        <v>87</v>
      </c>
      <c r="Q92" s="47">
        <v>9.1</v>
      </c>
      <c r="S92" s="48">
        <v>87</v>
      </c>
      <c r="T92" s="48">
        <v>76.284999999999997</v>
      </c>
    </row>
    <row r="93" spans="1:20">
      <c r="A93" s="46">
        <v>88</v>
      </c>
      <c r="B93" s="47">
        <v>14.600000000000001</v>
      </c>
      <c r="G93" s="46">
        <v>88</v>
      </c>
      <c r="H93" s="47">
        <v>13.3</v>
      </c>
      <c r="J93" s="46">
        <v>88</v>
      </c>
      <c r="K93" s="47">
        <v>11.899999999999999</v>
      </c>
      <c r="M93" s="46">
        <v>88</v>
      </c>
      <c r="N93" s="47">
        <v>10.6</v>
      </c>
      <c r="P93" s="46">
        <v>88</v>
      </c>
      <c r="Q93" s="47">
        <v>9.3000000000000007</v>
      </c>
      <c r="S93" s="48">
        <v>88</v>
      </c>
      <c r="T93" s="48">
        <v>77.015000000000001</v>
      </c>
    </row>
    <row r="94" spans="1:20">
      <c r="A94" s="46">
        <v>89</v>
      </c>
      <c r="B94" s="47">
        <v>14.700000000000001</v>
      </c>
      <c r="G94" s="46">
        <v>89</v>
      </c>
      <c r="H94" s="47">
        <v>13.4</v>
      </c>
      <c r="J94" s="46">
        <v>89</v>
      </c>
      <c r="K94" s="47">
        <v>12.1</v>
      </c>
      <c r="M94" s="46">
        <v>89</v>
      </c>
      <c r="N94" s="47">
        <v>10.8</v>
      </c>
      <c r="P94" s="46">
        <v>89</v>
      </c>
      <c r="Q94" s="47">
        <v>9.5</v>
      </c>
      <c r="S94" s="48">
        <v>89</v>
      </c>
      <c r="T94" s="48">
        <v>77.745000000000005</v>
      </c>
    </row>
    <row r="95" spans="1:20">
      <c r="A95" s="46">
        <v>90</v>
      </c>
      <c r="B95" s="47">
        <v>14.9</v>
      </c>
      <c r="G95" s="46">
        <v>90</v>
      </c>
      <c r="H95" s="47">
        <v>13.600000000000001</v>
      </c>
      <c r="J95" s="46">
        <v>90</v>
      </c>
      <c r="K95" s="47">
        <v>12.3</v>
      </c>
      <c r="M95" s="46">
        <v>90</v>
      </c>
      <c r="N95" s="47">
        <v>11</v>
      </c>
      <c r="P95" s="46">
        <v>90</v>
      </c>
      <c r="Q95" s="47">
        <v>9.7000000000000011</v>
      </c>
      <c r="S95" s="48">
        <v>90</v>
      </c>
      <c r="T95" s="48">
        <v>78.11</v>
      </c>
    </row>
    <row r="96" spans="1:20">
      <c r="A96" s="46">
        <v>91</v>
      </c>
      <c r="B96" s="47">
        <v>15.100000000000001</v>
      </c>
      <c r="G96" s="46">
        <v>91</v>
      </c>
      <c r="H96" s="47">
        <v>13.8</v>
      </c>
      <c r="J96" s="46">
        <v>91</v>
      </c>
      <c r="K96" s="47">
        <v>12.5</v>
      </c>
      <c r="M96" s="46">
        <v>91</v>
      </c>
      <c r="N96" s="47">
        <v>11.200000000000001</v>
      </c>
      <c r="P96" s="46">
        <v>91</v>
      </c>
      <c r="Q96" s="47">
        <v>9.8000000000000007</v>
      </c>
      <c r="S96" s="48">
        <v>91</v>
      </c>
      <c r="T96" s="48">
        <v>78.84</v>
      </c>
    </row>
    <row r="97" spans="1:20">
      <c r="A97" s="46">
        <v>92</v>
      </c>
      <c r="B97" s="47">
        <v>15.200000000000001</v>
      </c>
      <c r="G97" s="46">
        <v>92</v>
      </c>
      <c r="H97" s="47">
        <v>13.900000000000002</v>
      </c>
      <c r="J97" s="46">
        <v>92</v>
      </c>
      <c r="K97" s="47">
        <v>12.6</v>
      </c>
      <c r="M97" s="46">
        <v>92</v>
      </c>
      <c r="N97" s="47">
        <v>11.3</v>
      </c>
      <c r="P97" s="46">
        <v>92</v>
      </c>
      <c r="Q97" s="47">
        <v>10</v>
      </c>
      <c r="S97" s="48">
        <v>92</v>
      </c>
      <c r="T97" s="48">
        <v>79.569999999999993</v>
      </c>
    </row>
    <row r="98" spans="1:20">
      <c r="A98" s="46">
        <v>93</v>
      </c>
      <c r="B98" s="47">
        <v>15.4</v>
      </c>
      <c r="G98" s="46">
        <v>93</v>
      </c>
      <c r="H98" s="47">
        <v>14.099999999999998</v>
      </c>
      <c r="J98" s="46">
        <v>93</v>
      </c>
      <c r="K98" s="47">
        <v>12.8</v>
      </c>
      <c r="M98" s="46">
        <v>93</v>
      </c>
      <c r="N98" s="47">
        <v>11.5</v>
      </c>
      <c r="P98" s="46">
        <v>93</v>
      </c>
      <c r="Q98" s="47">
        <v>10.199999999999999</v>
      </c>
      <c r="S98" s="48">
        <v>93</v>
      </c>
      <c r="T98" s="48">
        <v>80.3</v>
      </c>
    </row>
    <row r="99" spans="1:20">
      <c r="A99" s="46">
        <v>94</v>
      </c>
      <c r="B99" s="47">
        <v>15.5</v>
      </c>
      <c r="G99" s="46">
        <v>94</v>
      </c>
      <c r="H99" s="47">
        <v>14.2</v>
      </c>
      <c r="J99" s="46">
        <v>94</v>
      </c>
      <c r="K99" s="47">
        <v>13</v>
      </c>
      <c r="M99" s="46">
        <v>94</v>
      </c>
      <c r="N99" s="47">
        <v>11.700000000000001</v>
      </c>
      <c r="P99" s="46">
        <v>94</v>
      </c>
      <c r="Q99" s="47">
        <v>10.4</v>
      </c>
      <c r="S99" s="48">
        <v>94</v>
      </c>
      <c r="T99" s="48">
        <v>81.03</v>
      </c>
    </row>
    <row r="100" spans="1:20">
      <c r="A100" s="46">
        <v>95</v>
      </c>
      <c r="B100" s="47">
        <v>15.700000000000001</v>
      </c>
      <c r="G100" s="46">
        <v>95</v>
      </c>
      <c r="H100" s="47">
        <v>14.399999999999999</v>
      </c>
      <c r="J100" s="46">
        <v>95</v>
      </c>
      <c r="K100" s="47">
        <v>13.200000000000001</v>
      </c>
      <c r="M100" s="46">
        <v>95</v>
      </c>
      <c r="N100" s="47">
        <v>11.899999999999999</v>
      </c>
      <c r="P100" s="46">
        <v>95</v>
      </c>
      <c r="Q100" s="47">
        <v>10.6</v>
      </c>
      <c r="S100" s="48">
        <v>95</v>
      </c>
      <c r="T100" s="48">
        <v>81.760000000000005</v>
      </c>
    </row>
    <row r="101" spans="1:20">
      <c r="A101" s="46">
        <v>96</v>
      </c>
      <c r="B101" s="47">
        <v>15.9</v>
      </c>
      <c r="G101" s="46">
        <v>96</v>
      </c>
      <c r="H101" s="47">
        <v>14.6</v>
      </c>
      <c r="J101" s="46">
        <v>96</v>
      </c>
      <c r="K101" s="47">
        <v>13.4</v>
      </c>
      <c r="M101" s="46">
        <v>96</v>
      </c>
      <c r="N101" s="47">
        <v>12.1</v>
      </c>
      <c r="P101" s="46">
        <v>96</v>
      </c>
      <c r="Q101" s="47">
        <v>10.8</v>
      </c>
      <c r="S101" s="48">
        <v>96</v>
      </c>
      <c r="T101" s="48">
        <v>82.49</v>
      </c>
    </row>
    <row r="102" spans="1:20">
      <c r="A102" s="46">
        <v>97</v>
      </c>
      <c r="B102" s="47">
        <v>16</v>
      </c>
      <c r="G102" s="46">
        <v>97</v>
      </c>
      <c r="H102" s="47">
        <v>14.799999999999999</v>
      </c>
      <c r="J102" s="46">
        <v>97</v>
      </c>
      <c r="K102" s="47">
        <v>13.5</v>
      </c>
      <c r="M102" s="46">
        <v>97</v>
      </c>
      <c r="N102" s="47">
        <v>12.3</v>
      </c>
      <c r="P102" s="46">
        <v>97</v>
      </c>
      <c r="Q102" s="47">
        <v>11</v>
      </c>
      <c r="S102" s="48">
        <v>97</v>
      </c>
      <c r="T102" s="48">
        <v>83.22</v>
      </c>
    </row>
    <row r="103" spans="1:20">
      <c r="A103" s="46">
        <v>98</v>
      </c>
      <c r="B103" s="47">
        <v>16.2</v>
      </c>
      <c r="G103" s="46">
        <v>98</v>
      </c>
      <c r="H103" s="47">
        <v>15</v>
      </c>
      <c r="J103" s="46">
        <v>98</v>
      </c>
      <c r="K103" s="47">
        <v>13.700000000000001</v>
      </c>
      <c r="M103" s="46">
        <v>98</v>
      </c>
      <c r="N103" s="47">
        <v>12.5</v>
      </c>
      <c r="P103" s="46">
        <v>98</v>
      </c>
      <c r="Q103" s="47">
        <v>11.3</v>
      </c>
      <c r="S103" s="48">
        <v>98</v>
      </c>
      <c r="T103" s="48">
        <v>83.584999999999994</v>
      </c>
    </row>
    <row r="104" spans="1:20">
      <c r="A104" s="46">
        <v>99</v>
      </c>
      <c r="B104" s="47">
        <v>16.400000000000002</v>
      </c>
      <c r="G104" s="46">
        <v>99</v>
      </c>
      <c r="H104" s="47">
        <v>15.2</v>
      </c>
      <c r="J104" s="46">
        <v>99</v>
      </c>
      <c r="K104" s="47">
        <v>13.900000000000002</v>
      </c>
      <c r="M104" s="46">
        <v>99</v>
      </c>
      <c r="N104" s="47">
        <v>12.7</v>
      </c>
      <c r="P104" s="46">
        <v>99</v>
      </c>
      <c r="Q104" s="47">
        <v>11.5</v>
      </c>
      <c r="S104" s="48">
        <v>99</v>
      </c>
      <c r="T104" s="48">
        <v>84.314999999999998</v>
      </c>
    </row>
    <row r="105" spans="1:20">
      <c r="A105" s="46">
        <v>100</v>
      </c>
      <c r="B105" s="47">
        <v>16.5</v>
      </c>
      <c r="G105" s="46">
        <v>100</v>
      </c>
      <c r="H105" s="47">
        <v>15.299999999999999</v>
      </c>
      <c r="J105" s="46">
        <v>100</v>
      </c>
      <c r="K105" s="47">
        <v>14.099999999999998</v>
      </c>
      <c r="M105" s="46">
        <v>100</v>
      </c>
      <c r="N105" s="47">
        <v>12.9</v>
      </c>
      <c r="P105" s="46">
        <v>100</v>
      </c>
      <c r="Q105" s="47">
        <v>11.700000000000001</v>
      </c>
      <c r="S105" s="48">
        <v>100</v>
      </c>
      <c r="T105" s="48">
        <v>85.045000000000002</v>
      </c>
    </row>
    <row r="106" spans="1:20">
      <c r="A106" s="46">
        <v>101</v>
      </c>
      <c r="B106" s="47">
        <v>16.7</v>
      </c>
      <c r="G106" s="46">
        <v>101</v>
      </c>
      <c r="H106" s="47">
        <v>15.5</v>
      </c>
      <c r="J106" s="46">
        <v>101</v>
      </c>
      <c r="K106" s="47">
        <v>14.299999999999999</v>
      </c>
      <c r="M106" s="46">
        <v>101</v>
      </c>
      <c r="N106" s="47">
        <v>13.100000000000001</v>
      </c>
      <c r="P106" s="46">
        <v>101</v>
      </c>
      <c r="Q106" s="47">
        <v>11.899999999999999</v>
      </c>
      <c r="S106" s="48">
        <v>101</v>
      </c>
      <c r="T106" s="48">
        <v>86.14</v>
      </c>
    </row>
    <row r="107" spans="1:20">
      <c r="A107" s="46">
        <v>102</v>
      </c>
      <c r="B107" s="47">
        <v>16.900000000000002</v>
      </c>
      <c r="G107" s="46">
        <v>102</v>
      </c>
      <c r="H107" s="47">
        <v>15.7</v>
      </c>
      <c r="J107" s="46">
        <v>102</v>
      </c>
      <c r="K107" s="47">
        <v>14.499999999999998</v>
      </c>
      <c r="M107" s="46">
        <v>102</v>
      </c>
      <c r="N107" s="47">
        <v>13.3</v>
      </c>
      <c r="P107" s="46">
        <v>102</v>
      </c>
      <c r="Q107" s="47">
        <v>12.1</v>
      </c>
      <c r="S107" s="48">
        <v>102</v>
      </c>
      <c r="T107" s="48">
        <v>86.87</v>
      </c>
    </row>
    <row r="108" spans="1:20">
      <c r="A108" s="46">
        <v>103</v>
      </c>
      <c r="B108" s="47">
        <v>17</v>
      </c>
      <c r="G108" s="46">
        <v>103</v>
      </c>
      <c r="H108" s="47">
        <v>15.8</v>
      </c>
      <c r="J108" s="46">
        <v>103</v>
      </c>
      <c r="K108" s="47">
        <v>14.7</v>
      </c>
      <c r="M108" s="46">
        <v>103</v>
      </c>
      <c r="N108" s="47">
        <v>13.5</v>
      </c>
      <c r="P108" s="46">
        <v>103</v>
      </c>
      <c r="Q108" s="47">
        <v>12.4</v>
      </c>
      <c r="S108" s="48">
        <v>103</v>
      </c>
      <c r="T108" s="48">
        <v>87.6</v>
      </c>
    </row>
    <row r="109" spans="1:20">
      <c r="A109" s="46">
        <v>104</v>
      </c>
      <c r="B109" s="47">
        <v>17.2</v>
      </c>
      <c r="G109" s="46">
        <v>104</v>
      </c>
      <c r="H109" s="47">
        <v>16.100000000000001</v>
      </c>
      <c r="J109" s="46">
        <v>104</v>
      </c>
      <c r="K109" s="47">
        <v>14.899999999999999</v>
      </c>
      <c r="M109" s="46">
        <v>104</v>
      </c>
      <c r="N109" s="47">
        <v>13.8</v>
      </c>
      <c r="P109" s="46">
        <v>104</v>
      </c>
      <c r="Q109" s="47">
        <v>12.6</v>
      </c>
      <c r="S109" s="48">
        <v>104</v>
      </c>
      <c r="T109" s="48">
        <v>88.33</v>
      </c>
    </row>
    <row r="110" spans="1:20">
      <c r="A110" s="46">
        <v>105</v>
      </c>
      <c r="B110" s="47">
        <v>17.400000000000002</v>
      </c>
      <c r="G110" s="46">
        <v>105</v>
      </c>
      <c r="H110" s="47">
        <v>16.3</v>
      </c>
      <c r="J110" s="46">
        <v>105</v>
      </c>
      <c r="K110" s="47">
        <v>15.1</v>
      </c>
      <c r="M110" s="46">
        <v>105</v>
      </c>
      <c r="N110" s="47">
        <v>14.000000000000002</v>
      </c>
      <c r="P110" s="46">
        <v>105</v>
      </c>
      <c r="Q110" s="47">
        <v>12.9</v>
      </c>
      <c r="S110" s="48">
        <v>105</v>
      </c>
      <c r="T110" s="48">
        <v>89.06</v>
      </c>
    </row>
    <row r="111" spans="1:20">
      <c r="A111" s="46">
        <v>106</v>
      </c>
      <c r="B111" s="47">
        <v>17.600000000000001</v>
      </c>
      <c r="G111" s="46">
        <v>106</v>
      </c>
      <c r="H111" s="47">
        <v>16.5</v>
      </c>
      <c r="J111" s="46">
        <v>106</v>
      </c>
      <c r="K111" s="47">
        <v>15.4</v>
      </c>
      <c r="M111" s="46">
        <v>106</v>
      </c>
      <c r="N111" s="47">
        <v>14.2</v>
      </c>
      <c r="P111" s="46">
        <v>106</v>
      </c>
      <c r="Q111" s="47">
        <v>13.100000000000001</v>
      </c>
      <c r="S111" s="48">
        <v>106</v>
      </c>
      <c r="T111" s="48">
        <v>89.79</v>
      </c>
    </row>
    <row r="112" spans="1:20">
      <c r="A112" s="46">
        <v>107</v>
      </c>
      <c r="B112" s="47">
        <v>17.7</v>
      </c>
      <c r="G112" s="46">
        <v>107</v>
      </c>
      <c r="H112" s="47">
        <v>16.600000000000001</v>
      </c>
      <c r="J112" s="46">
        <v>107</v>
      </c>
      <c r="K112" s="47">
        <v>15.5</v>
      </c>
      <c r="M112" s="46">
        <v>107</v>
      </c>
      <c r="N112" s="47">
        <v>14.399999999999999</v>
      </c>
      <c r="P112" s="46">
        <v>107</v>
      </c>
      <c r="Q112" s="47">
        <v>13.3</v>
      </c>
      <c r="S112" s="48">
        <v>107</v>
      </c>
      <c r="T112" s="48">
        <v>90.52</v>
      </c>
    </row>
    <row r="113" spans="1:20">
      <c r="A113" s="46">
        <v>108</v>
      </c>
      <c r="B113" s="47">
        <v>17.900000000000002</v>
      </c>
      <c r="G113" s="46">
        <v>108</v>
      </c>
      <c r="H113" s="47">
        <v>16.8</v>
      </c>
      <c r="J113" s="46">
        <v>108</v>
      </c>
      <c r="K113" s="47">
        <v>15.8</v>
      </c>
      <c r="M113" s="46">
        <v>108</v>
      </c>
      <c r="N113" s="47">
        <v>14.7</v>
      </c>
      <c r="P113" s="46">
        <v>108</v>
      </c>
      <c r="Q113" s="47">
        <v>13.600000000000001</v>
      </c>
      <c r="S113" s="48">
        <v>108</v>
      </c>
      <c r="T113" s="48">
        <v>91.25</v>
      </c>
    </row>
    <row r="114" spans="1:20">
      <c r="A114" s="46">
        <v>109</v>
      </c>
      <c r="B114" s="47">
        <v>18.100000000000001</v>
      </c>
      <c r="G114" s="46">
        <v>109</v>
      </c>
      <c r="H114" s="47">
        <v>17</v>
      </c>
      <c r="J114" s="46">
        <v>109</v>
      </c>
      <c r="K114" s="47">
        <v>16</v>
      </c>
      <c r="M114" s="46">
        <v>109</v>
      </c>
      <c r="N114" s="47">
        <v>14.899999999999999</v>
      </c>
      <c r="P114" s="46">
        <v>109</v>
      </c>
      <c r="Q114" s="47">
        <v>13.900000000000002</v>
      </c>
      <c r="S114" s="48">
        <v>109</v>
      </c>
      <c r="T114" s="48">
        <v>92.344999999999999</v>
      </c>
    </row>
    <row r="115" spans="1:20">
      <c r="A115" s="46">
        <v>110</v>
      </c>
      <c r="B115" s="47">
        <v>18.3</v>
      </c>
      <c r="G115" s="46">
        <v>110</v>
      </c>
      <c r="H115" s="47">
        <v>17.299999999999997</v>
      </c>
      <c r="J115" s="46">
        <v>110</v>
      </c>
      <c r="K115" s="47">
        <v>16.2</v>
      </c>
      <c r="M115" s="46">
        <v>110</v>
      </c>
      <c r="N115" s="47">
        <v>15.2</v>
      </c>
      <c r="P115" s="46">
        <v>110</v>
      </c>
      <c r="Q115" s="47">
        <v>14.099999999999998</v>
      </c>
      <c r="S115" s="48">
        <v>110</v>
      </c>
      <c r="T115" s="48">
        <v>93.075000000000003</v>
      </c>
    </row>
    <row r="116" spans="1:20">
      <c r="A116" s="46">
        <v>111</v>
      </c>
      <c r="B116" s="47">
        <v>18.400000000000002</v>
      </c>
      <c r="G116" s="46">
        <v>111</v>
      </c>
      <c r="H116" s="47">
        <v>17.399999999999999</v>
      </c>
      <c r="J116" s="46">
        <v>111</v>
      </c>
      <c r="K116" s="47">
        <v>16.400000000000002</v>
      </c>
      <c r="M116" s="46">
        <v>111</v>
      </c>
      <c r="N116" s="47">
        <v>15.4</v>
      </c>
      <c r="P116" s="46">
        <v>111</v>
      </c>
      <c r="Q116" s="47">
        <v>14.399999999999999</v>
      </c>
      <c r="S116" s="48">
        <v>111</v>
      </c>
      <c r="T116" s="48">
        <v>93.805000000000007</v>
      </c>
    </row>
    <row r="117" spans="1:20">
      <c r="A117" s="46">
        <v>112</v>
      </c>
      <c r="B117" s="47">
        <v>18.600000000000001</v>
      </c>
      <c r="G117" s="46">
        <v>112</v>
      </c>
      <c r="H117" s="47">
        <v>17.599999999999998</v>
      </c>
      <c r="J117" s="46">
        <v>112</v>
      </c>
      <c r="K117" s="47">
        <v>16.600000000000001</v>
      </c>
      <c r="M117" s="46">
        <v>112</v>
      </c>
      <c r="N117" s="47">
        <v>15.6</v>
      </c>
      <c r="P117" s="46">
        <v>112</v>
      </c>
      <c r="Q117" s="47">
        <v>14.6</v>
      </c>
      <c r="S117" s="48">
        <v>112</v>
      </c>
      <c r="T117" s="48">
        <v>94.534999999999997</v>
      </c>
    </row>
    <row r="118" spans="1:20">
      <c r="A118" s="46">
        <v>113</v>
      </c>
      <c r="B118" s="47">
        <v>18.8</v>
      </c>
      <c r="G118" s="46">
        <v>113</v>
      </c>
      <c r="H118" s="47">
        <v>17.8</v>
      </c>
      <c r="J118" s="46">
        <v>113</v>
      </c>
      <c r="K118" s="47">
        <v>16.900000000000002</v>
      </c>
      <c r="M118" s="46">
        <v>113</v>
      </c>
      <c r="N118" s="47">
        <v>15.9</v>
      </c>
      <c r="P118" s="46">
        <v>113</v>
      </c>
      <c r="Q118" s="47">
        <v>14.899999999999999</v>
      </c>
      <c r="S118" s="48">
        <v>113</v>
      </c>
      <c r="T118" s="48">
        <v>95.63</v>
      </c>
    </row>
    <row r="119" spans="1:20">
      <c r="A119" s="46">
        <v>114</v>
      </c>
      <c r="B119" s="47">
        <v>19</v>
      </c>
      <c r="G119" s="46">
        <v>114</v>
      </c>
      <c r="H119" s="47">
        <v>18</v>
      </c>
      <c r="J119" s="46">
        <v>114</v>
      </c>
      <c r="K119" s="47">
        <v>17.100000000000001</v>
      </c>
      <c r="M119" s="46">
        <v>114</v>
      </c>
      <c r="N119" s="47">
        <v>16.100000000000001</v>
      </c>
      <c r="P119" s="46">
        <v>114</v>
      </c>
      <c r="Q119" s="47">
        <v>15.2</v>
      </c>
      <c r="S119" s="48">
        <v>114</v>
      </c>
      <c r="T119" s="48">
        <v>96.36</v>
      </c>
    </row>
    <row r="120" spans="1:20">
      <c r="A120" s="46">
        <v>115</v>
      </c>
      <c r="B120" s="47">
        <v>19.100000000000001</v>
      </c>
      <c r="G120" s="46">
        <v>115</v>
      </c>
      <c r="H120" s="47">
        <v>18.2</v>
      </c>
      <c r="J120" s="46">
        <v>115</v>
      </c>
      <c r="K120" s="47">
        <v>17.299999999999997</v>
      </c>
      <c r="M120" s="46">
        <v>115</v>
      </c>
      <c r="N120" s="47">
        <v>16.400000000000002</v>
      </c>
      <c r="P120" s="46">
        <v>115</v>
      </c>
      <c r="Q120" s="47">
        <v>15.5</v>
      </c>
      <c r="S120" s="48">
        <v>115</v>
      </c>
      <c r="T120" s="48">
        <v>97.454999999999998</v>
      </c>
    </row>
    <row r="121" spans="1:20">
      <c r="A121" s="46">
        <v>116</v>
      </c>
      <c r="B121" s="47">
        <v>19.3</v>
      </c>
      <c r="G121" s="46">
        <v>116</v>
      </c>
      <c r="H121" s="47">
        <v>18.399999999999999</v>
      </c>
      <c r="J121" s="46">
        <v>116</v>
      </c>
      <c r="K121" s="47">
        <v>17.5</v>
      </c>
      <c r="M121" s="46">
        <v>116</v>
      </c>
      <c r="N121" s="47">
        <v>16.600000000000001</v>
      </c>
      <c r="P121" s="46">
        <v>116</v>
      </c>
      <c r="Q121" s="47">
        <v>15.8</v>
      </c>
      <c r="S121" s="48">
        <v>116</v>
      </c>
      <c r="T121" s="48">
        <v>98.185000000000002</v>
      </c>
    </row>
    <row r="122" spans="1:20">
      <c r="A122" s="46">
        <v>117</v>
      </c>
      <c r="B122" s="47">
        <v>19.5</v>
      </c>
      <c r="G122" s="46">
        <v>117</v>
      </c>
      <c r="H122" s="47">
        <v>18.600000000000001</v>
      </c>
      <c r="J122" s="46">
        <v>117</v>
      </c>
      <c r="K122" s="47">
        <v>17.8</v>
      </c>
      <c r="M122" s="46">
        <v>117</v>
      </c>
      <c r="N122" s="47">
        <v>16.900000000000002</v>
      </c>
      <c r="P122" s="46">
        <v>117</v>
      </c>
      <c r="Q122" s="47">
        <v>16</v>
      </c>
      <c r="S122" s="48">
        <v>117</v>
      </c>
      <c r="T122" s="48">
        <v>98.915000000000006</v>
      </c>
    </row>
    <row r="123" spans="1:20">
      <c r="A123" s="46">
        <v>118</v>
      </c>
      <c r="B123" s="47">
        <v>19.700000000000003</v>
      </c>
      <c r="G123" s="46">
        <v>118</v>
      </c>
      <c r="H123" s="47">
        <v>18.899999999999999</v>
      </c>
      <c r="J123" s="46">
        <v>118</v>
      </c>
      <c r="K123" s="47">
        <v>18</v>
      </c>
      <c r="M123" s="46">
        <v>118</v>
      </c>
      <c r="N123" s="47">
        <v>17.2</v>
      </c>
      <c r="P123" s="46">
        <v>118</v>
      </c>
      <c r="Q123" s="47">
        <v>16.3</v>
      </c>
      <c r="S123" s="48">
        <v>118</v>
      </c>
      <c r="T123" s="48">
        <v>100.01</v>
      </c>
    </row>
    <row r="124" spans="1:20">
      <c r="A124" s="46">
        <v>119</v>
      </c>
      <c r="B124" s="47">
        <v>19.900000000000002</v>
      </c>
      <c r="G124" s="46">
        <v>119</v>
      </c>
      <c r="H124" s="47">
        <v>19.100000000000001</v>
      </c>
      <c r="J124" s="46">
        <v>119</v>
      </c>
      <c r="K124" s="47">
        <v>18.3</v>
      </c>
      <c r="M124" s="46">
        <v>119</v>
      </c>
      <c r="N124" s="47">
        <v>17.399999999999999</v>
      </c>
      <c r="P124" s="46">
        <v>119</v>
      </c>
      <c r="Q124" s="47">
        <v>16.600000000000001</v>
      </c>
      <c r="S124" s="48">
        <v>119</v>
      </c>
      <c r="T124" s="48">
        <v>100.74</v>
      </c>
    </row>
    <row r="125" spans="1:20">
      <c r="A125" s="46">
        <v>120</v>
      </c>
      <c r="B125" s="47">
        <v>20.100000000000001</v>
      </c>
      <c r="G125" s="46">
        <v>120</v>
      </c>
      <c r="H125" s="47">
        <v>19.3</v>
      </c>
      <c r="J125" s="46">
        <v>120</v>
      </c>
      <c r="K125" s="47">
        <v>18.5</v>
      </c>
      <c r="M125" s="46">
        <v>120</v>
      </c>
      <c r="N125" s="47">
        <v>17.7</v>
      </c>
      <c r="P125" s="46">
        <v>120</v>
      </c>
      <c r="Q125" s="47">
        <v>16.900000000000002</v>
      </c>
      <c r="S125" s="48">
        <v>120</v>
      </c>
      <c r="T125" s="48">
        <v>101.83499999999999</v>
      </c>
    </row>
    <row r="126" spans="1:20">
      <c r="A126" s="46">
        <v>121</v>
      </c>
      <c r="B126" s="47">
        <v>20.200000000000003</v>
      </c>
      <c r="G126" s="46">
        <v>121</v>
      </c>
      <c r="H126" s="47">
        <v>19.5</v>
      </c>
      <c r="J126" s="46">
        <v>121</v>
      </c>
      <c r="K126" s="47">
        <v>18.7</v>
      </c>
      <c r="M126" s="46">
        <v>121</v>
      </c>
      <c r="N126" s="47">
        <v>18</v>
      </c>
      <c r="P126" s="46">
        <v>121</v>
      </c>
      <c r="Q126" s="47">
        <v>17.2</v>
      </c>
      <c r="S126" s="48">
        <v>121</v>
      </c>
      <c r="T126" s="48">
        <v>102.565</v>
      </c>
    </row>
    <row r="127" spans="1:20">
      <c r="A127" s="46">
        <v>122</v>
      </c>
      <c r="B127" s="47">
        <v>20.400000000000002</v>
      </c>
      <c r="G127" s="46">
        <v>122</v>
      </c>
      <c r="H127" s="47">
        <v>19.7</v>
      </c>
      <c r="J127" s="46">
        <v>122</v>
      </c>
      <c r="K127" s="47">
        <v>19</v>
      </c>
      <c r="M127" s="46">
        <v>122</v>
      </c>
      <c r="N127" s="47">
        <v>18.2</v>
      </c>
      <c r="P127" s="46">
        <v>122</v>
      </c>
      <c r="Q127" s="47">
        <v>17.5</v>
      </c>
      <c r="S127" s="48">
        <v>122</v>
      </c>
      <c r="T127" s="48">
        <v>103.66</v>
      </c>
    </row>
    <row r="128" spans="1:20">
      <c r="A128" s="46">
        <v>123</v>
      </c>
      <c r="B128" s="47">
        <v>20.6</v>
      </c>
      <c r="G128" s="46">
        <v>123</v>
      </c>
      <c r="H128" s="47">
        <v>19.900000000000002</v>
      </c>
      <c r="J128" s="46">
        <v>123</v>
      </c>
      <c r="K128" s="47">
        <v>19.2</v>
      </c>
      <c r="M128" s="46">
        <v>123</v>
      </c>
      <c r="N128" s="47">
        <v>18.5</v>
      </c>
      <c r="P128" s="46">
        <v>123</v>
      </c>
      <c r="Q128" s="47">
        <v>17.8</v>
      </c>
      <c r="S128" s="48">
        <v>123</v>
      </c>
      <c r="T128" s="48">
        <v>104.755</v>
      </c>
    </row>
    <row r="129" spans="1:20">
      <c r="A129" s="46">
        <v>124</v>
      </c>
      <c r="B129" s="47">
        <v>20.8</v>
      </c>
      <c r="G129" s="46">
        <v>124</v>
      </c>
      <c r="H129" s="47">
        <v>20.100000000000001</v>
      </c>
      <c r="J129" s="46">
        <v>124</v>
      </c>
      <c r="K129" s="47">
        <v>19.5</v>
      </c>
      <c r="M129" s="46">
        <v>124</v>
      </c>
      <c r="N129" s="47">
        <v>18.8</v>
      </c>
      <c r="P129" s="46">
        <v>124</v>
      </c>
      <c r="Q129" s="47">
        <v>18.099999999999998</v>
      </c>
      <c r="S129" s="48">
        <v>124</v>
      </c>
      <c r="T129" s="48">
        <v>105.485</v>
      </c>
    </row>
    <row r="130" spans="1:20">
      <c r="A130" s="46">
        <v>125</v>
      </c>
      <c r="B130" s="47">
        <v>21</v>
      </c>
      <c r="G130" s="46">
        <v>125</v>
      </c>
      <c r="H130" s="47">
        <v>20.399999999999999</v>
      </c>
      <c r="J130" s="46">
        <v>125</v>
      </c>
      <c r="K130" s="47">
        <v>19.7</v>
      </c>
      <c r="M130" s="46">
        <v>125</v>
      </c>
      <c r="N130" s="47">
        <v>19.100000000000001</v>
      </c>
      <c r="P130" s="46">
        <v>125</v>
      </c>
      <c r="Q130" s="47">
        <v>18.5</v>
      </c>
      <c r="S130" s="48">
        <v>125</v>
      </c>
      <c r="T130" s="48">
        <v>106.58</v>
      </c>
    </row>
    <row r="131" spans="1:20">
      <c r="A131" s="46">
        <v>126</v>
      </c>
      <c r="B131" s="47">
        <v>21.200000000000003</v>
      </c>
      <c r="G131" s="46">
        <v>126</v>
      </c>
      <c r="H131" s="47">
        <v>20.599999999999998</v>
      </c>
      <c r="J131" s="46">
        <v>126</v>
      </c>
      <c r="K131" s="47">
        <v>20</v>
      </c>
      <c r="M131" s="46">
        <v>126</v>
      </c>
      <c r="N131" s="47">
        <v>19.400000000000002</v>
      </c>
      <c r="P131" s="46">
        <v>126</v>
      </c>
      <c r="Q131" s="47">
        <v>18.8</v>
      </c>
      <c r="S131" s="48">
        <v>126</v>
      </c>
      <c r="T131" s="48">
        <v>107.675</v>
      </c>
    </row>
    <row r="132" spans="1:20">
      <c r="A132" s="46">
        <v>127</v>
      </c>
      <c r="B132" s="47">
        <v>21.400000000000002</v>
      </c>
      <c r="G132" s="46">
        <v>127</v>
      </c>
      <c r="H132" s="47">
        <v>20.8</v>
      </c>
      <c r="J132" s="46">
        <v>127</v>
      </c>
      <c r="K132" s="47">
        <v>20.200000000000003</v>
      </c>
      <c r="M132" s="46">
        <v>127</v>
      </c>
      <c r="N132" s="47">
        <v>19.7</v>
      </c>
      <c r="P132" s="46">
        <v>127</v>
      </c>
      <c r="Q132" s="47">
        <v>19.100000000000001</v>
      </c>
      <c r="S132" s="48">
        <v>127</v>
      </c>
      <c r="T132" s="48">
        <v>108.405</v>
      </c>
    </row>
    <row r="133" spans="1:20">
      <c r="A133" s="46">
        <v>128</v>
      </c>
      <c r="B133" s="47">
        <v>21.5</v>
      </c>
      <c r="G133" s="46">
        <v>128</v>
      </c>
      <c r="H133" s="47">
        <v>21</v>
      </c>
      <c r="J133" s="46">
        <v>128</v>
      </c>
      <c r="K133" s="47">
        <v>20.5</v>
      </c>
      <c r="M133" s="46">
        <v>128</v>
      </c>
      <c r="N133" s="47">
        <v>19.900000000000002</v>
      </c>
      <c r="P133" s="46">
        <v>128</v>
      </c>
      <c r="Q133" s="47">
        <v>19.400000000000002</v>
      </c>
      <c r="S133" s="48">
        <v>128</v>
      </c>
      <c r="T133" s="48">
        <v>109.5</v>
      </c>
    </row>
    <row r="134" spans="1:20">
      <c r="A134" s="46">
        <v>129</v>
      </c>
      <c r="B134" s="47">
        <v>21.700000000000003</v>
      </c>
      <c r="G134" s="46">
        <v>129</v>
      </c>
      <c r="H134" s="47">
        <v>21.2</v>
      </c>
      <c r="J134" s="46">
        <v>129</v>
      </c>
      <c r="K134" s="47">
        <v>20.7</v>
      </c>
      <c r="M134" s="46">
        <v>129</v>
      </c>
      <c r="N134" s="47">
        <v>20.200000000000003</v>
      </c>
      <c r="P134" s="46">
        <v>129</v>
      </c>
      <c r="Q134" s="47">
        <v>19.7</v>
      </c>
      <c r="S134" s="48">
        <v>129</v>
      </c>
      <c r="T134" s="48">
        <v>110.595</v>
      </c>
    </row>
    <row r="135" spans="1:20">
      <c r="A135" s="46">
        <v>130</v>
      </c>
      <c r="B135" s="47">
        <v>21.900000000000002</v>
      </c>
      <c r="G135" s="46">
        <v>130</v>
      </c>
      <c r="H135" s="47">
        <v>21.4</v>
      </c>
      <c r="J135" s="46">
        <v>130</v>
      </c>
      <c r="K135" s="47">
        <v>21</v>
      </c>
      <c r="M135" s="46">
        <v>130</v>
      </c>
      <c r="N135" s="47">
        <v>20.5</v>
      </c>
      <c r="P135" s="46">
        <v>130</v>
      </c>
      <c r="Q135" s="47">
        <v>20.100000000000001</v>
      </c>
      <c r="S135" s="48">
        <v>130</v>
      </c>
      <c r="T135" s="48">
        <v>111.69</v>
      </c>
    </row>
    <row r="136" spans="1:20">
      <c r="A136" s="46">
        <v>131</v>
      </c>
      <c r="B136" s="47">
        <v>22.1</v>
      </c>
      <c r="G136" s="46">
        <v>131</v>
      </c>
      <c r="H136" s="47">
        <v>21.7</v>
      </c>
      <c r="J136" s="46">
        <v>131</v>
      </c>
      <c r="K136" s="47">
        <v>21.2</v>
      </c>
      <c r="M136" s="46">
        <v>131</v>
      </c>
      <c r="N136" s="47">
        <v>20.8</v>
      </c>
      <c r="P136" s="46">
        <v>131</v>
      </c>
      <c r="Q136" s="47">
        <v>20.399999999999999</v>
      </c>
      <c r="S136" s="48">
        <v>131</v>
      </c>
      <c r="T136" s="48">
        <v>112.785</v>
      </c>
    </row>
    <row r="137" spans="1:20">
      <c r="A137" s="46">
        <v>132</v>
      </c>
      <c r="B137" s="47">
        <v>22.3</v>
      </c>
      <c r="G137" s="46">
        <v>132</v>
      </c>
      <c r="H137" s="47">
        <v>21.9</v>
      </c>
      <c r="J137" s="46">
        <v>132</v>
      </c>
      <c r="K137" s="47">
        <v>21.5</v>
      </c>
      <c r="M137" s="46">
        <v>132</v>
      </c>
      <c r="N137" s="47">
        <v>21.099999999999998</v>
      </c>
      <c r="P137" s="46">
        <v>132</v>
      </c>
      <c r="Q137" s="47">
        <v>20.7</v>
      </c>
      <c r="S137" s="48">
        <v>132</v>
      </c>
      <c r="T137" s="48">
        <v>113.515</v>
      </c>
    </row>
    <row r="138" spans="1:20">
      <c r="A138" s="46">
        <v>133</v>
      </c>
      <c r="B138" s="47">
        <v>22.5</v>
      </c>
      <c r="G138" s="46">
        <v>133</v>
      </c>
      <c r="H138" s="47">
        <v>22.1</v>
      </c>
      <c r="J138" s="46">
        <v>133</v>
      </c>
      <c r="K138" s="47">
        <v>21.8</v>
      </c>
      <c r="M138" s="46">
        <v>133</v>
      </c>
      <c r="N138" s="47">
        <v>21.4</v>
      </c>
      <c r="P138" s="46">
        <v>133</v>
      </c>
      <c r="Q138" s="47">
        <v>21.099999999999998</v>
      </c>
      <c r="S138" s="48">
        <v>133</v>
      </c>
      <c r="T138" s="48">
        <v>114.61</v>
      </c>
    </row>
    <row r="139" spans="1:20">
      <c r="A139" s="46">
        <v>134</v>
      </c>
      <c r="B139" s="47">
        <v>22.700000000000003</v>
      </c>
      <c r="G139" s="46">
        <v>134</v>
      </c>
      <c r="H139" s="47">
        <v>22.400000000000002</v>
      </c>
      <c r="J139" s="46">
        <v>134</v>
      </c>
      <c r="K139" s="47">
        <v>22</v>
      </c>
      <c r="M139" s="46">
        <v>134</v>
      </c>
      <c r="N139" s="47">
        <v>21.7</v>
      </c>
      <c r="P139" s="46">
        <v>134</v>
      </c>
      <c r="Q139" s="47">
        <v>21.4</v>
      </c>
      <c r="S139" s="48">
        <v>134</v>
      </c>
      <c r="T139" s="48">
        <v>115.705</v>
      </c>
    </row>
    <row r="140" spans="1:20">
      <c r="A140" s="46">
        <v>135</v>
      </c>
      <c r="B140" s="47">
        <v>22.900000000000002</v>
      </c>
      <c r="G140" s="46">
        <v>135</v>
      </c>
      <c r="H140" s="47">
        <v>22.6</v>
      </c>
      <c r="J140" s="46">
        <v>135</v>
      </c>
      <c r="K140" s="47">
        <v>22.3</v>
      </c>
      <c r="M140" s="46">
        <v>135</v>
      </c>
      <c r="N140" s="47">
        <v>22</v>
      </c>
      <c r="P140" s="46">
        <v>135</v>
      </c>
      <c r="Q140" s="47">
        <v>21.7</v>
      </c>
      <c r="S140" s="48">
        <v>135</v>
      </c>
      <c r="T140" s="48">
        <v>116.8</v>
      </c>
    </row>
    <row r="141" spans="1:20">
      <c r="A141" s="46">
        <v>136</v>
      </c>
      <c r="B141" s="47">
        <v>23.1</v>
      </c>
      <c r="G141" s="46">
        <v>136</v>
      </c>
      <c r="H141" s="47">
        <v>22.8</v>
      </c>
      <c r="J141" s="46">
        <v>136</v>
      </c>
      <c r="K141" s="47">
        <v>22.6</v>
      </c>
      <c r="M141" s="46">
        <v>136</v>
      </c>
      <c r="N141" s="47">
        <v>22.3</v>
      </c>
      <c r="P141" s="46">
        <v>136</v>
      </c>
      <c r="Q141" s="47">
        <v>22.1</v>
      </c>
      <c r="S141" s="48">
        <v>136</v>
      </c>
      <c r="T141" s="48">
        <v>117.895</v>
      </c>
    </row>
    <row r="142" spans="1:20">
      <c r="A142" s="46">
        <v>137</v>
      </c>
      <c r="B142" s="47">
        <v>23.3</v>
      </c>
      <c r="G142" s="46">
        <v>137</v>
      </c>
      <c r="H142" s="47">
        <v>23.1</v>
      </c>
      <c r="J142" s="46">
        <v>137</v>
      </c>
      <c r="K142" s="47">
        <v>22.900000000000002</v>
      </c>
      <c r="M142" s="46">
        <v>137</v>
      </c>
      <c r="N142" s="47">
        <v>22.6</v>
      </c>
      <c r="P142" s="46">
        <v>137</v>
      </c>
      <c r="Q142" s="47">
        <v>22.400000000000002</v>
      </c>
      <c r="S142" s="48">
        <v>137</v>
      </c>
      <c r="T142" s="48">
        <v>118.99</v>
      </c>
    </row>
    <row r="143" spans="1:20">
      <c r="A143" s="46">
        <v>138</v>
      </c>
      <c r="B143" s="47">
        <v>23.5</v>
      </c>
      <c r="G143" s="46">
        <v>138</v>
      </c>
      <c r="H143" s="47">
        <v>23.3</v>
      </c>
      <c r="J143" s="46">
        <v>138</v>
      </c>
      <c r="K143" s="47">
        <v>23.1</v>
      </c>
      <c r="M143" s="46">
        <v>138</v>
      </c>
      <c r="N143" s="47">
        <v>22.900000000000002</v>
      </c>
      <c r="P143" s="46">
        <v>138</v>
      </c>
      <c r="Q143" s="47">
        <v>22.8</v>
      </c>
      <c r="S143" s="48">
        <v>138</v>
      </c>
      <c r="T143" s="48">
        <v>120.08499999999999</v>
      </c>
    </row>
    <row r="144" spans="1:20">
      <c r="A144" s="46">
        <v>139</v>
      </c>
      <c r="B144" s="47">
        <v>23.700000000000003</v>
      </c>
      <c r="G144" s="46">
        <v>139</v>
      </c>
      <c r="H144" s="47">
        <v>23.599999999999998</v>
      </c>
      <c r="J144" s="46">
        <v>139</v>
      </c>
      <c r="K144" s="47">
        <v>23.400000000000002</v>
      </c>
      <c r="M144" s="46">
        <v>139</v>
      </c>
      <c r="N144" s="47">
        <v>23.3</v>
      </c>
      <c r="P144" s="46">
        <v>139</v>
      </c>
      <c r="Q144" s="47">
        <v>23.1</v>
      </c>
      <c r="S144" s="48">
        <v>139</v>
      </c>
      <c r="T144" s="48">
        <v>121.18</v>
      </c>
    </row>
    <row r="145" spans="1:20">
      <c r="A145" s="46">
        <v>140</v>
      </c>
      <c r="B145" s="47">
        <v>23.8</v>
      </c>
      <c r="G145" s="46">
        <v>140</v>
      </c>
      <c r="H145" s="47">
        <v>23.7</v>
      </c>
      <c r="J145" s="46">
        <v>140</v>
      </c>
      <c r="K145" s="47">
        <v>23.599999999999998</v>
      </c>
      <c r="M145" s="46">
        <v>140</v>
      </c>
      <c r="N145" s="47">
        <v>23.5</v>
      </c>
      <c r="P145" s="46">
        <v>140</v>
      </c>
      <c r="Q145" s="47">
        <v>23.5</v>
      </c>
      <c r="S145" s="48">
        <v>140</v>
      </c>
      <c r="T145" s="48">
        <v>122.64</v>
      </c>
    </row>
    <row r="146" spans="1:20">
      <c r="A146" s="46">
        <v>141</v>
      </c>
      <c r="B146" s="47">
        <v>24</v>
      </c>
      <c r="G146" s="46">
        <v>141</v>
      </c>
      <c r="H146" s="47">
        <v>24</v>
      </c>
      <c r="J146" s="46">
        <v>141</v>
      </c>
      <c r="K146" s="47">
        <v>24</v>
      </c>
      <c r="M146" s="46">
        <v>141</v>
      </c>
      <c r="N146" s="47">
        <v>24</v>
      </c>
      <c r="P146" s="46">
        <v>141</v>
      </c>
      <c r="Q146" s="47">
        <v>24</v>
      </c>
      <c r="S146" s="48">
        <v>141</v>
      </c>
      <c r="T146" s="48">
        <v>123.735</v>
      </c>
    </row>
    <row r="147" spans="1:20">
      <c r="A147" s="46">
        <v>142</v>
      </c>
      <c r="B147" s="47">
        <v>24.200000000000003</v>
      </c>
      <c r="G147" s="46">
        <v>142</v>
      </c>
      <c r="H147" s="47">
        <v>24.2</v>
      </c>
      <c r="J147" s="46">
        <v>142</v>
      </c>
      <c r="K147" s="47">
        <v>24.2</v>
      </c>
      <c r="M147" s="46">
        <v>142</v>
      </c>
      <c r="N147" s="47">
        <v>24.2</v>
      </c>
      <c r="P147" s="46">
        <v>142</v>
      </c>
      <c r="Q147" s="47">
        <v>24.2</v>
      </c>
      <c r="S147" s="48">
        <v>142</v>
      </c>
      <c r="T147" s="48">
        <v>124.83</v>
      </c>
    </row>
    <row r="148" spans="1:20">
      <c r="A148" s="46">
        <v>143</v>
      </c>
      <c r="B148" s="47">
        <v>24.400000000000002</v>
      </c>
      <c r="G148" s="46">
        <v>143</v>
      </c>
      <c r="H148" s="47">
        <v>24.4</v>
      </c>
      <c r="J148" s="46">
        <v>143</v>
      </c>
      <c r="K148" s="47">
        <v>24.4</v>
      </c>
      <c r="M148" s="46">
        <v>143</v>
      </c>
      <c r="N148" s="47">
        <v>24.4</v>
      </c>
      <c r="P148" s="46">
        <v>143</v>
      </c>
      <c r="Q148" s="47">
        <v>24.4</v>
      </c>
      <c r="S148" s="48">
        <v>143</v>
      </c>
      <c r="T148" s="48">
        <v>125.925</v>
      </c>
    </row>
    <row r="149" spans="1:20">
      <c r="A149" s="46">
        <v>144</v>
      </c>
      <c r="B149" s="47">
        <v>24.6</v>
      </c>
      <c r="G149" s="46">
        <v>144</v>
      </c>
      <c r="H149" s="47">
        <v>24.6</v>
      </c>
      <c r="J149" s="46">
        <v>144</v>
      </c>
      <c r="K149" s="47">
        <v>24.6</v>
      </c>
      <c r="M149" s="46">
        <v>144</v>
      </c>
      <c r="N149" s="47">
        <v>24.6</v>
      </c>
      <c r="P149" s="46">
        <v>144</v>
      </c>
      <c r="Q149" s="47">
        <v>24.6</v>
      </c>
      <c r="S149" s="48">
        <v>144</v>
      </c>
      <c r="T149" s="48">
        <v>127.02</v>
      </c>
    </row>
    <row r="150" spans="1:20">
      <c r="A150" s="46">
        <v>145</v>
      </c>
      <c r="B150" s="47">
        <v>24.8</v>
      </c>
      <c r="G150" s="46">
        <v>145</v>
      </c>
      <c r="H150" s="47">
        <v>24.8</v>
      </c>
      <c r="J150" s="46">
        <v>145</v>
      </c>
      <c r="K150" s="47">
        <v>24.8</v>
      </c>
      <c r="M150" s="46">
        <v>145</v>
      </c>
      <c r="N150" s="47">
        <v>24.8</v>
      </c>
      <c r="P150" s="46">
        <v>145</v>
      </c>
      <c r="Q150" s="47">
        <v>24.8</v>
      </c>
      <c r="S150" s="48">
        <v>145</v>
      </c>
      <c r="T150" s="48">
        <v>128.47999999999999</v>
      </c>
    </row>
    <row r="151" spans="1:20">
      <c r="A151" s="46">
        <v>146</v>
      </c>
      <c r="B151" s="47">
        <v>25</v>
      </c>
      <c r="G151" s="46">
        <v>146</v>
      </c>
      <c r="H151" s="47">
        <v>25</v>
      </c>
      <c r="J151" s="46">
        <v>146</v>
      </c>
      <c r="K151" s="47">
        <v>25</v>
      </c>
      <c r="M151" s="46">
        <v>146</v>
      </c>
      <c r="N151" s="47">
        <v>25</v>
      </c>
      <c r="P151" s="46">
        <v>146</v>
      </c>
      <c r="Q151" s="47">
        <v>25</v>
      </c>
      <c r="S151" s="48">
        <v>146</v>
      </c>
      <c r="T151" s="48">
        <v>129.57499999999999</v>
      </c>
    </row>
    <row r="152" spans="1:20">
      <c r="A152" s="46">
        <v>147</v>
      </c>
      <c r="B152" s="47">
        <v>25.200000000000003</v>
      </c>
      <c r="G152" s="46">
        <v>147</v>
      </c>
      <c r="H152" s="47">
        <v>25.2</v>
      </c>
      <c r="J152" s="46">
        <v>147</v>
      </c>
      <c r="K152" s="47">
        <v>25.2</v>
      </c>
      <c r="M152" s="46">
        <v>147</v>
      </c>
      <c r="N152" s="47">
        <v>25.2</v>
      </c>
      <c r="P152" s="46">
        <v>147</v>
      </c>
      <c r="Q152" s="47">
        <v>25.2</v>
      </c>
      <c r="S152" s="48">
        <v>147</v>
      </c>
      <c r="T152" s="48">
        <v>130.66999999999999</v>
      </c>
    </row>
    <row r="153" spans="1:20">
      <c r="A153" s="46">
        <v>148</v>
      </c>
      <c r="B153" s="47">
        <v>25.400000000000002</v>
      </c>
      <c r="G153" s="46">
        <v>148</v>
      </c>
      <c r="H153" s="47">
        <v>25.4</v>
      </c>
      <c r="J153" s="46">
        <v>148</v>
      </c>
      <c r="K153" s="47">
        <v>25.4</v>
      </c>
      <c r="M153" s="46">
        <v>148</v>
      </c>
      <c r="N153" s="47">
        <v>25.4</v>
      </c>
      <c r="P153" s="46">
        <v>148</v>
      </c>
      <c r="Q153" s="47">
        <v>25.4</v>
      </c>
      <c r="S153" s="48">
        <v>148</v>
      </c>
      <c r="T153" s="48">
        <v>132.13</v>
      </c>
    </row>
    <row r="154" spans="1:20">
      <c r="A154" s="46">
        <v>149</v>
      </c>
      <c r="B154" s="47">
        <v>25.6</v>
      </c>
      <c r="G154" s="46">
        <v>149</v>
      </c>
      <c r="H154" s="47">
        <v>25.6</v>
      </c>
      <c r="J154" s="46">
        <v>149</v>
      </c>
      <c r="K154" s="47">
        <v>25.6</v>
      </c>
      <c r="M154" s="46">
        <v>149</v>
      </c>
      <c r="N154" s="47">
        <v>25.6</v>
      </c>
      <c r="P154" s="46">
        <v>149</v>
      </c>
      <c r="Q154" s="47">
        <v>25.6</v>
      </c>
      <c r="S154" s="48">
        <v>149</v>
      </c>
      <c r="T154" s="48">
        <v>133.22499999999999</v>
      </c>
    </row>
    <row r="155" spans="1:20">
      <c r="A155" s="46">
        <v>150</v>
      </c>
      <c r="B155" s="47">
        <v>25.8</v>
      </c>
      <c r="G155" s="46">
        <v>150</v>
      </c>
      <c r="H155" s="47">
        <v>25.8</v>
      </c>
      <c r="J155" s="46">
        <v>150</v>
      </c>
      <c r="K155" s="47">
        <v>25.8</v>
      </c>
      <c r="M155" s="46">
        <v>150</v>
      </c>
      <c r="N155" s="47">
        <v>25.8</v>
      </c>
      <c r="P155" s="46">
        <v>150</v>
      </c>
      <c r="Q155" s="47">
        <v>25.8</v>
      </c>
      <c r="S155" s="48">
        <v>150</v>
      </c>
      <c r="T155" s="48">
        <v>134.685</v>
      </c>
    </row>
    <row r="156" spans="1:20">
      <c r="A156" s="46">
        <v>151</v>
      </c>
      <c r="B156" s="47">
        <v>26</v>
      </c>
      <c r="G156" s="46">
        <v>151</v>
      </c>
      <c r="H156" s="47">
        <v>26</v>
      </c>
      <c r="J156" s="46">
        <v>151</v>
      </c>
      <c r="K156" s="47">
        <v>26</v>
      </c>
      <c r="M156" s="46">
        <v>151</v>
      </c>
      <c r="N156" s="47">
        <v>26</v>
      </c>
      <c r="P156" s="46">
        <v>151</v>
      </c>
      <c r="Q156" s="47">
        <v>26</v>
      </c>
      <c r="S156" s="48">
        <v>151</v>
      </c>
      <c r="T156" s="48">
        <v>135.78</v>
      </c>
    </row>
    <row r="157" spans="1:20">
      <c r="A157" s="46">
        <v>152</v>
      </c>
      <c r="B157" s="47">
        <v>26.200000000000003</v>
      </c>
      <c r="G157" s="46">
        <v>152</v>
      </c>
      <c r="H157" s="47">
        <v>26.200000000000003</v>
      </c>
      <c r="J157" s="46">
        <v>152</v>
      </c>
      <c r="K157" s="47">
        <v>26.200000000000003</v>
      </c>
      <c r="M157" s="46">
        <v>152</v>
      </c>
      <c r="N157" s="47">
        <v>26.200000000000003</v>
      </c>
      <c r="P157" s="46">
        <v>152</v>
      </c>
      <c r="Q157" s="47">
        <v>26.200000000000003</v>
      </c>
      <c r="S157" s="48">
        <v>152</v>
      </c>
      <c r="T157" s="48">
        <v>137.24</v>
      </c>
    </row>
    <row r="158" spans="1:20">
      <c r="A158" s="46">
        <v>153</v>
      </c>
      <c r="B158" s="47">
        <v>26.400000000000002</v>
      </c>
      <c r="G158" s="46">
        <v>153</v>
      </c>
      <c r="H158" s="47">
        <v>26.400000000000002</v>
      </c>
      <c r="J158" s="46">
        <v>153</v>
      </c>
      <c r="K158" s="47">
        <v>26.400000000000002</v>
      </c>
      <c r="M158" s="46">
        <v>153</v>
      </c>
      <c r="N158" s="47">
        <v>26.400000000000002</v>
      </c>
      <c r="P158" s="46">
        <v>153</v>
      </c>
      <c r="Q158" s="47">
        <v>26.400000000000002</v>
      </c>
      <c r="S158" s="48">
        <v>153</v>
      </c>
      <c r="T158" s="48">
        <v>138.33500000000001</v>
      </c>
    </row>
    <row r="159" spans="1:20">
      <c r="A159" s="46">
        <v>154</v>
      </c>
      <c r="B159" s="47">
        <v>26.6</v>
      </c>
      <c r="G159" s="46">
        <v>154</v>
      </c>
      <c r="H159" s="47">
        <v>26.6</v>
      </c>
      <c r="J159" s="46">
        <v>154</v>
      </c>
      <c r="K159" s="47">
        <v>26.6</v>
      </c>
      <c r="M159" s="46">
        <v>154</v>
      </c>
      <c r="N159" s="47">
        <v>26.6</v>
      </c>
      <c r="P159" s="46">
        <v>154</v>
      </c>
      <c r="Q159" s="47">
        <v>26.6</v>
      </c>
      <c r="S159" s="48">
        <v>154</v>
      </c>
      <c r="T159" s="48">
        <v>139.79499999999999</v>
      </c>
    </row>
    <row r="160" spans="1:20">
      <c r="A160" s="46">
        <v>155</v>
      </c>
      <c r="B160" s="47">
        <v>26.8</v>
      </c>
      <c r="G160" s="46">
        <v>155</v>
      </c>
      <c r="H160" s="47">
        <v>26.8</v>
      </c>
      <c r="J160" s="46">
        <v>155</v>
      </c>
      <c r="K160" s="47">
        <v>26.8</v>
      </c>
      <c r="M160" s="46">
        <v>155</v>
      </c>
      <c r="N160" s="47">
        <v>26.8</v>
      </c>
      <c r="P160" s="46">
        <v>155</v>
      </c>
      <c r="Q160" s="47">
        <v>26.8</v>
      </c>
      <c r="S160" s="48">
        <v>155</v>
      </c>
      <c r="T160" s="48">
        <v>140.88999999999999</v>
      </c>
    </row>
    <row r="161" spans="1:20">
      <c r="A161" s="46">
        <v>156</v>
      </c>
      <c r="B161" s="47">
        <v>27</v>
      </c>
      <c r="G161" s="46">
        <v>156</v>
      </c>
      <c r="H161" s="47">
        <v>27</v>
      </c>
      <c r="J161" s="46">
        <v>156</v>
      </c>
      <c r="K161" s="47">
        <v>27</v>
      </c>
      <c r="M161" s="46">
        <v>156</v>
      </c>
      <c r="N161" s="47">
        <v>27</v>
      </c>
      <c r="P161" s="46">
        <v>156</v>
      </c>
      <c r="Q161" s="47">
        <v>27</v>
      </c>
      <c r="S161" s="48">
        <v>156</v>
      </c>
      <c r="T161" s="48">
        <v>142.35</v>
      </c>
    </row>
    <row r="162" spans="1:20">
      <c r="A162" s="46">
        <v>157</v>
      </c>
      <c r="B162" s="47">
        <v>27.1</v>
      </c>
      <c r="G162" s="46">
        <v>157</v>
      </c>
      <c r="H162" s="47">
        <v>27.1</v>
      </c>
      <c r="J162" s="46">
        <v>157</v>
      </c>
      <c r="K162" s="47">
        <v>27.1</v>
      </c>
      <c r="M162" s="46">
        <v>157</v>
      </c>
      <c r="N162" s="47">
        <v>27.1</v>
      </c>
      <c r="P162" s="46">
        <v>157</v>
      </c>
      <c r="Q162" s="47">
        <v>27.1</v>
      </c>
      <c r="S162" s="48">
        <v>157</v>
      </c>
      <c r="T162" s="48">
        <v>143.81</v>
      </c>
    </row>
    <row r="163" spans="1:20">
      <c r="A163" s="46">
        <v>158</v>
      </c>
      <c r="B163" s="47">
        <v>27.3</v>
      </c>
      <c r="G163" s="46">
        <v>158</v>
      </c>
      <c r="H163" s="47">
        <v>27.3</v>
      </c>
      <c r="J163" s="46">
        <v>158</v>
      </c>
      <c r="K163" s="47">
        <v>27.3</v>
      </c>
      <c r="M163" s="46">
        <v>158</v>
      </c>
      <c r="N163" s="47">
        <v>27.3</v>
      </c>
      <c r="P163" s="46">
        <v>158</v>
      </c>
      <c r="Q163" s="47">
        <v>27.3</v>
      </c>
      <c r="S163" s="48">
        <v>158</v>
      </c>
      <c r="T163" s="48">
        <v>145.27000000000001</v>
      </c>
    </row>
    <row r="164" spans="1:20">
      <c r="A164" s="46">
        <v>159</v>
      </c>
      <c r="B164" s="47">
        <v>27.5</v>
      </c>
      <c r="G164" s="46">
        <v>159</v>
      </c>
      <c r="H164" s="47">
        <v>27.500000000000004</v>
      </c>
      <c r="J164" s="46">
        <v>159</v>
      </c>
      <c r="K164" s="47">
        <v>27.500000000000004</v>
      </c>
      <c r="M164" s="46">
        <v>159</v>
      </c>
      <c r="N164" s="47">
        <v>27.500000000000004</v>
      </c>
      <c r="P164" s="46">
        <v>159</v>
      </c>
      <c r="Q164" s="47">
        <v>27.500000000000004</v>
      </c>
      <c r="S164" s="48">
        <v>159</v>
      </c>
      <c r="T164" s="48">
        <v>146.36500000000001</v>
      </c>
    </row>
    <row r="165" spans="1:20">
      <c r="A165" s="46">
        <v>160</v>
      </c>
      <c r="B165" s="47">
        <v>27.700000000000003</v>
      </c>
      <c r="G165" s="46">
        <v>160</v>
      </c>
      <c r="H165" s="47">
        <v>27.700000000000003</v>
      </c>
      <c r="J165" s="46">
        <v>160</v>
      </c>
      <c r="K165" s="47">
        <v>27.700000000000003</v>
      </c>
      <c r="M165" s="46">
        <v>160</v>
      </c>
      <c r="N165" s="47">
        <v>27.700000000000003</v>
      </c>
      <c r="P165" s="46">
        <v>160</v>
      </c>
      <c r="Q165" s="47">
        <v>27.700000000000003</v>
      </c>
      <c r="S165" s="48">
        <v>160</v>
      </c>
      <c r="T165" s="48">
        <v>147.82499999999999</v>
      </c>
    </row>
    <row r="166" spans="1:20">
      <c r="A166" s="46">
        <v>161</v>
      </c>
      <c r="B166" s="47">
        <v>27.900000000000002</v>
      </c>
      <c r="G166" s="46">
        <v>161</v>
      </c>
      <c r="H166" s="47">
        <v>27.900000000000002</v>
      </c>
      <c r="J166" s="46">
        <v>161</v>
      </c>
      <c r="K166" s="47">
        <v>27.900000000000002</v>
      </c>
      <c r="M166" s="46">
        <v>161</v>
      </c>
      <c r="N166" s="47">
        <v>27.900000000000002</v>
      </c>
      <c r="P166" s="46">
        <v>161</v>
      </c>
      <c r="Q166" s="47">
        <v>27.900000000000002</v>
      </c>
      <c r="S166" s="48">
        <v>161</v>
      </c>
      <c r="T166" s="48">
        <v>149.285</v>
      </c>
    </row>
    <row r="167" spans="1:20">
      <c r="A167" s="46">
        <v>162</v>
      </c>
      <c r="B167" s="47">
        <v>28.1</v>
      </c>
      <c r="G167" s="46">
        <v>162</v>
      </c>
      <c r="H167" s="47">
        <v>28.1</v>
      </c>
      <c r="J167" s="46">
        <v>162</v>
      </c>
      <c r="K167" s="47">
        <v>28.1</v>
      </c>
      <c r="M167" s="46">
        <v>162</v>
      </c>
      <c r="N167" s="47">
        <v>28.1</v>
      </c>
      <c r="P167" s="46">
        <v>162</v>
      </c>
      <c r="Q167" s="47">
        <v>28.1</v>
      </c>
      <c r="S167" s="48">
        <v>162</v>
      </c>
      <c r="T167" s="48">
        <v>150.745</v>
      </c>
    </row>
    <row r="168" spans="1:20">
      <c r="A168" s="46">
        <v>163</v>
      </c>
      <c r="B168" s="47">
        <v>28.3</v>
      </c>
      <c r="G168" s="46">
        <v>163</v>
      </c>
      <c r="H168" s="47">
        <v>28.299999999999997</v>
      </c>
      <c r="J168" s="46">
        <v>163</v>
      </c>
      <c r="K168" s="47">
        <v>28.299999999999997</v>
      </c>
      <c r="M168" s="46">
        <v>163</v>
      </c>
      <c r="N168" s="47">
        <v>28.299999999999997</v>
      </c>
      <c r="P168" s="46">
        <v>163</v>
      </c>
      <c r="Q168" s="47">
        <v>28.299999999999997</v>
      </c>
      <c r="S168" s="48">
        <v>163</v>
      </c>
      <c r="T168" s="48">
        <v>152.20500000000001</v>
      </c>
    </row>
    <row r="169" spans="1:20">
      <c r="A169" s="46">
        <v>164</v>
      </c>
      <c r="B169" s="47">
        <v>28.5</v>
      </c>
      <c r="G169" s="46">
        <v>164</v>
      </c>
      <c r="H169" s="47">
        <v>28.499999999999996</v>
      </c>
      <c r="J169" s="46">
        <v>164</v>
      </c>
      <c r="K169" s="47">
        <v>28.499999999999996</v>
      </c>
      <c r="M169" s="46">
        <v>164</v>
      </c>
      <c r="N169" s="47">
        <v>28.499999999999996</v>
      </c>
      <c r="P169" s="46">
        <v>164</v>
      </c>
      <c r="Q169" s="47">
        <v>28.499999999999996</v>
      </c>
      <c r="S169" s="48">
        <v>164</v>
      </c>
      <c r="T169" s="48">
        <v>153.66499999999999</v>
      </c>
    </row>
    <row r="170" spans="1:20">
      <c r="A170" s="46">
        <v>165</v>
      </c>
      <c r="B170" s="47">
        <v>28.700000000000003</v>
      </c>
      <c r="G170" s="46">
        <v>165</v>
      </c>
      <c r="H170" s="47">
        <v>28.7</v>
      </c>
      <c r="J170" s="46">
        <v>165</v>
      </c>
      <c r="K170" s="47">
        <v>28.7</v>
      </c>
      <c r="M170" s="46">
        <v>165</v>
      </c>
      <c r="N170" s="47">
        <v>28.7</v>
      </c>
      <c r="P170" s="46">
        <v>165</v>
      </c>
      <c r="Q170" s="47">
        <v>28.7</v>
      </c>
      <c r="S170" s="48">
        <v>165</v>
      </c>
      <c r="T170" s="48">
        <v>155.125</v>
      </c>
    </row>
    <row r="171" spans="1:20">
      <c r="A171" s="46">
        <v>166</v>
      </c>
      <c r="B171" s="47">
        <v>28.900000000000002</v>
      </c>
      <c r="G171" s="46">
        <v>166</v>
      </c>
      <c r="H171" s="47">
        <v>28.9</v>
      </c>
      <c r="J171" s="46">
        <v>166</v>
      </c>
      <c r="K171" s="47">
        <v>28.9</v>
      </c>
      <c r="M171" s="46">
        <v>166</v>
      </c>
      <c r="N171" s="47">
        <v>28.9</v>
      </c>
      <c r="P171" s="46">
        <v>166</v>
      </c>
      <c r="Q171" s="47">
        <v>28.9</v>
      </c>
      <c r="S171" s="48">
        <v>166</v>
      </c>
      <c r="T171" s="48">
        <v>156.58500000000001</v>
      </c>
    </row>
    <row r="172" spans="1:20">
      <c r="A172" s="46">
        <v>167</v>
      </c>
      <c r="B172" s="47">
        <v>29.1</v>
      </c>
      <c r="G172" s="46">
        <v>167</v>
      </c>
      <c r="H172" s="47">
        <v>29.099999999999998</v>
      </c>
      <c r="J172" s="46">
        <v>167</v>
      </c>
      <c r="K172" s="47">
        <v>29.099999999999998</v>
      </c>
      <c r="M172" s="46">
        <v>167</v>
      </c>
      <c r="N172" s="47">
        <v>29.099999999999998</v>
      </c>
      <c r="P172" s="46">
        <v>167</v>
      </c>
      <c r="Q172" s="47">
        <v>29.099999999999998</v>
      </c>
      <c r="S172" s="48">
        <v>167</v>
      </c>
      <c r="T172" s="48">
        <v>158.04499999999999</v>
      </c>
    </row>
    <row r="173" spans="1:20">
      <c r="A173" s="46">
        <v>168</v>
      </c>
      <c r="B173" s="47">
        <v>29.3</v>
      </c>
      <c r="G173" s="46">
        <v>168</v>
      </c>
      <c r="H173" s="47">
        <v>29.299999999999997</v>
      </c>
      <c r="J173" s="46">
        <v>168</v>
      </c>
      <c r="K173" s="47">
        <v>29.299999999999997</v>
      </c>
      <c r="M173" s="46">
        <v>168</v>
      </c>
      <c r="N173" s="47">
        <v>29.299999999999997</v>
      </c>
      <c r="P173" s="46">
        <v>168</v>
      </c>
      <c r="Q173" s="47">
        <v>29.299999999999997</v>
      </c>
      <c r="S173" s="48">
        <v>168</v>
      </c>
      <c r="T173" s="48">
        <v>159.505</v>
      </c>
    </row>
    <row r="174" spans="1:20">
      <c r="A174" s="46">
        <v>169</v>
      </c>
      <c r="B174" s="47">
        <v>29.5</v>
      </c>
      <c r="G174" s="46">
        <v>169</v>
      </c>
      <c r="H174" s="47">
        <v>29.5</v>
      </c>
      <c r="J174" s="46">
        <v>169</v>
      </c>
      <c r="K174" s="47">
        <v>29.5</v>
      </c>
      <c r="M174" s="46">
        <v>169</v>
      </c>
      <c r="N174" s="47">
        <v>29.5</v>
      </c>
      <c r="P174" s="46">
        <v>169</v>
      </c>
      <c r="Q174" s="47">
        <v>29.5</v>
      </c>
      <c r="S174" s="48">
        <v>169</v>
      </c>
      <c r="T174" s="48">
        <v>160.965</v>
      </c>
    </row>
    <row r="175" spans="1:20">
      <c r="A175" s="46">
        <v>170</v>
      </c>
      <c r="B175" s="47">
        <v>29.700000000000003</v>
      </c>
      <c r="G175" s="46">
        <v>170</v>
      </c>
      <c r="H175" s="47">
        <v>29.7</v>
      </c>
      <c r="J175" s="46">
        <v>170</v>
      </c>
      <c r="K175" s="47">
        <v>29.7</v>
      </c>
      <c r="M175" s="46">
        <v>170</v>
      </c>
      <c r="N175" s="47">
        <v>29.7</v>
      </c>
      <c r="P175" s="46">
        <v>170</v>
      </c>
      <c r="Q175" s="47">
        <v>29.7</v>
      </c>
      <c r="S175" s="48">
        <v>170</v>
      </c>
      <c r="T175" s="48">
        <v>162.42500000000001</v>
      </c>
    </row>
    <row r="176" spans="1:20">
      <c r="A176" s="46">
        <v>171</v>
      </c>
      <c r="B176" s="47">
        <v>29.900000000000002</v>
      </c>
      <c r="G176" s="46">
        <v>171</v>
      </c>
      <c r="H176" s="47">
        <v>29.9</v>
      </c>
      <c r="J176" s="46">
        <v>171</v>
      </c>
      <c r="K176" s="47">
        <v>29.9</v>
      </c>
      <c r="M176" s="46">
        <v>171</v>
      </c>
      <c r="N176" s="47">
        <v>29.9</v>
      </c>
      <c r="P176" s="46">
        <v>171</v>
      </c>
      <c r="Q176" s="47">
        <v>29.9</v>
      </c>
      <c r="S176" s="48">
        <v>171</v>
      </c>
      <c r="T176" s="48">
        <v>163.88499999999999</v>
      </c>
    </row>
    <row r="177" spans="1:20">
      <c r="A177" s="46">
        <v>172</v>
      </c>
      <c r="B177" s="47">
        <v>30</v>
      </c>
      <c r="G177" s="46">
        <v>172</v>
      </c>
      <c r="H177" s="47">
        <v>30</v>
      </c>
      <c r="J177" s="46">
        <v>172</v>
      </c>
      <c r="K177" s="47">
        <v>30</v>
      </c>
      <c r="M177" s="46">
        <v>172</v>
      </c>
      <c r="N177" s="47">
        <v>30</v>
      </c>
      <c r="P177" s="46">
        <v>172</v>
      </c>
      <c r="Q177" s="47">
        <v>30</v>
      </c>
      <c r="S177" s="48">
        <v>172</v>
      </c>
      <c r="T177" s="48">
        <v>165.345</v>
      </c>
    </row>
    <row r="178" spans="1:20">
      <c r="A178" s="46">
        <v>173</v>
      </c>
      <c r="B178" s="47">
        <v>30.200000000000003</v>
      </c>
      <c r="G178" s="46">
        <v>173</v>
      </c>
      <c r="H178" s="47">
        <v>30.2</v>
      </c>
      <c r="J178" s="46">
        <v>173</v>
      </c>
      <c r="K178" s="47">
        <v>30.2</v>
      </c>
      <c r="M178" s="46">
        <v>173</v>
      </c>
      <c r="N178" s="47">
        <v>30.2</v>
      </c>
      <c r="P178" s="46">
        <v>173</v>
      </c>
      <c r="Q178" s="47">
        <v>30.2</v>
      </c>
      <c r="S178" s="48">
        <v>173</v>
      </c>
      <c r="T178" s="48">
        <v>167.17</v>
      </c>
    </row>
    <row r="179" spans="1:20">
      <c r="A179" s="46">
        <v>174</v>
      </c>
      <c r="B179" s="47">
        <v>30.400000000000002</v>
      </c>
      <c r="G179" s="46">
        <v>174</v>
      </c>
      <c r="H179" s="47">
        <v>30.4</v>
      </c>
      <c r="J179" s="46">
        <v>174</v>
      </c>
      <c r="K179" s="47">
        <v>30.4</v>
      </c>
      <c r="M179" s="46">
        <v>174</v>
      </c>
      <c r="N179" s="47">
        <v>30.4</v>
      </c>
      <c r="P179" s="46">
        <v>174</v>
      </c>
      <c r="Q179" s="47">
        <v>30.4</v>
      </c>
      <c r="S179" s="48">
        <v>174</v>
      </c>
      <c r="T179" s="48">
        <v>168.63</v>
      </c>
    </row>
    <row r="180" spans="1:20">
      <c r="A180" s="46">
        <v>175</v>
      </c>
      <c r="B180" s="47">
        <v>30.6</v>
      </c>
      <c r="G180" s="46">
        <v>175</v>
      </c>
      <c r="H180" s="47">
        <v>30.599999999999998</v>
      </c>
      <c r="J180" s="46">
        <v>175</v>
      </c>
      <c r="K180" s="47">
        <v>30.599999999999998</v>
      </c>
      <c r="M180" s="46">
        <v>175</v>
      </c>
      <c r="N180" s="47">
        <v>30.599999999999998</v>
      </c>
      <c r="P180" s="46">
        <v>175</v>
      </c>
      <c r="Q180" s="47">
        <v>30.599999999999998</v>
      </c>
      <c r="S180" s="48">
        <v>175</v>
      </c>
      <c r="T180" s="48">
        <v>170.09</v>
      </c>
    </row>
    <row r="181" spans="1:20">
      <c r="A181" s="46">
        <v>176</v>
      </c>
      <c r="B181" s="47">
        <v>30.8</v>
      </c>
      <c r="G181" s="46">
        <v>176</v>
      </c>
      <c r="H181" s="47">
        <v>30.8</v>
      </c>
      <c r="J181" s="46">
        <v>176</v>
      </c>
      <c r="K181" s="47">
        <v>30.8</v>
      </c>
      <c r="M181" s="46">
        <v>176</v>
      </c>
      <c r="N181" s="47">
        <v>30.8</v>
      </c>
      <c r="P181" s="46">
        <v>176</v>
      </c>
      <c r="Q181" s="47">
        <v>30.8</v>
      </c>
      <c r="S181" s="48">
        <v>176</v>
      </c>
      <c r="T181" s="48">
        <v>171.91499999999999</v>
      </c>
    </row>
    <row r="182" spans="1:20">
      <c r="A182" s="46">
        <v>177</v>
      </c>
      <c r="B182" s="47">
        <v>31</v>
      </c>
      <c r="G182" s="46">
        <v>177</v>
      </c>
      <c r="H182" s="47">
        <v>31</v>
      </c>
      <c r="J182" s="46">
        <v>177</v>
      </c>
      <c r="K182" s="47">
        <v>31</v>
      </c>
      <c r="M182" s="46">
        <v>177</v>
      </c>
      <c r="N182" s="47">
        <v>31</v>
      </c>
      <c r="P182" s="46">
        <v>177</v>
      </c>
      <c r="Q182" s="47">
        <v>31</v>
      </c>
      <c r="S182" s="48">
        <v>177</v>
      </c>
      <c r="T182" s="48">
        <v>173.375</v>
      </c>
    </row>
    <row r="183" spans="1:20">
      <c r="A183" s="46">
        <v>178</v>
      </c>
      <c r="B183" s="47">
        <v>31.200000000000003</v>
      </c>
      <c r="G183" s="46">
        <v>178</v>
      </c>
      <c r="H183" s="47">
        <v>31.2</v>
      </c>
      <c r="J183" s="46">
        <v>178</v>
      </c>
      <c r="K183" s="47">
        <v>31.2</v>
      </c>
      <c r="M183" s="46">
        <v>178</v>
      </c>
      <c r="N183" s="47">
        <v>31.2</v>
      </c>
      <c r="P183" s="46">
        <v>178</v>
      </c>
      <c r="Q183" s="47">
        <v>31.2</v>
      </c>
      <c r="S183" s="48">
        <v>178</v>
      </c>
      <c r="T183" s="48">
        <v>174.83500000000001</v>
      </c>
    </row>
    <row r="184" spans="1:20">
      <c r="A184" s="46">
        <v>179</v>
      </c>
      <c r="B184" s="47">
        <v>31.400000000000002</v>
      </c>
      <c r="G184" s="46">
        <v>179</v>
      </c>
      <c r="H184" s="47">
        <v>31.4</v>
      </c>
      <c r="J184" s="46">
        <v>179</v>
      </c>
      <c r="K184" s="47">
        <v>31.4</v>
      </c>
      <c r="M184" s="46">
        <v>179</v>
      </c>
      <c r="N184" s="47">
        <v>31.4</v>
      </c>
      <c r="P184" s="46">
        <v>179</v>
      </c>
      <c r="Q184" s="47">
        <v>31.4</v>
      </c>
      <c r="S184" s="48">
        <v>179</v>
      </c>
      <c r="T184" s="48">
        <v>176.66</v>
      </c>
    </row>
    <row r="185" spans="1:20">
      <c r="A185" s="46">
        <v>180</v>
      </c>
      <c r="B185" s="47">
        <v>31.6</v>
      </c>
      <c r="G185" s="46">
        <v>180</v>
      </c>
      <c r="H185" s="47">
        <v>31.6</v>
      </c>
      <c r="J185" s="46">
        <v>180</v>
      </c>
      <c r="K185" s="47">
        <v>31.6</v>
      </c>
      <c r="M185" s="46">
        <v>180</v>
      </c>
      <c r="N185" s="47">
        <v>31.6</v>
      </c>
      <c r="P185" s="46">
        <v>180</v>
      </c>
      <c r="Q185" s="47">
        <v>31.6</v>
      </c>
      <c r="S185" s="48">
        <v>180</v>
      </c>
      <c r="T185" s="48">
        <v>178.12</v>
      </c>
    </row>
    <row r="186" spans="1:20">
      <c r="A186" s="46">
        <v>181</v>
      </c>
      <c r="B186" s="47">
        <v>31.700000000000003</v>
      </c>
      <c r="G186" s="46">
        <v>181</v>
      </c>
      <c r="H186" s="47">
        <v>31.7</v>
      </c>
      <c r="J186" s="46">
        <v>181</v>
      </c>
      <c r="K186" s="47">
        <v>31.7</v>
      </c>
      <c r="M186" s="46">
        <v>181</v>
      </c>
      <c r="N186" s="47">
        <v>31.7</v>
      </c>
      <c r="P186" s="46">
        <v>181</v>
      </c>
      <c r="Q186" s="47">
        <v>31.7</v>
      </c>
      <c r="S186" s="48">
        <v>181</v>
      </c>
      <c r="T186" s="48">
        <v>179.94499999999999</v>
      </c>
    </row>
    <row r="187" spans="1:20">
      <c r="A187" s="46">
        <v>182</v>
      </c>
      <c r="B187" s="47">
        <v>31.900000000000002</v>
      </c>
      <c r="G187" s="46">
        <v>182</v>
      </c>
      <c r="H187" s="47">
        <v>31.900000000000002</v>
      </c>
      <c r="J187" s="46">
        <v>182</v>
      </c>
      <c r="K187" s="47">
        <v>31.900000000000002</v>
      </c>
      <c r="M187" s="46">
        <v>182</v>
      </c>
      <c r="N187" s="47">
        <v>31.900000000000002</v>
      </c>
      <c r="P187" s="46">
        <v>182</v>
      </c>
      <c r="Q187" s="47">
        <v>31.900000000000002</v>
      </c>
      <c r="S187" s="48">
        <v>182</v>
      </c>
      <c r="T187" s="48">
        <v>181.405</v>
      </c>
    </row>
    <row r="188" spans="1:20">
      <c r="A188" s="46">
        <v>183</v>
      </c>
      <c r="B188" s="47">
        <v>32.1</v>
      </c>
      <c r="G188" s="46">
        <v>183</v>
      </c>
      <c r="H188" s="47">
        <v>32.1</v>
      </c>
      <c r="J188" s="46">
        <v>183</v>
      </c>
      <c r="K188" s="47">
        <v>32.1</v>
      </c>
      <c r="M188" s="46">
        <v>183</v>
      </c>
      <c r="N188" s="47">
        <v>32.1</v>
      </c>
      <c r="P188" s="46">
        <v>183</v>
      </c>
      <c r="Q188" s="47">
        <v>32.1</v>
      </c>
      <c r="S188" s="48">
        <v>183</v>
      </c>
      <c r="T188" s="48">
        <v>183.23</v>
      </c>
    </row>
    <row r="189" spans="1:20">
      <c r="A189" s="46">
        <v>184</v>
      </c>
      <c r="B189" s="47">
        <v>32.300000000000004</v>
      </c>
      <c r="G189" s="46">
        <v>184</v>
      </c>
      <c r="H189" s="47">
        <v>32.300000000000004</v>
      </c>
      <c r="J189" s="46">
        <v>184</v>
      </c>
      <c r="K189" s="47">
        <v>32.300000000000004</v>
      </c>
      <c r="M189" s="46">
        <v>184</v>
      </c>
      <c r="N189" s="47">
        <v>32.300000000000004</v>
      </c>
      <c r="P189" s="46">
        <v>184</v>
      </c>
      <c r="Q189" s="47">
        <v>32.300000000000004</v>
      </c>
      <c r="S189" s="48">
        <v>184</v>
      </c>
      <c r="T189" s="48">
        <v>185.05500000000001</v>
      </c>
    </row>
    <row r="190" spans="1:20">
      <c r="A190" s="46">
        <v>185</v>
      </c>
      <c r="B190" s="47">
        <v>32.5</v>
      </c>
      <c r="G190" s="46">
        <v>185</v>
      </c>
      <c r="H190" s="47">
        <v>32.5</v>
      </c>
      <c r="J190" s="46">
        <v>185</v>
      </c>
      <c r="K190" s="47">
        <v>32.5</v>
      </c>
      <c r="M190" s="46">
        <v>185</v>
      </c>
      <c r="N190" s="47">
        <v>32.5</v>
      </c>
      <c r="P190" s="46">
        <v>185</v>
      </c>
      <c r="Q190" s="47">
        <v>32.5</v>
      </c>
      <c r="S190" s="48">
        <v>185</v>
      </c>
      <c r="T190" s="48">
        <v>186.51499999999999</v>
      </c>
    </row>
    <row r="191" spans="1:20">
      <c r="A191" s="46">
        <v>186</v>
      </c>
      <c r="B191" s="47">
        <v>32.700000000000003</v>
      </c>
      <c r="G191" s="46">
        <v>186</v>
      </c>
      <c r="H191" s="47">
        <v>32.700000000000003</v>
      </c>
      <c r="J191" s="46">
        <v>186</v>
      </c>
      <c r="K191" s="47">
        <v>32.700000000000003</v>
      </c>
      <c r="M191" s="46">
        <v>186</v>
      </c>
      <c r="N191" s="47">
        <v>32.700000000000003</v>
      </c>
      <c r="P191" s="46">
        <v>186</v>
      </c>
      <c r="Q191" s="47">
        <v>32.700000000000003</v>
      </c>
      <c r="S191" s="48">
        <v>186</v>
      </c>
      <c r="T191" s="48">
        <v>188.34</v>
      </c>
    </row>
    <row r="192" spans="1:20">
      <c r="A192" s="46">
        <v>187</v>
      </c>
      <c r="B192" s="47">
        <v>32.800000000000004</v>
      </c>
      <c r="G192" s="46">
        <v>187</v>
      </c>
      <c r="H192" s="47">
        <v>32.800000000000004</v>
      </c>
      <c r="J192" s="46">
        <v>187</v>
      </c>
      <c r="K192" s="47">
        <v>32.800000000000004</v>
      </c>
      <c r="M192" s="46">
        <v>187</v>
      </c>
      <c r="N192" s="47">
        <v>32.800000000000004</v>
      </c>
      <c r="P192" s="46">
        <v>187</v>
      </c>
      <c r="Q192" s="47">
        <v>32.800000000000004</v>
      </c>
      <c r="S192" s="48">
        <v>187</v>
      </c>
      <c r="T192" s="48">
        <v>190.16499999999999</v>
      </c>
    </row>
    <row r="193" spans="1:20">
      <c r="A193" s="46">
        <v>188</v>
      </c>
      <c r="B193" s="47">
        <v>33</v>
      </c>
      <c r="G193" s="46">
        <v>188</v>
      </c>
      <c r="H193" s="47">
        <v>33</v>
      </c>
      <c r="J193" s="46">
        <v>188</v>
      </c>
      <c r="K193" s="47">
        <v>33</v>
      </c>
      <c r="M193" s="46">
        <v>188</v>
      </c>
      <c r="N193" s="47">
        <v>33</v>
      </c>
      <c r="P193" s="46">
        <v>188</v>
      </c>
      <c r="Q193" s="47">
        <v>33</v>
      </c>
      <c r="S193" s="48">
        <v>188</v>
      </c>
      <c r="T193" s="48">
        <v>191.99</v>
      </c>
    </row>
    <row r="194" spans="1:20">
      <c r="A194" s="46">
        <v>189</v>
      </c>
      <c r="B194" s="47">
        <v>33.200000000000003</v>
      </c>
      <c r="G194" s="46">
        <v>189</v>
      </c>
      <c r="H194" s="47">
        <v>33.200000000000003</v>
      </c>
      <c r="J194" s="46">
        <v>189</v>
      </c>
      <c r="K194" s="47">
        <v>33.200000000000003</v>
      </c>
      <c r="M194" s="46">
        <v>189</v>
      </c>
      <c r="N194" s="47">
        <v>33.200000000000003</v>
      </c>
      <c r="P194" s="46">
        <v>189</v>
      </c>
      <c r="Q194" s="47">
        <v>33.200000000000003</v>
      </c>
      <c r="S194" s="48">
        <v>189</v>
      </c>
      <c r="T194" s="48">
        <v>193.45</v>
      </c>
    </row>
    <row r="195" spans="1:20">
      <c r="A195" s="46">
        <v>190</v>
      </c>
      <c r="B195" s="47">
        <v>33.4</v>
      </c>
      <c r="G195" s="46">
        <v>190</v>
      </c>
      <c r="H195" s="47">
        <v>33.4</v>
      </c>
      <c r="J195" s="46">
        <v>190</v>
      </c>
      <c r="K195" s="47">
        <v>33.4</v>
      </c>
      <c r="M195" s="46">
        <v>190</v>
      </c>
      <c r="N195" s="47">
        <v>33.4</v>
      </c>
      <c r="P195" s="46">
        <v>190</v>
      </c>
      <c r="Q195" s="47">
        <v>33.4</v>
      </c>
      <c r="S195" s="48">
        <v>190</v>
      </c>
      <c r="T195" s="48">
        <v>195.27500000000001</v>
      </c>
    </row>
    <row r="196" spans="1:20">
      <c r="A196" s="46">
        <v>191</v>
      </c>
      <c r="B196" s="47">
        <v>33.6</v>
      </c>
      <c r="G196" s="46">
        <v>191</v>
      </c>
      <c r="H196" s="47">
        <v>33.6</v>
      </c>
      <c r="J196" s="46">
        <v>191</v>
      </c>
      <c r="K196" s="47">
        <v>33.6</v>
      </c>
      <c r="M196" s="46">
        <v>191</v>
      </c>
      <c r="N196" s="47">
        <v>33.6</v>
      </c>
      <c r="P196" s="46">
        <v>191</v>
      </c>
      <c r="Q196" s="47">
        <v>33.6</v>
      </c>
      <c r="S196" s="48">
        <v>191</v>
      </c>
      <c r="T196" s="48">
        <v>197.1</v>
      </c>
    </row>
    <row r="197" spans="1:20">
      <c r="A197" s="46">
        <v>192</v>
      </c>
      <c r="B197" s="47">
        <v>33.700000000000003</v>
      </c>
      <c r="G197" s="46">
        <v>192</v>
      </c>
      <c r="H197" s="47">
        <v>33.700000000000003</v>
      </c>
      <c r="J197" s="46">
        <v>192</v>
      </c>
      <c r="K197" s="47">
        <v>33.700000000000003</v>
      </c>
      <c r="M197" s="46">
        <v>192</v>
      </c>
      <c r="N197" s="47">
        <v>33.700000000000003</v>
      </c>
      <c r="P197" s="46">
        <v>192</v>
      </c>
      <c r="Q197" s="47">
        <v>33.700000000000003</v>
      </c>
      <c r="S197" s="48">
        <v>192</v>
      </c>
      <c r="T197" s="48">
        <v>198.92500000000001</v>
      </c>
    </row>
    <row r="198" spans="1:20">
      <c r="A198" s="46">
        <v>193</v>
      </c>
      <c r="B198" s="47">
        <v>33.9</v>
      </c>
      <c r="G198" s="46">
        <v>193</v>
      </c>
      <c r="H198" s="47">
        <v>33.900000000000006</v>
      </c>
      <c r="J198" s="46">
        <v>193</v>
      </c>
      <c r="K198" s="47">
        <v>33.900000000000006</v>
      </c>
      <c r="M198" s="46">
        <v>193</v>
      </c>
      <c r="N198" s="47">
        <v>33.900000000000006</v>
      </c>
      <c r="P198" s="46">
        <v>193</v>
      </c>
      <c r="Q198" s="47">
        <v>33.900000000000006</v>
      </c>
      <c r="S198" s="48">
        <v>193</v>
      </c>
      <c r="T198" s="48">
        <v>200.75</v>
      </c>
    </row>
    <row r="199" spans="1:20">
      <c r="A199" s="46">
        <v>194</v>
      </c>
      <c r="B199" s="47">
        <v>34.1</v>
      </c>
      <c r="G199" s="46">
        <v>194</v>
      </c>
      <c r="H199" s="47">
        <v>34.1</v>
      </c>
      <c r="J199" s="46">
        <v>194</v>
      </c>
      <c r="K199" s="47">
        <v>34.1</v>
      </c>
      <c r="M199" s="46">
        <v>194</v>
      </c>
      <c r="N199" s="47">
        <v>34.1</v>
      </c>
      <c r="P199" s="46">
        <v>194</v>
      </c>
      <c r="Q199" s="47">
        <v>34.1</v>
      </c>
      <c r="S199" s="48">
        <v>194</v>
      </c>
      <c r="T199" s="48">
        <v>202.57499999999999</v>
      </c>
    </row>
    <row r="200" spans="1:20">
      <c r="A200" s="46">
        <v>195</v>
      </c>
      <c r="B200" s="47">
        <v>34.300000000000004</v>
      </c>
      <c r="G200" s="46">
        <v>195</v>
      </c>
      <c r="H200" s="47">
        <v>34.300000000000004</v>
      </c>
      <c r="J200" s="46">
        <v>195</v>
      </c>
      <c r="K200" s="47">
        <v>34.300000000000004</v>
      </c>
      <c r="M200" s="46">
        <v>195</v>
      </c>
      <c r="N200" s="47">
        <v>34.300000000000004</v>
      </c>
      <c r="P200" s="46">
        <v>195</v>
      </c>
      <c r="Q200" s="47">
        <v>34.300000000000004</v>
      </c>
      <c r="S200" s="48">
        <v>195</v>
      </c>
      <c r="T200" s="48">
        <v>204.4</v>
      </c>
    </row>
    <row r="201" spans="1:20">
      <c r="A201" s="46">
        <v>196</v>
      </c>
      <c r="B201" s="47">
        <v>34.4</v>
      </c>
      <c r="G201" s="46">
        <v>196</v>
      </c>
      <c r="H201" s="47">
        <v>34.4</v>
      </c>
      <c r="J201" s="46">
        <v>196</v>
      </c>
      <c r="K201" s="47">
        <v>34.4</v>
      </c>
      <c r="M201" s="46">
        <v>196</v>
      </c>
      <c r="N201" s="47">
        <v>34.4</v>
      </c>
      <c r="P201" s="46">
        <v>196</v>
      </c>
      <c r="Q201" s="47">
        <v>34.4</v>
      </c>
      <c r="S201" s="48">
        <v>196</v>
      </c>
      <c r="T201" s="48">
        <v>206.22499999999999</v>
      </c>
    </row>
    <row r="202" spans="1:20">
      <c r="A202" s="46">
        <v>197</v>
      </c>
      <c r="B202" s="47">
        <v>34.6</v>
      </c>
      <c r="G202" s="46">
        <v>197</v>
      </c>
      <c r="H202" s="47">
        <v>34.599999999999994</v>
      </c>
      <c r="J202" s="46">
        <v>197</v>
      </c>
      <c r="K202" s="47">
        <v>34.599999999999994</v>
      </c>
      <c r="M202" s="46">
        <v>197</v>
      </c>
      <c r="N202" s="47">
        <v>34.599999999999994</v>
      </c>
      <c r="P202" s="46">
        <v>197</v>
      </c>
      <c r="Q202" s="47">
        <v>34.599999999999994</v>
      </c>
      <c r="S202" s="48">
        <v>197</v>
      </c>
      <c r="T202" s="48">
        <v>208.05</v>
      </c>
    </row>
    <row r="203" spans="1:20">
      <c r="A203" s="46">
        <v>198</v>
      </c>
      <c r="B203" s="47">
        <v>34.800000000000004</v>
      </c>
      <c r="G203" s="46">
        <v>198</v>
      </c>
      <c r="H203" s="47">
        <v>34.799999999999997</v>
      </c>
      <c r="J203" s="46">
        <v>198</v>
      </c>
      <c r="K203" s="47">
        <v>34.799999999999997</v>
      </c>
      <c r="M203" s="46">
        <v>198</v>
      </c>
      <c r="N203" s="47">
        <v>34.799999999999997</v>
      </c>
      <c r="P203" s="46">
        <v>198</v>
      </c>
      <c r="Q203" s="47">
        <v>34.799999999999997</v>
      </c>
      <c r="S203" s="48">
        <v>198</v>
      </c>
      <c r="T203" s="48">
        <v>209.875</v>
      </c>
    </row>
    <row r="204" spans="1:20">
      <c r="A204" s="46">
        <v>199</v>
      </c>
      <c r="B204" s="47">
        <v>35</v>
      </c>
      <c r="G204" s="46">
        <v>199</v>
      </c>
      <c r="H204" s="47">
        <v>35</v>
      </c>
      <c r="J204" s="46">
        <v>199</v>
      </c>
      <c r="K204" s="47">
        <v>35</v>
      </c>
      <c r="M204" s="46">
        <v>199</v>
      </c>
      <c r="N204" s="47">
        <v>35</v>
      </c>
      <c r="P204" s="46">
        <v>199</v>
      </c>
      <c r="Q204" s="47">
        <v>35</v>
      </c>
      <c r="S204" s="48">
        <v>199</v>
      </c>
      <c r="T204" s="48">
        <v>211.7</v>
      </c>
    </row>
    <row r="205" spans="1:20">
      <c r="A205" s="46">
        <v>200</v>
      </c>
      <c r="B205" s="47">
        <v>35.1</v>
      </c>
      <c r="G205" s="46">
        <v>200</v>
      </c>
      <c r="H205" s="47">
        <v>35.099999999999994</v>
      </c>
      <c r="J205" s="46">
        <v>200</v>
      </c>
      <c r="K205" s="47">
        <v>35.099999999999994</v>
      </c>
      <c r="M205" s="46">
        <v>200</v>
      </c>
      <c r="N205" s="47">
        <v>35.099999999999994</v>
      </c>
      <c r="P205" s="46">
        <v>200</v>
      </c>
      <c r="Q205" s="47">
        <v>35.099999999999994</v>
      </c>
      <c r="S205" s="48">
        <v>200</v>
      </c>
      <c r="T205" s="48">
        <v>213.89</v>
      </c>
    </row>
    <row r="206" spans="1:20">
      <c r="A206" s="46">
        <v>201</v>
      </c>
      <c r="B206" s="47">
        <v>35.300000000000004</v>
      </c>
      <c r="G206" s="46">
        <v>201</v>
      </c>
      <c r="H206" s="47">
        <v>35.299999999999997</v>
      </c>
      <c r="J206" s="46">
        <v>201</v>
      </c>
      <c r="K206" s="47">
        <v>35.299999999999997</v>
      </c>
      <c r="M206" s="46">
        <v>201</v>
      </c>
      <c r="N206" s="47">
        <v>35.299999999999997</v>
      </c>
      <c r="P206" s="46">
        <v>201</v>
      </c>
      <c r="Q206" s="47">
        <v>35.299999999999997</v>
      </c>
      <c r="S206" s="48">
        <v>201</v>
      </c>
      <c r="T206" s="48">
        <v>215.715</v>
      </c>
    </row>
    <row r="207" spans="1:20">
      <c r="A207" s="46">
        <v>202</v>
      </c>
      <c r="B207" s="47">
        <v>35.5</v>
      </c>
      <c r="G207" s="46">
        <v>202</v>
      </c>
      <c r="H207" s="47">
        <v>35.5</v>
      </c>
      <c r="J207" s="46">
        <v>202</v>
      </c>
      <c r="K207" s="47">
        <v>35.5</v>
      </c>
      <c r="M207" s="46">
        <v>202</v>
      </c>
      <c r="N207" s="47">
        <v>35.5</v>
      </c>
      <c r="P207" s="46">
        <v>202</v>
      </c>
      <c r="Q207" s="47">
        <v>35.5</v>
      </c>
      <c r="S207" s="48">
        <v>202</v>
      </c>
      <c r="T207" s="48">
        <v>217.54</v>
      </c>
    </row>
    <row r="208" spans="1:20">
      <c r="A208" s="46">
        <v>203</v>
      </c>
      <c r="B208" s="47">
        <v>35.700000000000003</v>
      </c>
      <c r="G208" s="46">
        <v>203</v>
      </c>
      <c r="H208" s="47">
        <v>35.699999999999996</v>
      </c>
      <c r="J208" s="46">
        <v>203</v>
      </c>
      <c r="K208" s="47">
        <v>35.699999999999996</v>
      </c>
      <c r="M208" s="46">
        <v>203</v>
      </c>
      <c r="N208" s="47">
        <v>35.699999999999996</v>
      </c>
      <c r="P208" s="46">
        <v>203</v>
      </c>
      <c r="Q208" s="47">
        <v>35.699999999999996</v>
      </c>
      <c r="S208" s="48">
        <v>203</v>
      </c>
      <c r="T208" s="48">
        <v>219.36500000000001</v>
      </c>
    </row>
    <row r="209" spans="1:20">
      <c r="A209" s="46">
        <v>204</v>
      </c>
      <c r="B209" s="47">
        <v>35.800000000000004</v>
      </c>
      <c r="G209" s="46">
        <v>204</v>
      </c>
      <c r="H209" s="47">
        <v>35.799999999999997</v>
      </c>
      <c r="J209" s="46">
        <v>204</v>
      </c>
      <c r="K209" s="47">
        <v>35.799999999999997</v>
      </c>
      <c r="M209" s="46">
        <v>204</v>
      </c>
      <c r="N209" s="47">
        <v>35.799999999999997</v>
      </c>
      <c r="P209" s="46">
        <v>204</v>
      </c>
      <c r="Q209" s="47">
        <v>35.799999999999997</v>
      </c>
      <c r="S209" s="48">
        <v>204</v>
      </c>
      <c r="T209" s="48">
        <v>221.55500000000001</v>
      </c>
    </row>
    <row r="210" spans="1:20">
      <c r="A210" s="46">
        <v>205</v>
      </c>
      <c r="B210" s="47">
        <v>36</v>
      </c>
      <c r="G210" s="46">
        <v>205</v>
      </c>
      <c r="H210" s="47">
        <v>36</v>
      </c>
      <c r="J210" s="46">
        <v>205</v>
      </c>
      <c r="K210" s="47">
        <v>36</v>
      </c>
      <c r="M210" s="46">
        <v>205</v>
      </c>
      <c r="N210" s="47">
        <v>36</v>
      </c>
      <c r="P210" s="46">
        <v>205</v>
      </c>
      <c r="Q210" s="47">
        <v>36</v>
      </c>
      <c r="S210" s="48">
        <v>205</v>
      </c>
      <c r="T210" s="48">
        <v>223.38</v>
      </c>
    </row>
    <row r="211" spans="1:20">
      <c r="A211" s="46">
        <v>206</v>
      </c>
      <c r="B211" s="47">
        <v>36.200000000000003</v>
      </c>
      <c r="G211" s="46">
        <v>206</v>
      </c>
      <c r="H211" s="47">
        <v>36.199999999999996</v>
      </c>
      <c r="J211" s="46">
        <v>206</v>
      </c>
      <c r="K211" s="47">
        <v>36.199999999999996</v>
      </c>
      <c r="M211" s="46">
        <v>206</v>
      </c>
      <c r="N211" s="47">
        <v>36.199999999999996</v>
      </c>
      <c r="P211" s="46">
        <v>206</v>
      </c>
      <c r="Q211" s="47">
        <v>36.199999999999996</v>
      </c>
      <c r="S211" s="48">
        <v>206</v>
      </c>
      <c r="T211" s="48">
        <v>225.20500000000001</v>
      </c>
    </row>
    <row r="212" spans="1:20">
      <c r="A212" s="46">
        <v>207</v>
      </c>
      <c r="B212" s="47">
        <v>36.300000000000004</v>
      </c>
      <c r="G212" s="46">
        <v>207</v>
      </c>
      <c r="H212" s="47">
        <v>36.299999999999997</v>
      </c>
      <c r="J212" s="46">
        <v>207</v>
      </c>
      <c r="K212" s="47">
        <v>36.299999999999997</v>
      </c>
      <c r="M212" s="46">
        <v>207</v>
      </c>
      <c r="N212" s="47">
        <v>36.299999999999997</v>
      </c>
      <c r="P212" s="46">
        <v>207</v>
      </c>
      <c r="Q212" s="47">
        <v>36.299999999999997</v>
      </c>
      <c r="S212" s="48">
        <v>207</v>
      </c>
      <c r="T212" s="48">
        <v>227.39500000000001</v>
      </c>
    </row>
    <row r="213" spans="1:20">
      <c r="A213" s="46">
        <v>208</v>
      </c>
      <c r="B213" s="47">
        <v>36.5</v>
      </c>
      <c r="G213" s="46">
        <v>208</v>
      </c>
      <c r="H213" s="47">
        <v>36.5</v>
      </c>
      <c r="J213" s="46">
        <v>208</v>
      </c>
      <c r="K213" s="47">
        <v>36.5</v>
      </c>
      <c r="M213" s="46">
        <v>208</v>
      </c>
      <c r="N213" s="47">
        <v>36.5</v>
      </c>
      <c r="P213" s="46">
        <v>208</v>
      </c>
      <c r="Q213" s="47">
        <v>36.5</v>
      </c>
      <c r="S213" s="48">
        <v>208</v>
      </c>
      <c r="T213" s="48">
        <v>229.22</v>
      </c>
    </row>
    <row r="214" spans="1:20">
      <c r="A214" s="46">
        <v>209</v>
      </c>
      <c r="B214" s="47">
        <v>36.6</v>
      </c>
      <c r="G214" s="46">
        <v>209</v>
      </c>
      <c r="H214" s="47">
        <v>36.6</v>
      </c>
      <c r="J214" s="46">
        <v>209</v>
      </c>
      <c r="K214" s="47">
        <v>36.6</v>
      </c>
      <c r="M214" s="46">
        <v>209</v>
      </c>
      <c r="N214" s="47">
        <v>36.6</v>
      </c>
      <c r="P214" s="46">
        <v>209</v>
      </c>
      <c r="Q214" s="47">
        <v>36.6</v>
      </c>
      <c r="S214" s="48">
        <v>209</v>
      </c>
      <c r="T214" s="48">
        <v>231.41</v>
      </c>
    </row>
    <row r="215" spans="1:20">
      <c r="A215" s="46">
        <v>210</v>
      </c>
      <c r="B215" s="47">
        <v>36.800000000000004</v>
      </c>
      <c r="G215" s="46">
        <v>210</v>
      </c>
      <c r="H215" s="47">
        <v>36.799999999999997</v>
      </c>
      <c r="J215" s="46">
        <v>210</v>
      </c>
      <c r="K215" s="47">
        <v>36.799999999999997</v>
      </c>
      <c r="M215" s="46">
        <v>210</v>
      </c>
      <c r="N215" s="47">
        <v>36.799999999999997</v>
      </c>
      <c r="P215" s="46">
        <v>210</v>
      </c>
      <c r="Q215" s="47">
        <v>36.799999999999997</v>
      </c>
      <c r="S215" s="48">
        <v>210</v>
      </c>
      <c r="T215" s="48">
        <v>233.23500000000001</v>
      </c>
    </row>
    <row r="216" spans="1:20">
      <c r="A216" s="46">
        <v>211</v>
      </c>
      <c r="B216" s="47">
        <v>37</v>
      </c>
      <c r="G216" s="46">
        <v>211</v>
      </c>
      <c r="H216" s="47">
        <v>37</v>
      </c>
      <c r="J216" s="46">
        <v>211</v>
      </c>
      <c r="K216" s="47">
        <v>37</v>
      </c>
      <c r="M216" s="46">
        <v>211</v>
      </c>
      <c r="N216" s="47">
        <v>37</v>
      </c>
      <c r="P216" s="46">
        <v>211</v>
      </c>
      <c r="Q216" s="47">
        <v>37</v>
      </c>
      <c r="S216" s="48">
        <v>211</v>
      </c>
      <c r="T216" s="48">
        <v>235.42500000000001</v>
      </c>
    </row>
    <row r="217" spans="1:20">
      <c r="A217" s="46">
        <v>212</v>
      </c>
      <c r="B217" s="47">
        <v>37.1</v>
      </c>
      <c r="G217" s="46">
        <v>212</v>
      </c>
      <c r="H217" s="47">
        <v>37.1</v>
      </c>
      <c r="J217" s="46">
        <v>212</v>
      </c>
      <c r="K217" s="47">
        <v>37.1</v>
      </c>
      <c r="M217" s="46">
        <v>212</v>
      </c>
      <c r="N217" s="47">
        <v>37.1</v>
      </c>
      <c r="P217" s="46">
        <v>212</v>
      </c>
      <c r="Q217" s="47">
        <v>37.1</v>
      </c>
      <c r="S217" s="48">
        <v>212</v>
      </c>
      <c r="T217" s="48">
        <v>237.25</v>
      </c>
    </row>
    <row r="218" spans="1:20">
      <c r="A218" s="46">
        <v>213</v>
      </c>
      <c r="B218" s="47">
        <v>37.300000000000004</v>
      </c>
      <c r="G218" s="46">
        <v>213</v>
      </c>
      <c r="H218" s="47">
        <v>37.299999999999997</v>
      </c>
      <c r="J218" s="46">
        <v>213</v>
      </c>
      <c r="K218" s="47">
        <v>37.299999999999997</v>
      </c>
      <c r="M218" s="46">
        <v>213</v>
      </c>
      <c r="N218" s="47">
        <v>37.299999999999997</v>
      </c>
      <c r="P218" s="46">
        <v>213</v>
      </c>
      <c r="Q218" s="47">
        <v>37.299999999999997</v>
      </c>
      <c r="S218" s="48">
        <v>213</v>
      </c>
      <c r="T218" s="48">
        <v>239.44</v>
      </c>
    </row>
    <row r="219" spans="1:20">
      <c r="A219" s="46">
        <v>214</v>
      </c>
      <c r="B219" s="47">
        <v>37.5</v>
      </c>
      <c r="G219" s="46">
        <v>214</v>
      </c>
      <c r="H219" s="47">
        <v>37.5</v>
      </c>
      <c r="J219" s="46">
        <v>214</v>
      </c>
      <c r="K219" s="47">
        <v>37.5</v>
      </c>
      <c r="M219" s="46">
        <v>214</v>
      </c>
      <c r="N219" s="47">
        <v>37.5</v>
      </c>
      <c r="P219" s="46">
        <v>214</v>
      </c>
      <c r="Q219" s="47">
        <v>37.5</v>
      </c>
      <c r="S219" s="48">
        <v>214</v>
      </c>
      <c r="T219" s="48">
        <v>241.26499999999999</v>
      </c>
    </row>
    <row r="220" spans="1:20">
      <c r="A220" s="46">
        <v>215</v>
      </c>
      <c r="B220" s="47">
        <v>37.6</v>
      </c>
      <c r="G220" s="46">
        <v>215</v>
      </c>
      <c r="H220" s="47">
        <v>37.6</v>
      </c>
      <c r="J220" s="46">
        <v>215</v>
      </c>
      <c r="K220" s="47">
        <v>37.6</v>
      </c>
      <c r="M220" s="46">
        <v>215</v>
      </c>
      <c r="N220" s="47">
        <v>37.6</v>
      </c>
      <c r="P220" s="46">
        <v>215</v>
      </c>
      <c r="Q220" s="47">
        <v>37.6</v>
      </c>
      <c r="S220" s="48">
        <v>215</v>
      </c>
      <c r="T220" s="48">
        <v>243.45500000000001</v>
      </c>
    </row>
    <row r="221" spans="1:20">
      <c r="A221" s="46">
        <v>216</v>
      </c>
      <c r="B221" s="47">
        <v>37.800000000000004</v>
      </c>
      <c r="G221" s="46">
        <v>216</v>
      </c>
      <c r="H221" s="47">
        <v>37.799999999999997</v>
      </c>
      <c r="J221" s="46">
        <v>216</v>
      </c>
      <c r="K221" s="47">
        <v>37.799999999999997</v>
      </c>
      <c r="M221" s="46">
        <v>216</v>
      </c>
      <c r="N221" s="47">
        <v>37.799999999999997</v>
      </c>
      <c r="P221" s="46">
        <v>216</v>
      </c>
      <c r="Q221" s="47">
        <v>37.799999999999997</v>
      </c>
      <c r="S221" s="48">
        <v>216</v>
      </c>
      <c r="T221" s="48">
        <v>245.64500000000001</v>
      </c>
    </row>
    <row r="222" spans="1:20">
      <c r="A222" s="46">
        <v>217</v>
      </c>
      <c r="B222" s="47">
        <v>37.9</v>
      </c>
      <c r="G222" s="46">
        <v>217</v>
      </c>
      <c r="H222" s="47">
        <v>37.9</v>
      </c>
      <c r="J222" s="46">
        <v>217</v>
      </c>
      <c r="K222" s="47">
        <v>37.9</v>
      </c>
      <c r="M222" s="46">
        <v>217</v>
      </c>
      <c r="N222" s="47">
        <v>37.9</v>
      </c>
      <c r="P222" s="46">
        <v>217</v>
      </c>
      <c r="Q222" s="47">
        <v>37.9</v>
      </c>
      <c r="S222" s="48">
        <v>217</v>
      </c>
      <c r="T222" s="48">
        <v>247.47</v>
      </c>
    </row>
    <row r="223" spans="1:20">
      <c r="A223" s="46">
        <v>218</v>
      </c>
      <c r="B223" s="47">
        <v>38.1</v>
      </c>
      <c r="G223" s="46">
        <v>218</v>
      </c>
      <c r="H223" s="47">
        <v>38.1</v>
      </c>
      <c r="J223" s="46">
        <v>218</v>
      </c>
      <c r="K223" s="47">
        <v>38.1</v>
      </c>
      <c r="M223" s="46">
        <v>218</v>
      </c>
      <c r="N223" s="47">
        <v>38.1</v>
      </c>
      <c r="P223" s="46">
        <v>218</v>
      </c>
      <c r="Q223" s="47">
        <v>38.1</v>
      </c>
      <c r="S223" s="48">
        <v>218</v>
      </c>
      <c r="T223" s="48">
        <v>249.66</v>
      </c>
    </row>
    <row r="224" spans="1:20">
      <c r="A224" s="46">
        <v>219</v>
      </c>
      <c r="B224" s="47">
        <v>38.200000000000003</v>
      </c>
      <c r="G224" s="46">
        <v>219</v>
      </c>
      <c r="H224" s="47">
        <v>38.200000000000003</v>
      </c>
      <c r="J224" s="46">
        <v>219</v>
      </c>
      <c r="K224" s="47">
        <v>38.200000000000003</v>
      </c>
      <c r="M224" s="46">
        <v>219</v>
      </c>
      <c r="N224" s="47">
        <v>38.200000000000003</v>
      </c>
      <c r="P224" s="46">
        <v>219</v>
      </c>
      <c r="Q224" s="47">
        <v>38.200000000000003</v>
      </c>
      <c r="S224" s="48">
        <v>219</v>
      </c>
      <c r="T224" s="48">
        <v>251.85</v>
      </c>
    </row>
    <row r="225" spans="1:20">
      <c r="A225" s="46">
        <v>220</v>
      </c>
      <c r="B225" s="47">
        <v>38.400000000000006</v>
      </c>
      <c r="G225" s="46">
        <v>220</v>
      </c>
      <c r="H225" s="47">
        <v>38.4</v>
      </c>
      <c r="J225" s="46">
        <v>220</v>
      </c>
      <c r="K225" s="47">
        <v>38.4</v>
      </c>
      <c r="M225" s="46">
        <v>220</v>
      </c>
      <c r="N225" s="47">
        <v>38.4</v>
      </c>
      <c r="P225" s="46">
        <v>220</v>
      </c>
      <c r="Q225" s="47">
        <v>38.4</v>
      </c>
      <c r="S225" s="48">
        <v>220</v>
      </c>
      <c r="T225" s="48">
        <v>254.04</v>
      </c>
    </row>
    <row r="226" spans="1:20">
      <c r="A226" s="46">
        <v>221</v>
      </c>
      <c r="B226" s="47">
        <v>38.5</v>
      </c>
      <c r="G226" s="46">
        <v>221</v>
      </c>
      <c r="H226" s="47">
        <v>38.5</v>
      </c>
      <c r="J226" s="46">
        <v>221</v>
      </c>
      <c r="K226" s="47">
        <v>38.5</v>
      </c>
      <c r="M226" s="46">
        <v>221</v>
      </c>
      <c r="N226" s="47">
        <v>38.5</v>
      </c>
      <c r="P226" s="46">
        <v>221</v>
      </c>
      <c r="Q226" s="47">
        <v>38.5</v>
      </c>
      <c r="S226" s="48">
        <v>221</v>
      </c>
      <c r="T226" s="48">
        <v>256.23</v>
      </c>
    </row>
    <row r="227" spans="1:20">
      <c r="A227" s="46">
        <v>222</v>
      </c>
      <c r="B227" s="47">
        <v>38.700000000000003</v>
      </c>
      <c r="G227" s="46">
        <v>222</v>
      </c>
      <c r="H227" s="47">
        <v>38.700000000000003</v>
      </c>
      <c r="J227" s="46">
        <v>222</v>
      </c>
      <c r="K227" s="47">
        <v>38.700000000000003</v>
      </c>
      <c r="M227" s="46">
        <v>222</v>
      </c>
      <c r="N227" s="47">
        <v>38.700000000000003</v>
      </c>
      <c r="P227" s="46">
        <v>222</v>
      </c>
      <c r="Q227" s="47">
        <v>38.700000000000003</v>
      </c>
      <c r="S227" s="48">
        <v>222</v>
      </c>
      <c r="T227" s="48">
        <v>258.05500000000001</v>
      </c>
    </row>
    <row r="228" spans="1:20">
      <c r="A228" s="46">
        <v>223</v>
      </c>
      <c r="B228" s="47">
        <v>38.800000000000004</v>
      </c>
      <c r="G228" s="46">
        <v>223</v>
      </c>
      <c r="H228" s="47">
        <v>38.800000000000004</v>
      </c>
      <c r="J228" s="46">
        <v>223</v>
      </c>
      <c r="K228" s="47">
        <v>38.800000000000004</v>
      </c>
      <c r="M228" s="46">
        <v>223</v>
      </c>
      <c r="N228" s="47">
        <v>38.800000000000004</v>
      </c>
      <c r="P228" s="46">
        <v>223</v>
      </c>
      <c r="Q228" s="47">
        <v>38.800000000000004</v>
      </c>
      <c r="S228" s="48">
        <v>223</v>
      </c>
      <c r="T228" s="48">
        <v>260.245</v>
      </c>
    </row>
    <row r="229" spans="1:20">
      <c r="A229" s="46">
        <v>224</v>
      </c>
      <c r="B229" s="47">
        <v>39</v>
      </c>
      <c r="G229" s="46">
        <v>224</v>
      </c>
      <c r="H229" s="47">
        <v>39</v>
      </c>
      <c r="J229" s="46">
        <v>224</v>
      </c>
      <c r="K229" s="47">
        <v>39</v>
      </c>
      <c r="M229" s="46">
        <v>224</v>
      </c>
      <c r="N229" s="47">
        <v>39</v>
      </c>
      <c r="P229" s="46">
        <v>224</v>
      </c>
      <c r="Q229" s="47">
        <v>39</v>
      </c>
      <c r="S229" s="48">
        <v>224</v>
      </c>
      <c r="T229" s="48">
        <v>262.435</v>
      </c>
    </row>
    <row r="230" spans="1:20">
      <c r="A230" s="46">
        <v>225</v>
      </c>
      <c r="B230" s="47">
        <v>39.1</v>
      </c>
      <c r="G230" s="46">
        <v>225</v>
      </c>
      <c r="H230" s="47">
        <v>39.1</v>
      </c>
      <c r="J230" s="46">
        <v>225</v>
      </c>
      <c r="K230" s="47">
        <v>39.1</v>
      </c>
      <c r="M230" s="46">
        <v>225</v>
      </c>
      <c r="N230" s="47">
        <v>39.1</v>
      </c>
      <c r="P230" s="46">
        <v>225</v>
      </c>
      <c r="Q230" s="47">
        <v>39.1</v>
      </c>
      <c r="S230" s="48">
        <v>225</v>
      </c>
      <c r="T230" s="48">
        <v>264.625</v>
      </c>
    </row>
    <row r="231" spans="1:20">
      <c r="A231" s="46">
        <v>226</v>
      </c>
      <c r="B231" s="47">
        <v>39.300000000000004</v>
      </c>
      <c r="G231" s="46">
        <v>226</v>
      </c>
      <c r="H231" s="47">
        <v>39.300000000000004</v>
      </c>
      <c r="J231" s="46">
        <v>226</v>
      </c>
      <c r="K231" s="47">
        <v>39.300000000000004</v>
      </c>
      <c r="M231" s="46">
        <v>226</v>
      </c>
      <c r="N231" s="47">
        <v>39.300000000000004</v>
      </c>
      <c r="P231" s="46">
        <v>226</v>
      </c>
      <c r="Q231" s="47">
        <v>39.300000000000004</v>
      </c>
      <c r="S231" s="48">
        <v>226</v>
      </c>
      <c r="T231" s="48">
        <v>266.815</v>
      </c>
    </row>
    <row r="232" spans="1:20">
      <c r="A232" s="46">
        <v>227</v>
      </c>
      <c r="B232" s="47">
        <v>39.400000000000006</v>
      </c>
      <c r="G232" s="46">
        <v>227</v>
      </c>
      <c r="H232" s="47">
        <v>39.4</v>
      </c>
      <c r="J232" s="46">
        <v>227</v>
      </c>
      <c r="K232" s="47">
        <v>39.4</v>
      </c>
      <c r="M232" s="46">
        <v>227</v>
      </c>
      <c r="N232" s="47">
        <v>39.4</v>
      </c>
      <c r="P232" s="46">
        <v>227</v>
      </c>
      <c r="Q232" s="47">
        <v>39.4</v>
      </c>
      <c r="S232" s="48">
        <v>227</v>
      </c>
      <c r="T232" s="48">
        <v>269.005</v>
      </c>
    </row>
    <row r="233" spans="1:20">
      <c r="A233" s="46">
        <v>228</v>
      </c>
      <c r="B233" s="47">
        <v>39.6</v>
      </c>
      <c r="G233" s="46">
        <v>228</v>
      </c>
      <c r="H233" s="47">
        <v>39.6</v>
      </c>
      <c r="J233" s="46">
        <v>228</v>
      </c>
      <c r="K233" s="47">
        <v>39.6</v>
      </c>
      <c r="M233" s="46">
        <v>228</v>
      </c>
      <c r="N233" s="47">
        <v>39.6</v>
      </c>
      <c r="P233" s="46">
        <v>228</v>
      </c>
      <c r="Q233" s="47">
        <v>39.6</v>
      </c>
      <c r="S233" s="48">
        <v>228</v>
      </c>
      <c r="T233" s="48">
        <v>271.19499999999999</v>
      </c>
    </row>
    <row r="234" spans="1:20">
      <c r="A234" s="46">
        <v>229</v>
      </c>
      <c r="B234" s="47">
        <v>39.700000000000003</v>
      </c>
      <c r="G234" s="46">
        <v>229</v>
      </c>
      <c r="H234" s="47">
        <v>39.700000000000003</v>
      </c>
      <c r="J234" s="46">
        <v>229</v>
      </c>
      <c r="K234" s="47">
        <v>39.700000000000003</v>
      </c>
      <c r="M234" s="46">
        <v>229</v>
      </c>
      <c r="N234" s="47">
        <v>39.700000000000003</v>
      </c>
      <c r="P234" s="46">
        <v>229</v>
      </c>
      <c r="Q234" s="47">
        <v>39.700000000000003</v>
      </c>
      <c r="S234" s="48">
        <v>229</v>
      </c>
      <c r="T234" s="48">
        <v>273.38499999999999</v>
      </c>
    </row>
    <row r="235" spans="1:20">
      <c r="A235" s="46">
        <v>230</v>
      </c>
      <c r="B235" s="47">
        <v>39.800000000000004</v>
      </c>
      <c r="G235" s="46">
        <v>230</v>
      </c>
      <c r="H235" s="47">
        <v>39.800000000000004</v>
      </c>
      <c r="J235" s="46">
        <v>230</v>
      </c>
      <c r="K235" s="47">
        <v>39.800000000000004</v>
      </c>
      <c r="M235" s="46">
        <v>230</v>
      </c>
      <c r="N235" s="47">
        <v>39.800000000000004</v>
      </c>
      <c r="P235" s="46">
        <v>230</v>
      </c>
      <c r="Q235" s="47">
        <v>39.800000000000004</v>
      </c>
      <c r="S235" s="48">
        <v>230</v>
      </c>
      <c r="T235" s="48">
        <v>275.57499999999999</v>
      </c>
    </row>
    <row r="236" spans="1:20">
      <c r="A236" s="46">
        <v>231</v>
      </c>
      <c r="B236" s="47">
        <v>40</v>
      </c>
      <c r="G236" s="46">
        <v>231</v>
      </c>
      <c r="H236" s="47">
        <v>40</v>
      </c>
      <c r="J236" s="46">
        <v>231</v>
      </c>
      <c r="K236" s="47">
        <v>40</v>
      </c>
      <c r="M236" s="46">
        <v>231</v>
      </c>
      <c r="N236" s="47">
        <v>40</v>
      </c>
      <c r="P236" s="46">
        <v>231</v>
      </c>
      <c r="Q236" s="47">
        <v>40</v>
      </c>
      <c r="S236" s="48">
        <v>231</v>
      </c>
      <c r="T236" s="48">
        <v>277.76499999999999</v>
      </c>
    </row>
    <row r="237" spans="1:20">
      <c r="A237" s="46">
        <v>232</v>
      </c>
      <c r="B237" s="47">
        <v>40.1</v>
      </c>
      <c r="G237" s="46">
        <v>232</v>
      </c>
      <c r="H237" s="47">
        <v>40.1</v>
      </c>
      <c r="J237" s="46">
        <v>232</v>
      </c>
      <c r="K237" s="47">
        <v>40.1</v>
      </c>
      <c r="M237" s="46">
        <v>232</v>
      </c>
      <c r="N237" s="47">
        <v>40.1</v>
      </c>
      <c r="P237" s="46">
        <v>232</v>
      </c>
      <c r="Q237" s="47">
        <v>40.1</v>
      </c>
      <c r="S237" s="48">
        <v>232</v>
      </c>
      <c r="T237" s="48">
        <v>279.95499999999998</v>
      </c>
    </row>
    <row r="238" spans="1:20">
      <c r="A238" s="46">
        <v>233</v>
      </c>
      <c r="B238" s="47">
        <v>40.300000000000004</v>
      </c>
      <c r="G238" s="46">
        <v>233</v>
      </c>
      <c r="H238" s="47">
        <v>40.300000000000004</v>
      </c>
      <c r="J238" s="46">
        <v>233</v>
      </c>
      <c r="K238" s="47">
        <v>40.300000000000004</v>
      </c>
      <c r="M238" s="46">
        <v>233</v>
      </c>
      <c r="N238" s="47">
        <v>40.300000000000004</v>
      </c>
      <c r="P238" s="46">
        <v>233</v>
      </c>
      <c r="Q238" s="47">
        <v>40.300000000000004</v>
      </c>
      <c r="S238" s="48">
        <v>233</v>
      </c>
      <c r="T238" s="48">
        <v>282.14499999999998</v>
      </c>
    </row>
    <row r="239" spans="1:20">
      <c r="A239" s="46">
        <v>234</v>
      </c>
      <c r="B239" s="47">
        <v>40.400000000000006</v>
      </c>
      <c r="G239" s="46">
        <v>234</v>
      </c>
      <c r="H239" s="47">
        <v>40.400000000000006</v>
      </c>
      <c r="J239" s="46">
        <v>234</v>
      </c>
      <c r="K239" s="47">
        <v>40.400000000000006</v>
      </c>
      <c r="M239" s="46">
        <v>234</v>
      </c>
      <c r="N239" s="47">
        <v>40.400000000000006</v>
      </c>
      <c r="P239" s="46">
        <v>234</v>
      </c>
      <c r="Q239" s="47">
        <v>40.400000000000006</v>
      </c>
      <c r="S239" s="48">
        <v>234</v>
      </c>
      <c r="T239" s="48">
        <v>284.33499999999998</v>
      </c>
    </row>
    <row r="240" spans="1:20">
      <c r="A240" s="46">
        <v>235</v>
      </c>
      <c r="B240" s="47">
        <v>40.5</v>
      </c>
      <c r="G240" s="46">
        <v>235</v>
      </c>
      <c r="H240" s="47">
        <v>40.5</v>
      </c>
      <c r="J240" s="46">
        <v>235</v>
      </c>
      <c r="K240" s="47">
        <v>40.5</v>
      </c>
      <c r="M240" s="46">
        <v>235</v>
      </c>
      <c r="N240" s="47">
        <v>40.5</v>
      </c>
      <c r="P240" s="46">
        <v>235</v>
      </c>
      <c r="Q240" s="47">
        <v>40.5</v>
      </c>
      <c r="S240" s="48">
        <v>235</v>
      </c>
      <c r="T240" s="48">
        <v>286.52499999999998</v>
      </c>
    </row>
    <row r="241" spans="1:20">
      <c r="A241" s="46">
        <v>236</v>
      </c>
      <c r="B241" s="47">
        <v>40.700000000000003</v>
      </c>
      <c r="G241" s="46">
        <v>236</v>
      </c>
      <c r="H241" s="47">
        <v>40.699999999999996</v>
      </c>
      <c r="J241" s="46">
        <v>236</v>
      </c>
      <c r="K241" s="47">
        <v>40.699999999999996</v>
      </c>
      <c r="M241" s="46">
        <v>236</v>
      </c>
      <c r="N241" s="47">
        <v>40.699999999999996</v>
      </c>
      <c r="P241" s="46">
        <v>236</v>
      </c>
      <c r="Q241" s="47">
        <v>40.699999999999996</v>
      </c>
      <c r="S241" s="48">
        <v>236</v>
      </c>
      <c r="T241" s="48">
        <v>289.08</v>
      </c>
    </row>
    <row r="242" spans="1:20">
      <c r="A242" s="46">
        <v>237</v>
      </c>
      <c r="B242" s="47">
        <v>40.800000000000004</v>
      </c>
      <c r="G242" s="46">
        <v>237</v>
      </c>
      <c r="H242" s="47">
        <v>40.799999999999997</v>
      </c>
      <c r="J242" s="46">
        <v>237</v>
      </c>
      <c r="K242" s="47">
        <v>40.799999999999997</v>
      </c>
      <c r="M242" s="46">
        <v>237</v>
      </c>
      <c r="N242" s="47">
        <v>40.799999999999997</v>
      </c>
      <c r="P242" s="46">
        <v>237</v>
      </c>
      <c r="Q242" s="47">
        <v>40.799999999999997</v>
      </c>
      <c r="S242" s="48">
        <v>237</v>
      </c>
      <c r="T242" s="48">
        <v>291.27</v>
      </c>
    </row>
    <row r="243" spans="1:20">
      <c r="A243" s="46">
        <v>238</v>
      </c>
      <c r="B243" s="47">
        <v>40.900000000000006</v>
      </c>
      <c r="G243" s="46">
        <v>238</v>
      </c>
      <c r="H243" s="47">
        <v>40.9</v>
      </c>
      <c r="J243" s="46">
        <v>238</v>
      </c>
      <c r="K243" s="47">
        <v>40.9</v>
      </c>
      <c r="M243" s="46">
        <v>238</v>
      </c>
      <c r="N243" s="47">
        <v>40.9</v>
      </c>
      <c r="P243" s="46">
        <v>238</v>
      </c>
      <c r="Q243" s="47">
        <v>40.9</v>
      </c>
      <c r="S243" s="48">
        <v>238</v>
      </c>
      <c r="T243" s="48">
        <v>293.45999999999998</v>
      </c>
    </row>
    <row r="244" spans="1:20">
      <c r="A244" s="46">
        <v>239</v>
      </c>
      <c r="B244" s="47">
        <v>41.1</v>
      </c>
      <c r="G244" s="46">
        <v>239</v>
      </c>
      <c r="H244" s="47">
        <v>41.099999999999994</v>
      </c>
      <c r="J244" s="46">
        <v>239</v>
      </c>
      <c r="K244" s="47">
        <v>41.099999999999994</v>
      </c>
      <c r="M244" s="46">
        <v>239</v>
      </c>
      <c r="N244" s="47">
        <v>41.099999999999994</v>
      </c>
      <c r="P244" s="46">
        <v>239</v>
      </c>
      <c r="Q244" s="47">
        <v>41.099999999999994</v>
      </c>
      <c r="S244" s="48">
        <v>239</v>
      </c>
      <c r="T244" s="48">
        <v>295.64999999999998</v>
      </c>
    </row>
    <row r="245" spans="1:20">
      <c r="A245" s="46">
        <v>240</v>
      </c>
      <c r="B245" s="47">
        <v>41.2</v>
      </c>
      <c r="G245" s="46">
        <v>240</v>
      </c>
      <c r="H245" s="47">
        <v>41.199999999999996</v>
      </c>
      <c r="J245" s="46">
        <v>240</v>
      </c>
      <c r="K245" s="47">
        <v>41.199999999999996</v>
      </c>
      <c r="M245" s="46">
        <v>240</v>
      </c>
      <c r="N245" s="47">
        <v>41.199999999999996</v>
      </c>
      <c r="P245" s="46">
        <v>240</v>
      </c>
      <c r="Q245" s="47">
        <v>41.199999999999996</v>
      </c>
      <c r="S245" s="48">
        <v>240</v>
      </c>
      <c r="T245" s="48">
        <v>297.83999999999997</v>
      </c>
    </row>
    <row r="246" spans="1:20">
      <c r="A246" s="46">
        <v>241</v>
      </c>
      <c r="B246" s="47">
        <v>41.300000000000004</v>
      </c>
      <c r="G246" s="46">
        <v>241</v>
      </c>
      <c r="H246" s="47">
        <v>41.3</v>
      </c>
      <c r="J246" s="46">
        <v>241</v>
      </c>
      <c r="K246" s="47">
        <v>41.3</v>
      </c>
      <c r="M246" s="46">
        <v>241</v>
      </c>
      <c r="N246" s="47">
        <v>41.3</v>
      </c>
      <c r="P246" s="46">
        <v>241</v>
      </c>
      <c r="Q246" s="47">
        <v>41.3</v>
      </c>
      <c r="S246" s="48">
        <v>241</v>
      </c>
      <c r="T246" s="48">
        <v>300.39499999999998</v>
      </c>
    </row>
    <row r="247" spans="1:20">
      <c r="A247" s="46">
        <v>242</v>
      </c>
      <c r="B247" s="47">
        <v>41.5</v>
      </c>
      <c r="G247" s="46">
        <v>242</v>
      </c>
      <c r="H247" s="47">
        <v>41.5</v>
      </c>
      <c r="J247" s="46">
        <v>242</v>
      </c>
      <c r="K247" s="47">
        <v>41.5</v>
      </c>
      <c r="M247" s="46">
        <v>242</v>
      </c>
      <c r="N247" s="47">
        <v>41.5</v>
      </c>
      <c r="P247" s="46">
        <v>242</v>
      </c>
      <c r="Q247" s="47">
        <v>41.5</v>
      </c>
      <c r="S247" s="48">
        <v>242</v>
      </c>
      <c r="T247" s="48">
        <v>302.58499999999998</v>
      </c>
    </row>
    <row r="248" spans="1:20">
      <c r="A248" s="46">
        <v>243</v>
      </c>
      <c r="B248" s="47">
        <v>41.6</v>
      </c>
      <c r="G248" s="46">
        <v>243</v>
      </c>
      <c r="H248" s="47">
        <v>41.6</v>
      </c>
      <c r="J248" s="46">
        <v>243</v>
      </c>
      <c r="K248" s="47">
        <v>41.6</v>
      </c>
      <c r="M248" s="46">
        <v>243</v>
      </c>
      <c r="N248" s="47">
        <v>41.6</v>
      </c>
      <c r="P248" s="46">
        <v>243</v>
      </c>
      <c r="Q248" s="47">
        <v>41.6</v>
      </c>
      <c r="S248" s="48">
        <v>243</v>
      </c>
      <c r="T248" s="48">
        <v>304.77499999999998</v>
      </c>
    </row>
    <row r="249" spans="1:20">
      <c r="A249" s="46">
        <v>244</v>
      </c>
      <c r="B249" s="47">
        <v>41.7</v>
      </c>
      <c r="G249" s="46">
        <v>244</v>
      </c>
      <c r="H249" s="47">
        <v>41.699999999999996</v>
      </c>
      <c r="J249" s="46">
        <v>244</v>
      </c>
      <c r="K249" s="47">
        <v>41.699999999999996</v>
      </c>
      <c r="M249" s="46">
        <v>244</v>
      </c>
      <c r="N249" s="47">
        <v>41.699999999999996</v>
      </c>
      <c r="P249" s="46">
        <v>244</v>
      </c>
      <c r="Q249" s="47">
        <v>41.699999999999996</v>
      </c>
      <c r="S249" s="48">
        <v>244</v>
      </c>
      <c r="T249" s="48">
        <v>306.96499999999997</v>
      </c>
    </row>
    <row r="250" spans="1:20">
      <c r="A250" s="46">
        <v>245</v>
      </c>
      <c r="B250" s="47">
        <v>41.800000000000004</v>
      </c>
      <c r="G250" s="46">
        <v>245</v>
      </c>
      <c r="H250" s="47">
        <v>41.8</v>
      </c>
      <c r="J250" s="46">
        <v>245</v>
      </c>
      <c r="K250" s="47">
        <v>41.8</v>
      </c>
      <c r="M250" s="46">
        <v>245</v>
      </c>
      <c r="N250" s="47">
        <v>41.8</v>
      </c>
      <c r="P250" s="46">
        <v>245</v>
      </c>
      <c r="Q250" s="47">
        <v>41.8</v>
      </c>
      <c r="S250" s="48">
        <v>245</v>
      </c>
      <c r="T250" s="48">
        <v>309.52</v>
      </c>
    </row>
    <row r="251" spans="1:20">
      <c r="A251" s="46">
        <v>246</v>
      </c>
      <c r="B251" s="47">
        <v>42</v>
      </c>
      <c r="G251" s="46">
        <v>246</v>
      </c>
      <c r="H251" s="47">
        <v>42</v>
      </c>
      <c r="J251" s="46">
        <v>246</v>
      </c>
      <c r="K251" s="47">
        <v>42</v>
      </c>
      <c r="M251" s="46">
        <v>246</v>
      </c>
      <c r="N251" s="47">
        <v>42</v>
      </c>
      <c r="P251" s="46">
        <v>246</v>
      </c>
      <c r="Q251" s="47">
        <v>42</v>
      </c>
      <c r="S251" s="48">
        <v>246</v>
      </c>
      <c r="T251" s="48">
        <v>311.70999999999998</v>
      </c>
    </row>
    <row r="252" spans="1:20">
      <c r="A252" s="46">
        <v>247</v>
      </c>
      <c r="B252" s="47">
        <v>42.1</v>
      </c>
      <c r="G252" s="46">
        <v>247</v>
      </c>
      <c r="H252" s="47">
        <v>42.1</v>
      </c>
      <c r="J252" s="46">
        <v>247</v>
      </c>
      <c r="K252" s="47">
        <v>42.1</v>
      </c>
      <c r="M252" s="46">
        <v>247</v>
      </c>
      <c r="N252" s="47">
        <v>42.1</v>
      </c>
      <c r="P252" s="46">
        <v>247</v>
      </c>
      <c r="Q252" s="47">
        <v>42.1</v>
      </c>
      <c r="S252" s="48">
        <v>247</v>
      </c>
      <c r="T252" s="48">
        <v>313.89999999999998</v>
      </c>
    </row>
    <row r="253" spans="1:20">
      <c r="A253" s="46">
        <v>248</v>
      </c>
      <c r="B253" s="47">
        <v>42.2</v>
      </c>
      <c r="G253" s="46">
        <v>248</v>
      </c>
      <c r="H253" s="47">
        <v>42.199999999999996</v>
      </c>
      <c r="J253" s="46">
        <v>248</v>
      </c>
      <c r="K253" s="47">
        <v>42.199999999999996</v>
      </c>
      <c r="M253" s="46">
        <v>248</v>
      </c>
      <c r="N253" s="47">
        <v>42.199999999999996</v>
      </c>
      <c r="P253" s="46">
        <v>248</v>
      </c>
      <c r="Q253" s="47">
        <v>42.199999999999996</v>
      </c>
      <c r="S253" s="48">
        <v>248</v>
      </c>
      <c r="T253" s="48">
        <v>316.45499999999998</v>
      </c>
    </row>
    <row r="254" spans="1:20">
      <c r="A254" s="46">
        <v>249</v>
      </c>
      <c r="B254" s="47">
        <v>42.300000000000004</v>
      </c>
      <c r="G254" s="46">
        <v>249</v>
      </c>
      <c r="H254" s="47">
        <v>42.3</v>
      </c>
      <c r="J254" s="46">
        <v>249</v>
      </c>
      <c r="K254" s="47">
        <v>42.3</v>
      </c>
      <c r="M254" s="46">
        <v>249</v>
      </c>
      <c r="N254" s="47">
        <v>42.3</v>
      </c>
      <c r="P254" s="46">
        <v>249</v>
      </c>
      <c r="Q254" s="47">
        <v>42.3</v>
      </c>
      <c r="S254" s="48">
        <v>249</v>
      </c>
      <c r="T254" s="48">
        <v>318.64499999999998</v>
      </c>
    </row>
    <row r="255" spans="1:20">
      <c r="A255" s="46">
        <v>250</v>
      </c>
      <c r="B255" s="47">
        <v>42.400000000000006</v>
      </c>
      <c r="G255" s="46">
        <v>250</v>
      </c>
      <c r="H255" s="47">
        <v>42.4</v>
      </c>
      <c r="J255" s="46">
        <v>250</v>
      </c>
      <c r="K255" s="47">
        <v>42.4</v>
      </c>
      <c r="M255" s="46">
        <v>250</v>
      </c>
      <c r="N255" s="47">
        <v>42.4</v>
      </c>
      <c r="P255" s="46">
        <v>250</v>
      </c>
      <c r="Q255" s="47">
        <v>42.4</v>
      </c>
      <c r="S255" s="48">
        <v>250</v>
      </c>
      <c r="T255" s="48">
        <v>321.2</v>
      </c>
    </row>
    <row r="256" spans="1:20">
      <c r="A256" s="46">
        <v>251</v>
      </c>
      <c r="B256" s="47">
        <v>42.6</v>
      </c>
      <c r="G256" s="46">
        <v>251</v>
      </c>
      <c r="H256" s="47">
        <v>42.6</v>
      </c>
      <c r="J256" s="46">
        <v>251</v>
      </c>
      <c r="K256" s="47">
        <v>42.6</v>
      </c>
      <c r="M256" s="46">
        <v>251</v>
      </c>
      <c r="N256" s="47">
        <v>42.6</v>
      </c>
      <c r="P256" s="46">
        <v>251</v>
      </c>
      <c r="Q256" s="47">
        <v>42.6</v>
      </c>
      <c r="S256" s="48">
        <v>251</v>
      </c>
      <c r="T256" s="48">
        <v>323.39</v>
      </c>
    </row>
    <row r="257" spans="1:20">
      <c r="A257" s="46">
        <v>252</v>
      </c>
      <c r="B257" s="47">
        <v>42.7</v>
      </c>
      <c r="G257" s="46">
        <v>252</v>
      </c>
      <c r="H257" s="47">
        <v>42.699999999999996</v>
      </c>
      <c r="J257" s="46">
        <v>252</v>
      </c>
      <c r="K257" s="47">
        <v>42.699999999999996</v>
      </c>
      <c r="M257" s="46">
        <v>252</v>
      </c>
      <c r="N257" s="47">
        <v>42.699999999999996</v>
      </c>
      <c r="P257" s="46">
        <v>252</v>
      </c>
      <c r="Q257" s="47">
        <v>42.699999999999996</v>
      </c>
      <c r="S257" s="48">
        <v>252</v>
      </c>
      <c r="T257" s="48">
        <v>325.58</v>
      </c>
    </row>
    <row r="258" spans="1:20">
      <c r="A258" s="46">
        <v>253</v>
      </c>
      <c r="B258" s="47">
        <v>42.800000000000004</v>
      </c>
      <c r="G258" s="46">
        <v>253</v>
      </c>
      <c r="H258" s="47">
        <v>42.8</v>
      </c>
      <c r="J258" s="46">
        <v>253</v>
      </c>
      <c r="K258" s="47">
        <v>42.8</v>
      </c>
      <c r="M258" s="46">
        <v>253</v>
      </c>
      <c r="N258" s="47">
        <v>42.8</v>
      </c>
      <c r="P258" s="46">
        <v>253</v>
      </c>
      <c r="Q258" s="47">
        <v>42.8</v>
      </c>
      <c r="S258" s="48">
        <v>253</v>
      </c>
      <c r="T258" s="48">
        <v>328.13499999999999</v>
      </c>
    </row>
    <row r="259" spans="1:20">
      <c r="A259" s="46">
        <v>254</v>
      </c>
      <c r="B259" s="47">
        <v>42.900000000000006</v>
      </c>
      <c r="G259" s="46">
        <v>254</v>
      </c>
      <c r="H259" s="47">
        <v>42.9</v>
      </c>
      <c r="J259" s="46">
        <v>254</v>
      </c>
      <c r="K259" s="47">
        <v>42.9</v>
      </c>
      <c r="M259" s="46">
        <v>254</v>
      </c>
      <c r="N259" s="47">
        <v>42.9</v>
      </c>
      <c r="P259" s="46">
        <v>254</v>
      </c>
      <c r="Q259" s="47">
        <v>42.9</v>
      </c>
      <c r="S259" s="48">
        <v>254</v>
      </c>
      <c r="T259" s="48">
        <v>330.32499999999999</v>
      </c>
    </row>
    <row r="260" spans="1:20">
      <c r="A260" s="46">
        <v>255</v>
      </c>
      <c r="B260" s="47">
        <v>43</v>
      </c>
      <c r="G260" s="46">
        <v>255</v>
      </c>
      <c r="H260" s="47">
        <v>43</v>
      </c>
      <c r="J260" s="46">
        <v>255</v>
      </c>
      <c r="K260" s="47">
        <v>43</v>
      </c>
      <c r="M260" s="46">
        <v>255</v>
      </c>
      <c r="N260" s="47">
        <v>43</v>
      </c>
      <c r="P260" s="46">
        <v>255</v>
      </c>
      <c r="Q260" s="47">
        <v>43</v>
      </c>
      <c r="S260" s="48">
        <v>255</v>
      </c>
      <c r="T260" s="48">
        <v>332.88</v>
      </c>
    </row>
    <row r="261" spans="1:20">
      <c r="A261" s="46">
        <v>256</v>
      </c>
      <c r="B261" s="47">
        <v>43.1</v>
      </c>
      <c r="G261" s="46">
        <v>256</v>
      </c>
      <c r="H261" s="47">
        <v>43.1</v>
      </c>
      <c r="J261" s="46">
        <v>256</v>
      </c>
      <c r="K261" s="47">
        <v>43.1</v>
      </c>
      <c r="M261" s="46">
        <v>256</v>
      </c>
      <c r="N261" s="47">
        <v>43.1</v>
      </c>
      <c r="P261" s="46">
        <v>256</v>
      </c>
      <c r="Q261" s="47">
        <v>43.1</v>
      </c>
      <c r="S261" s="48">
        <v>256</v>
      </c>
      <c r="T261" s="48">
        <v>335.07</v>
      </c>
    </row>
    <row r="262" spans="1:20">
      <c r="A262" s="46">
        <v>257</v>
      </c>
      <c r="B262" s="47">
        <v>43.2</v>
      </c>
      <c r="G262" s="46">
        <v>257</v>
      </c>
      <c r="H262" s="47">
        <v>43.2</v>
      </c>
      <c r="J262" s="46">
        <v>257</v>
      </c>
      <c r="K262" s="47">
        <v>43.2</v>
      </c>
      <c r="M262" s="46">
        <v>257</v>
      </c>
      <c r="N262" s="47">
        <v>43.2</v>
      </c>
      <c r="P262" s="46">
        <v>257</v>
      </c>
      <c r="Q262" s="47">
        <v>43.2</v>
      </c>
      <c r="S262" s="48">
        <v>257</v>
      </c>
      <c r="T262" s="48">
        <v>337.26</v>
      </c>
    </row>
    <row r="263" spans="1:20">
      <c r="A263" s="46">
        <v>258</v>
      </c>
      <c r="B263" s="47">
        <v>43.400000000000006</v>
      </c>
      <c r="G263" s="46">
        <v>258</v>
      </c>
      <c r="H263" s="47">
        <v>43.4</v>
      </c>
      <c r="J263" s="46">
        <v>258</v>
      </c>
      <c r="K263" s="47">
        <v>43.4</v>
      </c>
      <c r="M263" s="46">
        <v>258</v>
      </c>
      <c r="N263" s="47">
        <v>43.4</v>
      </c>
      <c r="P263" s="46">
        <v>258</v>
      </c>
      <c r="Q263" s="47">
        <v>43.4</v>
      </c>
      <c r="S263" s="48">
        <v>258</v>
      </c>
      <c r="T263" s="48">
        <v>339.815</v>
      </c>
    </row>
    <row r="264" spans="1:20">
      <c r="A264" s="46">
        <v>259</v>
      </c>
      <c r="B264" s="47">
        <v>43.5</v>
      </c>
      <c r="G264" s="46">
        <v>259</v>
      </c>
      <c r="H264" s="47">
        <v>43.5</v>
      </c>
      <c r="J264" s="46">
        <v>259</v>
      </c>
      <c r="K264" s="47">
        <v>43.5</v>
      </c>
      <c r="M264" s="46">
        <v>259</v>
      </c>
      <c r="N264" s="47">
        <v>43.5</v>
      </c>
      <c r="P264" s="46">
        <v>259</v>
      </c>
      <c r="Q264" s="47">
        <v>43.5</v>
      </c>
      <c r="S264" s="48">
        <v>259</v>
      </c>
      <c r="T264" s="48">
        <v>342.005</v>
      </c>
    </row>
    <row r="265" spans="1:20">
      <c r="A265" s="46">
        <v>260</v>
      </c>
      <c r="B265" s="47">
        <v>43.6</v>
      </c>
      <c r="G265" s="46">
        <v>260</v>
      </c>
      <c r="H265" s="47">
        <v>43.6</v>
      </c>
      <c r="J265" s="46">
        <v>260</v>
      </c>
      <c r="K265" s="47">
        <v>43.6</v>
      </c>
      <c r="M265" s="46">
        <v>260</v>
      </c>
      <c r="N265" s="47">
        <v>43.6</v>
      </c>
      <c r="P265" s="46">
        <v>260</v>
      </c>
      <c r="Q265" s="47">
        <v>43.6</v>
      </c>
      <c r="S265" s="48">
        <v>260</v>
      </c>
      <c r="T265" s="48">
        <v>344.56</v>
      </c>
    </row>
    <row r="266" spans="1:20">
      <c r="A266" s="46">
        <v>261</v>
      </c>
      <c r="B266" s="47">
        <v>43.7</v>
      </c>
      <c r="G266" s="46">
        <v>261</v>
      </c>
      <c r="H266" s="47">
        <v>43.7</v>
      </c>
      <c r="J266" s="46">
        <v>261</v>
      </c>
      <c r="K266" s="47">
        <v>43.7</v>
      </c>
      <c r="M266" s="46">
        <v>261</v>
      </c>
      <c r="N266" s="47">
        <v>43.7</v>
      </c>
      <c r="P266" s="46">
        <v>261</v>
      </c>
      <c r="Q266" s="47">
        <v>43.7</v>
      </c>
      <c r="S266" s="48">
        <v>261</v>
      </c>
      <c r="T266" s="48">
        <v>346.75</v>
      </c>
    </row>
    <row r="267" spans="1:20">
      <c r="A267" s="46">
        <v>262</v>
      </c>
      <c r="B267" s="47">
        <v>43.800000000000004</v>
      </c>
      <c r="G267" s="46">
        <v>262</v>
      </c>
      <c r="H267" s="47">
        <v>43.8</v>
      </c>
      <c r="J267" s="46">
        <v>262</v>
      </c>
      <c r="K267" s="47">
        <v>43.8</v>
      </c>
      <c r="M267" s="46">
        <v>262</v>
      </c>
      <c r="N267" s="47">
        <v>43.8</v>
      </c>
      <c r="P267" s="46">
        <v>262</v>
      </c>
      <c r="Q267" s="47">
        <v>43.8</v>
      </c>
      <c r="S267" s="48">
        <v>262</v>
      </c>
      <c r="T267" s="48">
        <v>349.30500000000001</v>
      </c>
    </row>
    <row r="268" spans="1:20">
      <c r="A268" s="46">
        <v>263</v>
      </c>
      <c r="B268" s="47">
        <v>43.900000000000006</v>
      </c>
      <c r="G268" s="46">
        <v>263</v>
      </c>
      <c r="H268" s="47">
        <v>43.9</v>
      </c>
      <c r="J268" s="46">
        <v>263</v>
      </c>
      <c r="K268" s="47">
        <v>43.9</v>
      </c>
      <c r="M268" s="46">
        <v>263</v>
      </c>
      <c r="N268" s="47">
        <v>43.9</v>
      </c>
      <c r="P268" s="46">
        <v>263</v>
      </c>
      <c r="Q268" s="47">
        <v>43.9</v>
      </c>
      <c r="S268" s="48">
        <v>263</v>
      </c>
      <c r="T268" s="48">
        <v>351.495</v>
      </c>
    </row>
    <row r="269" spans="1:20">
      <c r="A269" s="46">
        <v>264</v>
      </c>
      <c r="B269" s="47">
        <v>44</v>
      </c>
      <c r="G269" s="46">
        <v>264</v>
      </c>
      <c r="H269" s="47">
        <v>44</v>
      </c>
      <c r="J269" s="46">
        <v>264</v>
      </c>
      <c r="K269" s="47">
        <v>44</v>
      </c>
      <c r="M269" s="46">
        <v>264</v>
      </c>
      <c r="N269" s="47">
        <v>44</v>
      </c>
      <c r="P269" s="46">
        <v>264</v>
      </c>
      <c r="Q269" s="47">
        <v>44</v>
      </c>
      <c r="S269" s="48">
        <v>264</v>
      </c>
      <c r="T269" s="48">
        <v>354.05</v>
      </c>
    </row>
    <row r="270" spans="1:20">
      <c r="A270" s="46">
        <v>265</v>
      </c>
      <c r="B270" s="47">
        <v>44.1</v>
      </c>
      <c r="G270" s="46">
        <v>265</v>
      </c>
      <c r="H270" s="47">
        <v>44.1</v>
      </c>
      <c r="J270" s="46">
        <v>265</v>
      </c>
      <c r="K270" s="47">
        <v>44.1</v>
      </c>
      <c r="M270" s="46">
        <v>265</v>
      </c>
      <c r="N270" s="47">
        <v>44.1</v>
      </c>
      <c r="P270" s="46">
        <v>265</v>
      </c>
      <c r="Q270" s="47">
        <v>44.1</v>
      </c>
      <c r="S270" s="48">
        <v>265</v>
      </c>
      <c r="T270" s="48">
        <v>356.24</v>
      </c>
    </row>
    <row r="271" spans="1:20">
      <c r="A271" s="46">
        <v>266</v>
      </c>
      <c r="B271" s="47">
        <v>44.2</v>
      </c>
      <c r="G271" s="46">
        <v>266</v>
      </c>
      <c r="H271" s="47">
        <v>44.2</v>
      </c>
      <c r="J271" s="46">
        <v>266</v>
      </c>
      <c r="K271" s="47">
        <v>44.2</v>
      </c>
      <c r="M271" s="46">
        <v>266</v>
      </c>
      <c r="N271" s="47">
        <v>44.2</v>
      </c>
      <c r="P271" s="46">
        <v>266</v>
      </c>
      <c r="Q271" s="47">
        <v>44.2</v>
      </c>
      <c r="S271" s="48">
        <v>266</v>
      </c>
      <c r="T271" s="48">
        <v>358.43</v>
      </c>
    </row>
    <row r="272" spans="1:20">
      <c r="A272" s="46">
        <v>267</v>
      </c>
      <c r="B272" s="47">
        <v>44.300000000000004</v>
      </c>
      <c r="G272" s="46">
        <v>267</v>
      </c>
      <c r="H272" s="47">
        <v>44.3</v>
      </c>
      <c r="J272" s="46">
        <v>267</v>
      </c>
      <c r="K272" s="47">
        <v>44.3</v>
      </c>
      <c r="M272" s="46">
        <v>267</v>
      </c>
      <c r="N272" s="47">
        <v>44.3</v>
      </c>
      <c r="P272" s="46">
        <v>267</v>
      </c>
      <c r="Q272" s="47">
        <v>44.3</v>
      </c>
      <c r="S272" s="48">
        <v>267</v>
      </c>
      <c r="T272" s="48">
        <v>360.98500000000001</v>
      </c>
    </row>
    <row r="273" spans="1:20">
      <c r="A273" s="46">
        <v>268</v>
      </c>
      <c r="B273" s="47">
        <v>44.400000000000006</v>
      </c>
      <c r="G273" s="46">
        <v>268</v>
      </c>
      <c r="H273" s="47">
        <v>44.4</v>
      </c>
      <c r="J273" s="46">
        <v>268</v>
      </c>
      <c r="K273" s="47">
        <v>44.4</v>
      </c>
      <c r="M273" s="46">
        <v>268</v>
      </c>
      <c r="N273" s="47">
        <v>44.4</v>
      </c>
      <c r="P273" s="46">
        <v>268</v>
      </c>
      <c r="Q273" s="47">
        <v>44.4</v>
      </c>
      <c r="S273" s="48">
        <v>268</v>
      </c>
      <c r="T273" s="48">
        <v>363.17500000000001</v>
      </c>
    </row>
    <row r="274" spans="1:20">
      <c r="A274" s="46">
        <v>269</v>
      </c>
      <c r="B274" s="47">
        <v>44.5</v>
      </c>
      <c r="G274" s="46">
        <v>269</v>
      </c>
      <c r="H274" s="47">
        <v>44.5</v>
      </c>
      <c r="J274" s="46">
        <v>269</v>
      </c>
      <c r="K274" s="47">
        <v>44.5</v>
      </c>
      <c r="M274" s="46">
        <v>269</v>
      </c>
      <c r="N274" s="47">
        <v>44.5</v>
      </c>
      <c r="P274" s="46">
        <v>269</v>
      </c>
      <c r="Q274" s="47">
        <v>44.5</v>
      </c>
      <c r="S274" s="48">
        <v>269</v>
      </c>
      <c r="T274" s="48">
        <v>365.73</v>
      </c>
    </row>
    <row r="275" spans="1:20">
      <c r="A275" s="46">
        <v>270</v>
      </c>
      <c r="B275" s="47">
        <v>44.6</v>
      </c>
      <c r="G275" s="46">
        <v>270</v>
      </c>
      <c r="H275" s="47">
        <v>44.6</v>
      </c>
      <c r="J275" s="46">
        <v>270</v>
      </c>
      <c r="K275" s="47">
        <v>44.6</v>
      </c>
      <c r="M275" s="46">
        <v>270</v>
      </c>
      <c r="N275" s="47">
        <v>44.6</v>
      </c>
      <c r="P275" s="46">
        <v>270</v>
      </c>
      <c r="Q275" s="47">
        <v>44.6</v>
      </c>
      <c r="S275" s="48">
        <v>270</v>
      </c>
      <c r="T275" s="48">
        <v>367.92</v>
      </c>
    </row>
    <row r="276" spans="1:20">
      <c r="A276" s="46">
        <v>271</v>
      </c>
      <c r="B276" s="47">
        <v>44.7</v>
      </c>
      <c r="G276" s="46">
        <v>271</v>
      </c>
      <c r="H276" s="47">
        <v>44.7</v>
      </c>
      <c r="J276" s="46">
        <v>271</v>
      </c>
      <c r="K276" s="47">
        <v>44.7</v>
      </c>
      <c r="M276" s="46">
        <v>271</v>
      </c>
      <c r="N276" s="47">
        <v>44.7</v>
      </c>
      <c r="P276" s="46">
        <v>271</v>
      </c>
      <c r="Q276" s="47">
        <v>44.7</v>
      </c>
      <c r="S276" s="48">
        <v>271</v>
      </c>
      <c r="T276" s="48">
        <v>370.47500000000002</v>
      </c>
    </row>
    <row r="277" spans="1:20">
      <c r="A277" s="46">
        <v>272</v>
      </c>
      <c r="B277" s="47">
        <v>44.800000000000004</v>
      </c>
      <c r="G277" s="46">
        <v>272</v>
      </c>
      <c r="H277" s="47">
        <v>44.800000000000004</v>
      </c>
      <c r="J277" s="46">
        <v>272</v>
      </c>
      <c r="K277" s="47">
        <v>44.800000000000004</v>
      </c>
      <c r="M277" s="46">
        <v>272</v>
      </c>
      <c r="N277" s="47">
        <v>44.800000000000004</v>
      </c>
      <c r="P277" s="46">
        <v>272</v>
      </c>
      <c r="Q277" s="47">
        <v>44.800000000000004</v>
      </c>
      <c r="S277" s="48">
        <v>272</v>
      </c>
      <c r="T277" s="48">
        <v>372.66500000000002</v>
      </c>
    </row>
    <row r="278" spans="1:20">
      <c r="A278" s="46">
        <v>273</v>
      </c>
      <c r="B278" s="47">
        <v>44.900000000000006</v>
      </c>
      <c r="G278" s="46">
        <v>273</v>
      </c>
      <c r="H278" s="47">
        <v>44.9</v>
      </c>
      <c r="J278" s="46">
        <v>273</v>
      </c>
      <c r="K278" s="47">
        <v>44.9</v>
      </c>
      <c r="M278" s="46">
        <v>273</v>
      </c>
      <c r="N278" s="47">
        <v>44.9</v>
      </c>
      <c r="P278" s="46">
        <v>273</v>
      </c>
      <c r="Q278" s="47">
        <v>44.9</v>
      </c>
      <c r="S278" s="48">
        <v>273</v>
      </c>
      <c r="T278" s="48">
        <v>375.22</v>
      </c>
    </row>
    <row r="279" spans="1:20">
      <c r="A279" s="46">
        <v>274</v>
      </c>
      <c r="B279" s="47">
        <v>45</v>
      </c>
      <c r="G279" s="46">
        <v>274</v>
      </c>
      <c r="H279" s="47">
        <v>45</v>
      </c>
      <c r="J279" s="46">
        <v>274</v>
      </c>
      <c r="K279" s="47">
        <v>45</v>
      </c>
      <c r="M279" s="46">
        <v>274</v>
      </c>
      <c r="N279" s="47">
        <v>45</v>
      </c>
      <c r="P279" s="46">
        <v>274</v>
      </c>
      <c r="Q279" s="47">
        <v>45</v>
      </c>
      <c r="S279" s="48">
        <v>274</v>
      </c>
      <c r="T279" s="48">
        <v>377.41</v>
      </c>
    </row>
    <row r="280" spans="1:20">
      <c r="A280" s="46">
        <v>275</v>
      </c>
      <c r="B280" s="47">
        <v>45.1</v>
      </c>
      <c r="G280" s="46">
        <v>275</v>
      </c>
      <c r="H280" s="47">
        <v>45.1</v>
      </c>
      <c r="J280" s="46">
        <v>275</v>
      </c>
      <c r="K280" s="47">
        <v>45.1</v>
      </c>
      <c r="M280" s="46">
        <v>275</v>
      </c>
      <c r="N280" s="47">
        <v>45.1</v>
      </c>
      <c r="P280" s="46">
        <v>275</v>
      </c>
      <c r="Q280" s="47">
        <v>45.1</v>
      </c>
      <c r="S280" s="48">
        <v>275</v>
      </c>
      <c r="T280" s="48">
        <v>379.96499999999997</v>
      </c>
    </row>
    <row r="281" spans="1:20">
      <c r="A281" s="46">
        <v>276</v>
      </c>
      <c r="B281" s="47">
        <v>45.2</v>
      </c>
      <c r="G281" s="46">
        <v>276</v>
      </c>
      <c r="H281" s="47">
        <v>45.2</v>
      </c>
      <c r="J281" s="46">
        <v>276</v>
      </c>
      <c r="K281" s="47">
        <v>45.2</v>
      </c>
      <c r="M281" s="46">
        <v>276</v>
      </c>
      <c r="N281" s="47">
        <v>45.2</v>
      </c>
      <c r="P281" s="46">
        <v>276</v>
      </c>
      <c r="Q281" s="47">
        <v>45.2</v>
      </c>
      <c r="S281" s="48">
        <v>276</v>
      </c>
      <c r="T281" s="48">
        <v>382.15499999999997</v>
      </c>
    </row>
    <row r="282" spans="1:20">
      <c r="A282" s="46">
        <v>277</v>
      </c>
      <c r="B282" s="47">
        <v>45.2</v>
      </c>
      <c r="G282" s="46">
        <v>277</v>
      </c>
      <c r="H282" s="47">
        <v>45.2</v>
      </c>
      <c r="J282" s="46">
        <v>277</v>
      </c>
      <c r="K282" s="47">
        <v>45.2</v>
      </c>
      <c r="M282" s="46">
        <v>277</v>
      </c>
      <c r="N282" s="47">
        <v>45.2</v>
      </c>
      <c r="P282" s="46">
        <v>277</v>
      </c>
      <c r="Q282" s="47">
        <v>45.2</v>
      </c>
      <c r="S282" s="48">
        <v>277</v>
      </c>
      <c r="T282" s="48">
        <v>384.71</v>
      </c>
    </row>
    <row r="283" spans="1:20">
      <c r="A283" s="46">
        <v>278</v>
      </c>
      <c r="B283" s="47">
        <v>45.300000000000004</v>
      </c>
      <c r="G283" s="46">
        <v>278</v>
      </c>
      <c r="H283" s="47">
        <v>45.300000000000004</v>
      </c>
      <c r="J283" s="46">
        <v>278</v>
      </c>
      <c r="K283" s="47">
        <v>45.300000000000004</v>
      </c>
      <c r="M283" s="46">
        <v>278</v>
      </c>
      <c r="N283" s="47">
        <v>45.300000000000004</v>
      </c>
      <c r="P283" s="46">
        <v>278</v>
      </c>
      <c r="Q283" s="47">
        <v>45.300000000000004</v>
      </c>
      <c r="S283" s="48">
        <v>278</v>
      </c>
      <c r="T283" s="48">
        <v>386.9</v>
      </c>
    </row>
    <row r="284" spans="1:20">
      <c r="A284" s="46">
        <v>279</v>
      </c>
      <c r="B284" s="47">
        <v>45.400000000000006</v>
      </c>
      <c r="G284" s="46">
        <v>279</v>
      </c>
      <c r="H284" s="47">
        <v>45.4</v>
      </c>
      <c r="J284" s="46">
        <v>279</v>
      </c>
      <c r="K284" s="47">
        <v>45.4</v>
      </c>
      <c r="M284" s="46">
        <v>279</v>
      </c>
      <c r="N284" s="47">
        <v>45.4</v>
      </c>
      <c r="P284" s="46">
        <v>279</v>
      </c>
      <c r="Q284" s="47">
        <v>45.4</v>
      </c>
      <c r="S284" s="48">
        <v>279</v>
      </c>
      <c r="T284" s="48">
        <v>389.09</v>
      </c>
    </row>
    <row r="285" spans="1:20">
      <c r="A285" s="46">
        <v>280</v>
      </c>
      <c r="B285" s="47">
        <v>45.5</v>
      </c>
      <c r="G285" s="46">
        <v>280</v>
      </c>
      <c r="H285" s="47">
        <v>45.5</v>
      </c>
      <c r="J285" s="46">
        <v>280</v>
      </c>
      <c r="K285" s="47">
        <v>45.5</v>
      </c>
      <c r="M285" s="46">
        <v>280</v>
      </c>
      <c r="N285" s="47">
        <v>45.5</v>
      </c>
      <c r="P285" s="46">
        <v>280</v>
      </c>
      <c r="Q285" s="47">
        <v>45.5</v>
      </c>
      <c r="S285" s="48">
        <v>280</v>
      </c>
      <c r="T285" s="48">
        <v>391.64499999999998</v>
      </c>
    </row>
    <row r="286" spans="1:20">
      <c r="A286" s="46">
        <v>281</v>
      </c>
      <c r="B286" s="47">
        <v>45.6</v>
      </c>
      <c r="G286" s="46">
        <v>281</v>
      </c>
      <c r="H286" s="47">
        <v>45.6</v>
      </c>
      <c r="J286" s="46">
        <v>281</v>
      </c>
      <c r="K286" s="47">
        <v>45.6</v>
      </c>
      <c r="M286" s="46">
        <v>281</v>
      </c>
      <c r="N286" s="47">
        <v>45.6</v>
      </c>
      <c r="P286" s="46">
        <v>281</v>
      </c>
      <c r="Q286" s="47">
        <v>45.6</v>
      </c>
      <c r="S286" s="48">
        <v>281</v>
      </c>
      <c r="T286" s="48">
        <v>393.83499999999998</v>
      </c>
    </row>
    <row r="287" spans="1:20">
      <c r="A287" s="46">
        <v>282</v>
      </c>
      <c r="B287" s="47">
        <v>45.7</v>
      </c>
      <c r="G287" s="46">
        <v>282</v>
      </c>
      <c r="H287" s="47">
        <v>45.7</v>
      </c>
      <c r="J287" s="46">
        <v>282</v>
      </c>
      <c r="K287" s="47">
        <v>45.7</v>
      </c>
      <c r="M287" s="46">
        <v>282</v>
      </c>
      <c r="N287" s="47">
        <v>45.7</v>
      </c>
      <c r="P287" s="46">
        <v>282</v>
      </c>
      <c r="Q287" s="47">
        <v>45.7</v>
      </c>
      <c r="S287" s="48">
        <v>282</v>
      </c>
      <c r="T287" s="48">
        <v>396.39</v>
      </c>
    </row>
    <row r="288" spans="1:20">
      <c r="A288" s="46">
        <v>283</v>
      </c>
      <c r="B288" s="47">
        <v>45.800000000000004</v>
      </c>
      <c r="G288" s="46">
        <v>283</v>
      </c>
      <c r="H288" s="47">
        <v>45.800000000000004</v>
      </c>
      <c r="J288" s="46">
        <v>283</v>
      </c>
      <c r="K288" s="47">
        <v>45.800000000000004</v>
      </c>
      <c r="M288" s="46">
        <v>283</v>
      </c>
      <c r="N288" s="47">
        <v>45.800000000000004</v>
      </c>
      <c r="P288" s="46">
        <v>283</v>
      </c>
      <c r="Q288" s="47">
        <v>45.800000000000004</v>
      </c>
      <c r="S288" s="48">
        <v>283</v>
      </c>
      <c r="T288" s="48">
        <v>398.58</v>
      </c>
    </row>
    <row r="289" spans="1:20">
      <c r="A289" s="46">
        <v>284</v>
      </c>
      <c r="B289" s="47">
        <v>45.800000000000004</v>
      </c>
      <c r="G289" s="46">
        <v>284</v>
      </c>
      <c r="H289" s="47">
        <v>45.800000000000004</v>
      </c>
      <c r="J289" s="46">
        <v>284</v>
      </c>
      <c r="K289" s="47">
        <v>45.800000000000004</v>
      </c>
      <c r="M289" s="46">
        <v>284</v>
      </c>
      <c r="N289" s="47">
        <v>45.800000000000004</v>
      </c>
      <c r="P289" s="46">
        <v>284</v>
      </c>
      <c r="Q289" s="47">
        <v>45.800000000000004</v>
      </c>
      <c r="S289" s="48">
        <v>284</v>
      </c>
      <c r="T289" s="48">
        <v>400.77</v>
      </c>
    </row>
    <row r="290" spans="1:20">
      <c r="A290" s="46">
        <v>285</v>
      </c>
      <c r="B290" s="47">
        <v>45.900000000000006</v>
      </c>
      <c r="G290" s="46">
        <v>285</v>
      </c>
      <c r="H290" s="47">
        <v>45.9</v>
      </c>
      <c r="J290" s="46">
        <v>285</v>
      </c>
      <c r="K290" s="47">
        <v>45.9</v>
      </c>
      <c r="M290" s="46">
        <v>285</v>
      </c>
      <c r="N290" s="47">
        <v>45.9</v>
      </c>
      <c r="P290" s="46">
        <v>285</v>
      </c>
      <c r="Q290" s="47">
        <v>45.9</v>
      </c>
      <c r="S290" s="48">
        <v>285</v>
      </c>
      <c r="T290" s="48">
        <v>403.32499999999999</v>
      </c>
    </row>
    <row r="291" spans="1:20">
      <c r="A291" s="46">
        <v>286</v>
      </c>
      <c r="B291" s="47">
        <v>46</v>
      </c>
      <c r="G291" s="46">
        <v>286</v>
      </c>
      <c r="H291" s="47">
        <v>46</v>
      </c>
      <c r="J291" s="46">
        <v>286</v>
      </c>
      <c r="K291" s="47">
        <v>46</v>
      </c>
      <c r="M291" s="46">
        <v>286</v>
      </c>
      <c r="N291" s="47">
        <v>46</v>
      </c>
      <c r="P291" s="46">
        <v>286</v>
      </c>
      <c r="Q291" s="47">
        <v>46</v>
      </c>
      <c r="S291" s="48">
        <v>286</v>
      </c>
      <c r="T291" s="48">
        <v>405.51499999999999</v>
      </c>
    </row>
    <row r="292" spans="1:20">
      <c r="A292" s="46">
        <v>287</v>
      </c>
      <c r="B292" s="47">
        <v>46.1</v>
      </c>
      <c r="G292" s="46">
        <v>287</v>
      </c>
      <c r="H292" s="47">
        <v>46.1</v>
      </c>
      <c r="J292" s="46">
        <v>287</v>
      </c>
      <c r="K292" s="47">
        <v>46.1</v>
      </c>
      <c r="M292" s="46">
        <v>287</v>
      </c>
      <c r="N292" s="47">
        <v>46.1</v>
      </c>
      <c r="P292" s="46">
        <v>287</v>
      </c>
      <c r="Q292" s="47">
        <v>46.1</v>
      </c>
      <c r="S292" s="48">
        <v>287</v>
      </c>
      <c r="T292" s="48">
        <v>407.70499999999998</v>
      </c>
    </row>
    <row r="293" spans="1:20">
      <c r="A293" s="46">
        <v>288</v>
      </c>
      <c r="B293" s="47">
        <v>46.2</v>
      </c>
      <c r="G293" s="46">
        <v>288</v>
      </c>
      <c r="H293" s="47">
        <v>46.2</v>
      </c>
      <c r="J293" s="46">
        <v>288</v>
      </c>
      <c r="K293" s="47">
        <v>46.2</v>
      </c>
      <c r="M293" s="46">
        <v>288</v>
      </c>
      <c r="N293" s="47">
        <v>46.2</v>
      </c>
      <c r="P293" s="46">
        <v>288</v>
      </c>
      <c r="Q293" s="47">
        <v>46.2</v>
      </c>
      <c r="S293" s="48">
        <v>288</v>
      </c>
      <c r="T293" s="48">
        <v>410.26</v>
      </c>
    </row>
    <row r="294" spans="1:20">
      <c r="A294" s="46">
        <v>289</v>
      </c>
      <c r="B294" s="47">
        <v>46.300000000000004</v>
      </c>
      <c r="G294" s="46">
        <v>289</v>
      </c>
      <c r="H294" s="47">
        <v>46.300000000000004</v>
      </c>
      <c r="J294" s="46">
        <v>289</v>
      </c>
      <c r="K294" s="47">
        <v>46.300000000000004</v>
      </c>
      <c r="M294" s="46">
        <v>289</v>
      </c>
      <c r="N294" s="47">
        <v>46.300000000000004</v>
      </c>
      <c r="P294" s="46">
        <v>289</v>
      </c>
      <c r="Q294" s="47">
        <v>46.300000000000004</v>
      </c>
      <c r="S294" s="48">
        <v>289</v>
      </c>
      <c r="T294" s="48">
        <v>412.45</v>
      </c>
    </row>
    <row r="295" spans="1:20">
      <c r="A295" s="46">
        <v>290</v>
      </c>
      <c r="B295" s="47">
        <v>46.300000000000004</v>
      </c>
      <c r="G295" s="46">
        <v>290</v>
      </c>
      <c r="H295" s="47">
        <v>46.300000000000004</v>
      </c>
      <c r="J295" s="46">
        <v>290</v>
      </c>
      <c r="K295" s="47">
        <v>46.300000000000004</v>
      </c>
      <c r="M295" s="46">
        <v>290</v>
      </c>
      <c r="N295" s="47">
        <v>46.300000000000004</v>
      </c>
      <c r="P295" s="46">
        <v>290</v>
      </c>
      <c r="Q295" s="47">
        <v>46.300000000000004</v>
      </c>
      <c r="S295" s="48">
        <v>290</v>
      </c>
      <c r="T295" s="48">
        <v>414.64</v>
      </c>
    </row>
    <row r="296" spans="1:20">
      <c r="A296" s="46">
        <v>291</v>
      </c>
      <c r="B296" s="47">
        <v>46.400000000000006</v>
      </c>
      <c r="G296" s="46">
        <v>291</v>
      </c>
      <c r="H296" s="47">
        <v>46.400000000000006</v>
      </c>
      <c r="J296" s="46">
        <v>291</v>
      </c>
      <c r="K296" s="47">
        <v>46.400000000000006</v>
      </c>
      <c r="M296" s="46">
        <v>291</v>
      </c>
      <c r="N296" s="47">
        <v>46.400000000000006</v>
      </c>
      <c r="P296" s="46">
        <v>291</v>
      </c>
      <c r="Q296" s="47">
        <v>46.400000000000006</v>
      </c>
      <c r="S296" s="48">
        <v>291</v>
      </c>
      <c r="T296" s="48">
        <v>417.19499999999999</v>
      </c>
    </row>
    <row r="297" spans="1:20">
      <c r="A297" s="46">
        <v>292</v>
      </c>
      <c r="B297" s="47">
        <v>46.5</v>
      </c>
      <c r="G297" s="46">
        <v>292</v>
      </c>
      <c r="H297" s="47">
        <v>46.5</v>
      </c>
      <c r="J297" s="46">
        <v>292</v>
      </c>
      <c r="K297" s="47">
        <v>46.5</v>
      </c>
      <c r="M297" s="46">
        <v>292</v>
      </c>
      <c r="N297" s="47">
        <v>46.5</v>
      </c>
      <c r="P297" s="46">
        <v>292</v>
      </c>
      <c r="Q297" s="47">
        <v>46.5</v>
      </c>
      <c r="S297" s="48">
        <v>292</v>
      </c>
      <c r="T297" s="48">
        <v>419.38499999999999</v>
      </c>
    </row>
    <row r="298" spans="1:20">
      <c r="A298" s="46">
        <v>293</v>
      </c>
      <c r="B298" s="47">
        <v>46.6</v>
      </c>
      <c r="G298" s="46">
        <v>293</v>
      </c>
      <c r="H298" s="47">
        <v>46.6</v>
      </c>
      <c r="J298" s="46">
        <v>293</v>
      </c>
      <c r="K298" s="47">
        <v>46.6</v>
      </c>
      <c r="M298" s="46">
        <v>293</v>
      </c>
      <c r="N298" s="47">
        <v>46.6</v>
      </c>
      <c r="P298" s="46">
        <v>293</v>
      </c>
      <c r="Q298" s="47">
        <v>46.6</v>
      </c>
      <c r="S298" s="48">
        <v>293</v>
      </c>
      <c r="T298" s="48">
        <v>421.57499999999999</v>
      </c>
    </row>
    <row r="299" spans="1:20">
      <c r="A299" s="46">
        <v>294</v>
      </c>
      <c r="B299" s="47">
        <v>46.6</v>
      </c>
      <c r="G299" s="46">
        <v>294</v>
      </c>
      <c r="H299" s="47">
        <v>46.6</v>
      </c>
      <c r="J299" s="46">
        <v>294</v>
      </c>
      <c r="K299" s="47">
        <v>46.6</v>
      </c>
      <c r="M299" s="46">
        <v>294</v>
      </c>
      <c r="N299" s="47">
        <v>46.6</v>
      </c>
      <c r="P299" s="46">
        <v>294</v>
      </c>
      <c r="Q299" s="47">
        <v>46.6</v>
      </c>
      <c r="S299" s="48">
        <v>294</v>
      </c>
      <c r="T299" s="48">
        <v>423.76499999999999</v>
      </c>
    </row>
    <row r="300" spans="1:20">
      <c r="A300" s="46">
        <v>295</v>
      </c>
      <c r="B300" s="47">
        <v>46.7</v>
      </c>
      <c r="G300" s="46">
        <v>295</v>
      </c>
      <c r="H300" s="47">
        <v>46.7</v>
      </c>
      <c r="J300" s="46">
        <v>295</v>
      </c>
      <c r="K300" s="47">
        <v>46.7</v>
      </c>
      <c r="M300" s="46">
        <v>295</v>
      </c>
      <c r="N300" s="47">
        <v>46.7</v>
      </c>
      <c r="P300" s="46">
        <v>295</v>
      </c>
      <c r="Q300" s="47">
        <v>46.7</v>
      </c>
      <c r="S300" s="48">
        <v>295</v>
      </c>
      <c r="T300" s="48">
        <v>426.32</v>
      </c>
    </row>
    <row r="301" spans="1:20">
      <c r="A301" s="46">
        <v>296</v>
      </c>
      <c r="B301" s="47">
        <v>46.800000000000004</v>
      </c>
      <c r="G301" s="46">
        <v>296</v>
      </c>
      <c r="H301" s="47">
        <v>46.800000000000004</v>
      </c>
      <c r="J301" s="46">
        <v>296</v>
      </c>
      <c r="K301" s="47">
        <v>46.800000000000004</v>
      </c>
      <c r="M301" s="46">
        <v>296</v>
      </c>
      <c r="N301" s="47">
        <v>46.800000000000004</v>
      </c>
      <c r="P301" s="46">
        <v>296</v>
      </c>
      <c r="Q301" s="47">
        <v>46.800000000000004</v>
      </c>
      <c r="S301" s="48">
        <v>296</v>
      </c>
      <c r="T301" s="48">
        <v>428.51</v>
      </c>
    </row>
    <row r="302" spans="1:20">
      <c r="A302" s="46">
        <v>297</v>
      </c>
      <c r="B302" s="47">
        <v>46.900000000000006</v>
      </c>
      <c r="G302" s="46">
        <v>297</v>
      </c>
      <c r="H302" s="47">
        <v>46.9</v>
      </c>
      <c r="J302" s="46">
        <v>297</v>
      </c>
      <c r="K302" s="47">
        <v>46.9</v>
      </c>
      <c r="M302" s="46">
        <v>297</v>
      </c>
      <c r="N302" s="47">
        <v>46.9</v>
      </c>
      <c r="P302" s="46">
        <v>297</v>
      </c>
      <c r="Q302" s="47">
        <v>46.9</v>
      </c>
      <c r="S302" s="48">
        <v>297</v>
      </c>
      <c r="T302" s="48">
        <v>430.7</v>
      </c>
    </row>
    <row r="303" spans="1:20">
      <c r="A303" s="46">
        <v>298</v>
      </c>
      <c r="B303" s="47">
        <v>46.900000000000006</v>
      </c>
      <c r="G303" s="46">
        <v>298</v>
      </c>
      <c r="H303" s="47">
        <v>46.9</v>
      </c>
      <c r="J303" s="46">
        <v>298</v>
      </c>
      <c r="K303" s="47">
        <v>46.9</v>
      </c>
      <c r="M303" s="46">
        <v>298</v>
      </c>
      <c r="N303" s="47">
        <v>46.9</v>
      </c>
      <c r="P303" s="46">
        <v>298</v>
      </c>
      <c r="Q303" s="47">
        <v>46.9</v>
      </c>
      <c r="S303" s="48">
        <v>298</v>
      </c>
      <c r="T303" s="48">
        <v>432.89</v>
      </c>
    </row>
    <row r="304" spans="1:20">
      <c r="A304" s="46">
        <v>299</v>
      </c>
      <c r="B304" s="47">
        <v>47</v>
      </c>
      <c r="G304" s="46">
        <v>299</v>
      </c>
      <c r="H304" s="47">
        <v>47</v>
      </c>
      <c r="J304" s="46">
        <v>299</v>
      </c>
      <c r="K304" s="47">
        <v>47</v>
      </c>
      <c r="M304" s="46">
        <v>299</v>
      </c>
      <c r="N304" s="47">
        <v>47</v>
      </c>
      <c r="P304" s="46">
        <v>299</v>
      </c>
      <c r="Q304" s="47">
        <v>47</v>
      </c>
      <c r="S304" s="48">
        <v>299</v>
      </c>
      <c r="T304" s="48">
        <v>435.08</v>
      </c>
    </row>
    <row r="305" spans="1:20">
      <c r="A305" s="46">
        <v>300</v>
      </c>
      <c r="B305" s="47">
        <v>47.1</v>
      </c>
      <c r="G305" s="46">
        <v>300</v>
      </c>
      <c r="H305" s="47">
        <v>47.099999999999994</v>
      </c>
      <c r="J305" s="46">
        <v>300</v>
      </c>
      <c r="K305" s="47">
        <v>47.099999999999994</v>
      </c>
      <c r="M305" s="46">
        <v>300</v>
      </c>
      <c r="N305" s="47">
        <v>47.099999999999994</v>
      </c>
      <c r="P305" s="46">
        <v>300</v>
      </c>
      <c r="Q305" s="47">
        <v>47.099999999999994</v>
      </c>
      <c r="S305" s="48">
        <v>300</v>
      </c>
      <c r="T305" s="48">
        <v>437.63499999999999</v>
      </c>
    </row>
    <row r="306" spans="1:20">
      <c r="A306" s="46">
        <v>301</v>
      </c>
      <c r="B306" s="47">
        <v>47.1</v>
      </c>
      <c r="G306" s="46">
        <v>301</v>
      </c>
      <c r="H306" s="47">
        <v>47.099999999999994</v>
      </c>
      <c r="J306" s="46">
        <v>301</v>
      </c>
      <c r="K306" s="47">
        <v>47.099999999999994</v>
      </c>
      <c r="M306" s="46">
        <v>301</v>
      </c>
      <c r="N306" s="47">
        <v>47.099999999999994</v>
      </c>
      <c r="P306" s="46">
        <v>301</v>
      </c>
      <c r="Q306" s="47">
        <v>47.099999999999994</v>
      </c>
      <c r="S306" s="48">
        <v>301</v>
      </c>
      <c r="T306" s="48">
        <v>439.82499999999999</v>
      </c>
    </row>
    <row r="307" spans="1:20">
      <c r="A307" s="46">
        <v>302</v>
      </c>
      <c r="B307" s="47">
        <v>47.2</v>
      </c>
      <c r="G307" s="46">
        <v>302</v>
      </c>
      <c r="H307" s="47">
        <v>47.199999999999996</v>
      </c>
      <c r="J307" s="46">
        <v>302</v>
      </c>
      <c r="K307" s="47">
        <v>47.199999999999996</v>
      </c>
      <c r="M307" s="46">
        <v>302</v>
      </c>
      <c r="N307" s="47">
        <v>47.199999999999996</v>
      </c>
      <c r="P307" s="46">
        <v>302</v>
      </c>
      <c r="Q307" s="47">
        <v>47.199999999999996</v>
      </c>
      <c r="S307" s="48">
        <v>302</v>
      </c>
      <c r="T307" s="48">
        <v>442.01499999999999</v>
      </c>
    </row>
    <row r="308" spans="1:20">
      <c r="A308" s="46">
        <v>303</v>
      </c>
      <c r="B308" s="47">
        <v>47.300000000000004</v>
      </c>
      <c r="G308" s="46">
        <v>303</v>
      </c>
      <c r="H308" s="47">
        <v>47.3</v>
      </c>
      <c r="J308" s="46">
        <v>303</v>
      </c>
      <c r="K308" s="47">
        <v>47.3</v>
      </c>
      <c r="M308" s="46">
        <v>303</v>
      </c>
      <c r="N308" s="47">
        <v>47.3</v>
      </c>
      <c r="P308" s="46">
        <v>303</v>
      </c>
      <c r="Q308" s="47">
        <v>47.3</v>
      </c>
      <c r="S308" s="48">
        <v>303</v>
      </c>
      <c r="T308" s="48">
        <v>444.20499999999998</v>
      </c>
    </row>
    <row r="309" spans="1:20">
      <c r="A309" s="46">
        <v>304</v>
      </c>
      <c r="B309" s="47">
        <v>47.300000000000004</v>
      </c>
      <c r="G309" s="46">
        <v>304</v>
      </c>
      <c r="H309" s="47">
        <v>47.3</v>
      </c>
      <c r="J309" s="46">
        <v>304</v>
      </c>
      <c r="K309" s="47">
        <v>47.3</v>
      </c>
      <c r="M309" s="46">
        <v>304</v>
      </c>
      <c r="N309" s="47">
        <v>47.3</v>
      </c>
      <c r="P309" s="46">
        <v>304</v>
      </c>
      <c r="Q309" s="47">
        <v>47.3</v>
      </c>
      <c r="S309" s="48">
        <v>304</v>
      </c>
      <c r="T309" s="48">
        <v>446.39499999999998</v>
      </c>
    </row>
    <row r="310" spans="1:20">
      <c r="A310" s="46">
        <v>305</v>
      </c>
      <c r="B310" s="47">
        <v>47.400000000000006</v>
      </c>
      <c r="G310" s="46">
        <v>305</v>
      </c>
      <c r="H310" s="47">
        <v>47.4</v>
      </c>
      <c r="J310" s="46">
        <v>305</v>
      </c>
      <c r="K310" s="47">
        <v>47.4</v>
      </c>
      <c r="M310" s="46">
        <v>305</v>
      </c>
      <c r="N310" s="47">
        <v>47.4</v>
      </c>
      <c r="P310" s="46">
        <v>305</v>
      </c>
      <c r="Q310" s="47">
        <v>47.4</v>
      </c>
      <c r="S310" s="48">
        <v>305</v>
      </c>
      <c r="T310" s="48">
        <v>448.58499999999998</v>
      </c>
    </row>
    <row r="311" spans="1:20">
      <c r="A311" s="46">
        <v>306</v>
      </c>
      <c r="B311" s="47">
        <v>47.5</v>
      </c>
      <c r="G311" s="46">
        <v>306</v>
      </c>
      <c r="H311" s="47">
        <v>47.5</v>
      </c>
      <c r="J311" s="46">
        <v>306</v>
      </c>
      <c r="K311" s="47">
        <v>47.5</v>
      </c>
      <c r="M311" s="46">
        <v>306</v>
      </c>
      <c r="N311" s="47">
        <v>47.5</v>
      </c>
      <c r="P311" s="46">
        <v>306</v>
      </c>
      <c r="Q311" s="47">
        <v>47.5</v>
      </c>
      <c r="S311" s="48">
        <v>306</v>
      </c>
      <c r="T311" s="48">
        <v>450.77499999999998</v>
      </c>
    </row>
    <row r="312" spans="1:20">
      <c r="A312" s="46">
        <v>307</v>
      </c>
      <c r="B312" s="47">
        <v>47.5</v>
      </c>
      <c r="G312" s="46">
        <v>307</v>
      </c>
      <c r="H312" s="47">
        <v>47.5</v>
      </c>
      <c r="J312" s="46">
        <v>307</v>
      </c>
      <c r="K312" s="47">
        <v>47.5</v>
      </c>
      <c r="M312" s="46">
        <v>307</v>
      </c>
      <c r="N312" s="47">
        <v>47.5</v>
      </c>
      <c r="P312" s="46">
        <v>307</v>
      </c>
      <c r="Q312" s="47">
        <v>47.5</v>
      </c>
      <c r="S312" s="48">
        <v>307</v>
      </c>
      <c r="T312" s="48">
        <v>452.96499999999997</v>
      </c>
    </row>
    <row r="313" spans="1:20">
      <c r="A313" s="46">
        <v>308</v>
      </c>
      <c r="B313" s="47">
        <v>47.6</v>
      </c>
      <c r="G313" s="46">
        <v>308</v>
      </c>
      <c r="H313" s="47">
        <v>47.599999999999994</v>
      </c>
      <c r="J313" s="46">
        <v>308</v>
      </c>
      <c r="K313" s="47">
        <v>47.599999999999994</v>
      </c>
      <c r="M313" s="46">
        <v>308</v>
      </c>
      <c r="N313" s="47">
        <v>47.599999999999994</v>
      </c>
      <c r="P313" s="46">
        <v>308</v>
      </c>
      <c r="Q313" s="47">
        <v>47.599999999999994</v>
      </c>
      <c r="S313" s="48">
        <v>308</v>
      </c>
      <c r="T313" s="48">
        <v>455.15499999999997</v>
      </c>
    </row>
    <row r="314" spans="1:20">
      <c r="A314" s="46">
        <v>309</v>
      </c>
      <c r="B314" s="47">
        <v>47.6</v>
      </c>
      <c r="G314" s="46">
        <v>309</v>
      </c>
      <c r="H314" s="47">
        <v>47.599999999999994</v>
      </c>
      <c r="J314" s="46">
        <v>309</v>
      </c>
      <c r="K314" s="47">
        <v>47.599999999999994</v>
      </c>
      <c r="M314" s="46">
        <v>309</v>
      </c>
      <c r="N314" s="47">
        <v>47.599999999999994</v>
      </c>
      <c r="P314" s="46">
        <v>309</v>
      </c>
      <c r="Q314" s="47">
        <v>47.599999999999994</v>
      </c>
      <c r="S314" s="48">
        <v>309</v>
      </c>
      <c r="T314" s="48">
        <v>457.34500000000003</v>
      </c>
    </row>
    <row r="315" spans="1:20">
      <c r="A315" s="46">
        <v>310</v>
      </c>
      <c r="B315" s="47">
        <v>47.7</v>
      </c>
      <c r="G315" s="46">
        <v>310</v>
      </c>
      <c r="H315" s="47">
        <v>47.699999999999996</v>
      </c>
      <c r="J315" s="46">
        <v>310</v>
      </c>
      <c r="K315" s="47">
        <v>47.699999999999996</v>
      </c>
      <c r="M315" s="46">
        <v>310</v>
      </c>
      <c r="N315" s="47">
        <v>47.699999999999996</v>
      </c>
      <c r="P315" s="46">
        <v>310</v>
      </c>
      <c r="Q315" s="47">
        <v>47.699999999999996</v>
      </c>
      <c r="S315" s="48">
        <v>310</v>
      </c>
      <c r="T315" s="48">
        <v>459.53500000000003</v>
      </c>
    </row>
    <row r="316" spans="1:20">
      <c r="A316" s="46">
        <v>311</v>
      </c>
      <c r="B316" s="47">
        <v>47.800000000000004</v>
      </c>
      <c r="G316" s="46">
        <v>311</v>
      </c>
      <c r="H316" s="47">
        <v>47.8</v>
      </c>
      <c r="J316" s="46">
        <v>311</v>
      </c>
      <c r="K316" s="47">
        <v>47.8</v>
      </c>
      <c r="M316" s="46">
        <v>311</v>
      </c>
      <c r="N316" s="47">
        <v>47.8</v>
      </c>
      <c r="P316" s="46">
        <v>311</v>
      </c>
      <c r="Q316" s="47">
        <v>47.8</v>
      </c>
      <c r="S316" s="48">
        <v>311</v>
      </c>
      <c r="T316" s="48">
        <v>461.72500000000002</v>
      </c>
    </row>
    <row r="317" spans="1:20">
      <c r="A317" s="46">
        <v>312</v>
      </c>
      <c r="B317" s="47">
        <v>47.800000000000004</v>
      </c>
      <c r="G317" s="46">
        <v>312</v>
      </c>
      <c r="H317" s="47">
        <v>47.8</v>
      </c>
      <c r="J317" s="46">
        <v>312</v>
      </c>
      <c r="K317" s="47">
        <v>47.8</v>
      </c>
      <c r="M317" s="46">
        <v>312</v>
      </c>
      <c r="N317" s="47">
        <v>47.8</v>
      </c>
      <c r="P317" s="46">
        <v>312</v>
      </c>
      <c r="Q317" s="47">
        <v>47.8</v>
      </c>
      <c r="S317" s="48">
        <v>312</v>
      </c>
      <c r="T317" s="48">
        <v>463.91500000000002</v>
      </c>
    </row>
    <row r="318" spans="1:20">
      <c r="A318" s="46">
        <v>313</v>
      </c>
      <c r="B318" s="47">
        <v>47.900000000000006</v>
      </c>
      <c r="G318" s="46">
        <v>313</v>
      </c>
      <c r="H318" s="47">
        <v>47.9</v>
      </c>
      <c r="J318" s="46">
        <v>313</v>
      </c>
      <c r="K318" s="47">
        <v>47.9</v>
      </c>
      <c r="M318" s="46">
        <v>313</v>
      </c>
      <c r="N318" s="47">
        <v>47.9</v>
      </c>
      <c r="P318" s="46">
        <v>313</v>
      </c>
      <c r="Q318" s="47">
        <v>47.9</v>
      </c>
      <c r="S318" s="48">
        <v>313</v>
      </c>
      <c r="T318" s="48">
        <v>465.74</v>
      </c>
    </row>
    <row r="319" spans="1:20">
      <c r="A319" s="46">
        <v>314</v>
      </c>
      <c r="B319" s="47">
        <v>47.900000000000006</v>
      </c>
      <c r="G319" s="46">
        <v>314</v>
      </c>
      <c r="H319" s="47">
        <v>47.9</v>
      </c>
      <c r="J319" s="46">
        <v>314</v>
      </c>
      <c r="K319" s="47">
        <v>47.9</v>
      </c>
      <c r="M319" s="46">
        <v>314</v>
      </c>
      <c r="N319" s="47">
        <v>47.9</v>
      </c>
      <c r="P319" s="46">
        <v>314</v>
      </c>
      <c r="Q319" s="47">
        <v>47.9</v>
      </c>
      <c r="S319" s="48">
        <v>314</v>
      </c>
      <c r="T319" s="48">
        <v>467.93</v>
      </c>
    </row>
    <row r="320" spans="1:20">
      <c r="A320" s="46">
        <v>315</v>
      </c>
      <c r="B320" s="47">
        <v>48</v>
      </c>
      <c r="G320" s="46">
        <v>315</v>
      </c>
      <c r="H320" s="47">
        <v>48</v>
      </c>
      <c r="J320" s="46">
        <v>315</v>
      </c>
      <c r="K320" s="47">
        <v>48</v>
      </c>
      <c r="M320" s="46">
        <v>315</v>
      </c>
      <c r="N320" s="47">
        <v>48</v>
      </c>
      <c r="P320" s="46">
        <v>315</v>
      </c>
      <c r="Q320" s="47">
        <v>48</v>
      </c>
      <c r="S320" s="48">
        <v>315</v>
      </c>
      <c r="T320" s="48">
        <v>470.12</v>
      </c>
    </row>
    <row r="321" spans="1:20">
      <c r="A321" s="46">
        <v>316</v>
      </c>
      <c r="B321" s="47">
        <v>48.1</v>
      </c>
      <c r="G321" s="46">
        <v>316</v>
      </c>
      <c r="H321" s="47">
        <v>48.1</v>
      </c>
      <c r="J321" s="46">
        <v>316</v>
      </c>
      <c r="K321" s="47">
        <v>48.1</v>
      </c>
      <c r="M321" s="46">
        <v>316</v>
      </c>
      <c r="N321" s="47">
        <v>48.1</v>
      </c>
      <c r="P321" s="46">
        <v>316</v>
      </c>
      <c r="Q321" s="47">
        <v>48.1</v>
      </c>
      <c r="S321" s="48">
        <v>316</v>
      </c>
      <c r="T321" s="48">
        <v>472.31</v>
      </c>
    </row>
    <row r="322" spans="1:20">
      <c r="A322" s="46">
        <v>317</v>
      </c>
      <c r="B322" s="47">
        <v>48.1</v>
      </c>
      <c r="G322" s="46">
        <v>317</v>
      </c>
      <c r="H322" s="47">
        <v>48.1</v>
      </c>
      <c r="J322" s="46">
        <v>317</v>
      </c>
      <c r="K322" s="47">
        <v>48.1</v>
      </c>
      <c r="M322" s="46">
        <v>317</v>
      </c>
      <c r="N322" s="47">
        <v>48.1</v>
      </c>
      <c r="P322" s="46">
        <v>317</v>
      </c>
      <c r="Q322" s="47">
        <v>48.1</v>
      </c>
      <c r="S322" s="48">
        <v>317</v>
      </c>
      <c r="T322" s="48">
        <v>474.13499999999999</v>
      </c>
    </row>
    <row r="323" spans="1:20">
      <c r="A323" s="46">
        <v>318</v>
      </c>
      <c r="B323" s="47">
        <v>48.2</v>
      </c>
      <c r="G323" s="46">
        <v>318</v>
      </c>
      <c r="H323" s="47">
        <v>48.199999999999996</v>
      </c>
      <c r="J323" s="46">
        <v>318</v>
      </c>
      <c r="K323" s="47">
        <v>48.199999999999996</v>
      </c>
      <c r="M323" s="46">
        <v>318</v>
      </c>
      <c r="N323" s="47">
        <v>48.199999999999996</v>
      </c>
      <c r="P323" s="46">
        <v>318</v>
      </c>
      <c r="Q323" s="47">
        <v>48.199999999999996</v>
      </c>
      <c r="S323" s="48">
        <v>318</v>
      </c>
      <c r="T323" s="48">
        <v>476.32499999999999</v>
      </c>
    </row>
    <row r="324" spans="1:20">
      <c r="A324" s="46">
        <v>319</v>
      </c>
      <c r="B324" s="47">
        <v>48.2</v>
      </c>
      <c r="G324" s="46">
        <v>319</v>
      </c>
      <c r="H324" s="47">
        <v>48.199999999999996</v>
      </c>
      <c r="J324" s="46">
        <v>319</v>
      </c>
      <c r="K324" s="47">
        <v>48.199999999999996</v>
      </c>
      <c r="M324" s="46">
        <v>319</v>
      </c>
      <c r="N324" s="47">
        <v>48.199999999999996</v>
      </c>
      <c r="P324" s="46">
        <v>319</v>
      </c>
      <c r="Q324" s="47">
        <v>48.199999999999996</v>
      </c>
      <c r="S324" s="48">
        <v>319</v>
      </c>
      <c r="T324" s="48">
        <v>478.51499999999999</v>
      </c>
    </row>
    <row r="325" spans="1:20">
      <c r="A325" s="46">
        <v>320</v>
      </c>
      <c r="B325" s="47">
        <v>48.300000000000004</v>
      </c>
      <c r="G325" s="46">
        <v>320</v>
      </c>
      <c r="H325" s="47">
        <v>48.3</v>
      </c>
      <c r="J325" s="46">
        <v>320</v>
      </c>
      <c r="K325" s="47">
        <v>48.3</v>
      </c>
      <c r="M325" s="46">
        <v>320</v>
      </c>
      <c r="N325" s="47">
        <v>48.3</v>
      </c>
      <c r="P325" s="46">
        <v>320</v>
      </c>
      <c r="Q325" s="47">
        <v>48.3</v>
      </c>
      <c r="S325" s="48">
        <v>320</v>
      </c>
      <c r="T325" s="48">
        <v>480.34</v>
      </c>
    </row>
    <row r="326" spans="1:20">
      <c r="A326" s="46">
        <v>321</v>
      </c>
      <c r="B326" s="47">
        <v>48.300000000000004</v>
      </c>
      <c r="G326" s="46">
        <v>321</v>
      </c>
      <c r="H326" s="47">
        <v>48.3</v>
      </c>
      <c r="J326" s="46">
        <v>321</v>
      </c>
      <c r="K326" s="47">
        <v>48.3</v>
      </c>
      <c r="M326" s="46">
        <v>321</v>
      </c>
      <c r="N326" s="47">
        <v>48.3</v>
      </c>
      <c r="P326" s="46">
        <v>321</v>
      </c>
      <c r="Q326" s="47">
        <v>48.3</v>
      </c>
      <c r="S326" s="48">
        <v>321</v>
      </c>
      <c r="T326" s="48">
        <v>482.53</v>
      </c>
    </row>
    <row r="327" spans="1:20">
      <c r="A327" s="46">
        <v>322</v>
      </c>
      <c r="B327" s="47">
        <v>48.400000000000006</v>
      </c>
      <c r="G327" s="46">
        <v>322</v>
      </c>
      <c r="H327" s="47">
        <v>48.4</v>
      </c>
      <c r="J327" s="46">
        <v>322</v>
      </c>
      <c r="K327" s="47">
        <v>48.4</v>
      </c>
      <c r="M327" s="46">
        <v>322</v>
      </c>
      <c r="N327" s="47">
        <v>48.4</v>
      </c>
      <c r="P327" s="46">
        <v>322</v>
      </c>
      <c r="Q327" s="47">
        <v>48.4</v>
      </c>
      <c r="S327" s="48">
        <v>322</v>
      </c>
      <c r="T327" s="48">
        <v>484.72</v>
      </c>
    </row>
    <row r="328" spans="1:20">
      <c r="A328" s="46">
        <v>323</v>
      </c>
      <c r="B328" s="47">
        <v>48.400000000000006</v>
      </c>
      <c r="G328" s="46">
        <v>323</v>
      </c>
      <c r="H328" s="47">
        <v>48.4</v>
      </c>
      <c r="J328" s="46">
        <v>323</v>
      </c>
      <c r="K328" s="47">
        <v>48.4</v>
      </c>
      <c r="M328" s="46">
        <v>323</v>
      </c>
      <c r="N328" s="47">
        <v>48.4</v>
      </c>
      <c r="P328" s="46">
        <v>323</v>
      </c>
      <c r="Q328" s="47">
        <v>48.4</v>
      </c>
      <c r="S328" s="48">
        <v>323</v>
      </c>
      <c r="T328" s="48">
        <v>486.54500000000002</v>
      </c>
    </row>
    <row r="329" spans="1:20">
      <c r="A329" s="46">
        <v>324</v>
      </c>
      <c r="B329" s="47">
        <v>48.5</v>
      </c>
      <c r="G329" s="46">
        <v>324</v>
      </c>
      <c r="H329" s="47">
        <v>48.5</v>
      </c>
      <c r="J329" s="46">
        <v>324</v>
      </c>
      <c r="K329" s="47">
        <v>48.5</v>
      </c>
      <c r="M329" s="46">
        <v>324</v>
      </c>
      <c r="N329" s="47">
        <v>48.5</v>
      </c>
      <c r="P329" s="46">
        <v>324</v>
      </c>
      <c r="Q329" s="47">
        <v>48.5</v>
      </c>
      <c r="S329" s="48">
        <v>324</v>
      </c>
      <c r="T329" s="48">
        <v>488.73500000000001</v>
      </c>
    </row>
    <row r="330" spans="1:20">
      <c r="A330" s="46">
        <v>325</v>
      </c>
      <c r="B330" s="47">
        <v>48.5</v>
      </c>
      <c r="G330" s="46">
        <v>325</v>
      </c>
      <c r="H330" s="47">
        <v>48.5</v>
      </c>
      <c r="J330" s="46">
        <v>325</v>
      </c>
      <c r="K330" s="47">
        <v>48.5</v>
      </c>
      <c r="M330" s="46">
        <v>325</v>
      </c>
      <c r="N330" s="47">
        <v>48.5</v>
      </c>
      <c r="P330" s="46">
        <v>325</v>
      </c>
      <c r="Q330" s="47">
        <v>48.5</v>
      </c>
      <c r="S330" s="48">
        <v>325</v>
      </c>
      <c r="T330" s="48">
        <v>490.56</v>
      </c>
    </row>
    <row r="331" spans="1:20">
      <c r="A331" s="46">
        <v>326</v>
      </c>
      <c r="B331" s="47">
        <v>48.6</v>
      </c>
      <c r="G331" s="46">
        <v>326</v>
      </c>
      <c r="H331" s="47">
        <v>48.6</v>
      </c>
      <c r="J331" s="46">
        <v>326</v>
      </c>
      <c r="K331" s="47">
        <v>48.6</v>
      </c>
      <c r="M331" s="46">
        <v>326</v>
      </c>
      <c r="N331" s="47">
        <v>48.6</v>
      </c>
      <c r="P331" s="46">
        <v>326</v>
      </c>
      <c r="Q331" s="47">
        <v>48.6</v>
      </c>
      <c r="S331" s="48">
        <v>326</v>
      </c>
      <c r="T331" s="48">
        <v>492.75</v>
      </c>
    </row>
    <row r="332" spans="1:20">
      <c r="A332" s="46">
        <v>327</v>
      </c>
      <c r="B332" s="47">
        <v>48.6</v>
      </c>
      <c r="G332" s="46">
        <v>327</v>
      </c>
      <c r="H332" s="47">
        <v>48.6</v>
      </c>
      <c r="J332" s="46">
        <v>327</v>
      </c>
      <c r="K332" s="47">
        <v>48.6</v>
      </c>
      <c r="M332" s="46">
        <v>327</v>
      </c>
      <c r="N332" s="47">
        <v>48.6</v>
      </c>
      <c r="P332" s="46">
        <v>327</v>
      </c>
      <c r="Q332" s="47">
        <v>48.6</v>
      </c>
      <c r="S332" s="48">
        <v>327</v>
      </c>
      <c r="T332" s="48">
        <v>494.57499999999999</v>
      </c>
    </row>
    <row r="333" spans="1:20">
      <c r="A333" s="46">
        <v>328</v>
      </c>
      <c r="B333" s="47">
        <v>48.7</v>
      </c>
      <c r="G333" s="46">
        <v>328</v>
      </c>
      <c r="H333" s="47">
        <v>48.699999999999996</v>
      </c>
      <c r="J333" s="46">
        <v>328</v>
      </c>
      <c r="K333" s="47">
        <v>48.699999999999996</v>
      </c>
      <c r="M333" s="46">
        <v>328</v>
      </c>
      <c r="N333" s="47">
        <v>48.699999999999996</v>
      </c>
      <c r="P333" s="46">
        <v>328</v>
      </c>
      <c r="Q333" s="47">
        <v>48.699999999999996</v>
      </c>
      <c r="S333" s="48">
        <v>328</v>
      </c>
      <c r="T333" s="48">
        <v>496.76499999999999</v>
      </c>
    </row>
    <row r="334" spans="1:20">
      <c r="A334" s="46">
        <v>329</v>
      </c>
      <c r="B334" s="47">
        <v>48.7</v>
      </c>
      <c r="G334" s="46">
        <v>329</v>
      </c>
      <c r="H334" s="47">
        <v>48.699999999999996</v>
      </c>
      <c r="J334" s="46">
        <v>329</v>
      </c>
      <c r="K334" s="47">
        <v>48.699999999999996</v>
      </c>
      <c r="M334" s="46">
        <v>329</v>
      </c>
      <c r="N334" s="47">
        <v>48.699999999999996</v>
      </c>
      <c r="P334" s="46">
        <v>329</v>
      </c>
      <c r="Q334" s="47">
        <v>48.699999999999996</v>
      </c>
      <c r="S334" s="48">
        <v>329</v>
      </c>
      <c r="T334" s="48">
        <v>498.59</v>
      </c>
    </row>
    <row r="335" spans="1:20">
      <c r="A335" s="46">
        <v>330</v>
      </c>
      <c r="B335" s="47">
        <v>48.800000000000004</v>
      </c>
      <c r="G335" s="46">
        <v>330</v>
      </c>
      <c r="H335" s="47">
        <v>48.8</v>
      </c>
      <c r="J335" s="46">
        <v>330</v>
      </c>
      <c r="K335" s="47">
        <v>48.8</v>
      </c>
      <c r="M335" s="46">
        <v>330</v>
      </c>
      <c r="N335" s="47">
        <v>48.8</v>
      </c>
      <c r="P335" s="46">
        <v>330</v>
      </c>
      <c r="Q335" s="47">
        <v>48.8</v>
      </c>
      <c r="S335" s="48">
        <v>330</v>
      </c>
      <c r="T335" s="48">
        <v>500.41500000000002</v>
      </c>
    </row>
    <row r="336" spans="1:20">
      <c r="A336" s="46">
        <v>331</v>
      </c>
      <c r="B336" s="47">
        <v>48.800000000000004</v>
      </c>
      <c r="G336" s="46">
        <v>331</v>
      </c>
      <c r="H336" s="47">
        <v>48.8</v>
      </c>
      <c r="J336" s="46">
        <v>331</v>
      </c>
      <c r="K336" s="47">
        <v>48.8</v>
      </c>
      <c r="M336" s="46">
        <v>331</v>
      </c>
      <c r="N336" s="47">
        <v>48.8</v>
      </c>
      <c r="P336" s="46">
        <v>331</v>
      </c>
      <c r="Q336" s="47">
        <v>48.8</v>
      </c>
      <c r="S336" s="48">
        <v>331</v>
      </c>
      <c r="T336" s="48">
        <v>502.60500000000002</v>
      </c>
    </row>
    <row r="337" spans="1:20">
      <c r="A337" s="46">
        <v>332</v>
      </c>
      <c r="B337" s="47">
        <v>48.900000000000006</v>
      </c>
      <c r="G337" s="46">
        <v>332</v>
      </c>
      <c r="H337" s="47">
        <v>48.9</v>
      </c>
      <c r="J337" s="46">
        <v>332</v>
      </c>
      <c r="K337" s="47">
        <v>48.9</v>
      </c>
      <c r="M337" s="46">
        <v>332</v>
      </c>
      <c r="N337" s="47">
        <v>48.9</v>
      </c>
      <c r="P337" s="46">
        <v>332</v>
      </c>
      <c r="Q337" s="47">
        <v>48.9</v>
      </c>
      <c r="S337" s="48">
        <v>332</v>
      </c>
      <c r="T337" s="48">
        <v>504.43</v>
      </c>
    </row>
    <row r="338" spans="1:20">
      <c r="A338" s="46">
        <v>333</v>
      </c>
      <c r="B338" s="47">
        <v>48.900000000000006</v>
      </c>
      <c r="G338" s="46">
        <v>333</v>
      </c>
      <c r="H338" s="47">
        <v>48.9</v>
      </c>
      <c r="J338" s="46">
        <v>333</v>
      </c>
      <c r="K338" s="47">
        <v>48.9</v>
      </c>
      <c r="M338" s="46">
        <v>333</v>
      </c>
      <c r="N338" s="47">
        <v>48.9</v>
      </c>
      <c r="P338" s="46">
        <v>333</v>
      </c>
      <c r="Q338" s="47">
        <v>48.9</v>
      </c>
      <c r="S338" s="48">
        <v>333</v>
      </c>
      <c r="T338" s="48">
        <v>506.255</v>
      </c>
    </row>
    <row r="339" spans="1:20">
      <c r="A339" s="46">
        <v>334</v>
      </c>
      <c r="B339" s="47">
        <v>49</v>
      </c>
      <c r="G339" s="46">
        <v>334</v>
      </c>
      <c r="H339" s="47">
        <v>49</v>
      </c>
      <c r="J339" s="46">
        <v>334</v>
      </c>
      <c r="K339" s="47">
        <v>49</v>
      </c>
      <c r="M339" s="46">
        <v>334</v>
      </c>
      <c r="N339" s="47">
        <v>49</v>
      </c>
      <c r="P339" s="46">
        <v>334</v>
      </c>
      <c r="Q339" s="47">
        <v>49</v>
      </c>
      <c r="S339" s="48">
        <v>334</v>
      </c>
      <c r="T339" s="48">
        <v>508.08</v>
      </c>
    </row>
    <row r="340" spans="1:20">
      <c r="A340" s="46">
        <v>335</v>
      </c>
      <c r="B340" s="47">
        <v>49</v>
      </c>
      <c r="G340" s="46">
        <v>335</v>
      </c>
      <c r="H340" s="47">
        <v>49</v>
      </c>
      <c r="J340" s="46">
        <v>335</v>
      </c>
      <c r="K340" s="47">
        <v>49</v>
      </c>
      <c r="M340" s="46">
        <v>335</v>
      </c>
      <c r="N340" s="47">
        <v>49</v>
      </c>
      <c r="P340" s="46">
        <v>335</v>
      </c>
      <c r="Q340" s="47">
        <v>49</v>
      </c>
      <c r="S340" s="48">
        <v>335</v>
      </c>
      <c r="T340" s="48">
        <v>510.27</v>
      </c>
    </row>
    <row r="341" spans="1:20">
      <c r="A341" s="46">
        <v>336</v>
      </c>
      <c r="B341" s="47">
        <v>49.1</v>
      </c>
      <c r="G341" s="46">
        <v>336</v>
      </c>
      <c r="H341" s="47">
        <v>49.1</v>
      </c>
      <c r="J341" s="46">
        <v>336</v>
      </c>
      <c r="K341" s="47">
        <v>49.1</v>
      </c>
      <c r="M341" s="46">
        <v>336</v>
      </c>
      <c r="N341" s="47">
        <v>49.1</v>
      </c>
      <c r="P341" s="46">
        <v>336</v>
      </c>
      <c r="Q341" s="47">
        <v>49.1</v>
      </c>
      <c r="S341" s="48">
        <v>336</v>
      </c>
      <c r="T341" s="48">
        <v>512.09500000000003</v>
      </c>
    </row>
    <row r="342" spans="1:20">
      <c r="A342" s="46">
        <v>337</v>
      </c>
      <c r="B342" s="47">
        <v>49.1</v>
      </c>
      <c r="G342" s="46">
        <v>337</v>
      </c>
      <c r="H342" s="47">
        <v>49.1</v>
      </c>
      <c r="J342" s="46">
        <v>337</v>
      </c>
      <c r="K342" s="47">
        <v>49.1</v>
      </c>
      <c r="M342" s="46">
        <v>337</v>
      </c>
      <c r="N342" s="47">
        <v>49.1</v>
      </c>
      <c r="P342" s="46">
        <v>337</v>
      </c>
      <c r="Q342" s="47">
        <v>49.1</v>
      </c>
      <c r="S342" s="48">
        <v>337</v>
      </c>
      <c r="T342" s="48">
        <v>513.91999999999996</v>
      </c>
    </row>
    <row r="343" spans="1:20">
      <c r="A343" s="46">
        <v>338</v>
      </c>
      <c r="B343" s="47">
        <v>49.1</v>
      </c>
      <c r="G343" s="46">
        <v>338</v>
      </c>
      <c r="H343" s="47">
        <v>49.1</v>
      </c>
      <c r="J343" s="46">
        <v>338</v>
      </c>
      <c r="K343" s="47">
        <v>49.1</v>
      </c>
      <c r="M343" s="46">
        <v>338</v>
      </c>
      <c r="N343" s="47">
        <v>49.1</v>
      </c>
      <c r="P343" s="46">
        <v>338</v>
      </c>
      <c r="Q343" s="47">
        <v>49.1</v>
      </c>
      <c r="S343" s="48">
        <v>338</v>
      </c>
      <c r="T343" s="48">
        <v>515.745</v>
      </c>
    </row>
    <row r="344" spans="1:20">
      <c r="A344" s="46">
        <v>339</v>
      </c>
      <c r="B344" s="47">
        <v>49.2</v>
      </c>
      <c r="G344" s="46">
        <v>339</v>
      </c>
      <c r="H344" s="47">
        <v>49.2</v>
      </c>
      <c r="J344" s="46">
        <v>339</v>
      </c>
      <c r="K344" s="47">
        <v>49.2</v>
      </c>
      <c r="M344" s="46">
        <v>339</v>
      </c>
      <c r="N344" s="47">
        <v>49.2</v>
      </c>
      <c r="P344" s="46">
        <v>339</v>
      </c>
      <c r="Q344" s="47">
        <v>49.2</v>
      </c>
      <c r="S344" s="48">
        <v>339</v>
      </c>
      <c r="T344" s="48">
        <v>517.57000000000005</v>
      </c>
    </row>
    <row r="345" spans="1:20">
      <c r="A345" s="46">
        <v>340</v>
      </c>
      <c r="B345" s="47">
        <v>49.2</v>
      </c>
      <c r="G345" s="46">
        <v>340</v>
      </c>
      <c r="H345" s="47">
        <v>49.2</v>
      </c>
      <c r="J345" s="46">
        <v>340</v>
      </c>
      <c r="K345" s="47">
        <v>49.2</v>
      </c>
      <c r="M345" s="46">
        <v>340</v>
      </c>
      <c r="N345" s="47">
        <v>49.2</v>
      </c>
      <c r="P345" s="46">
        <v>340</v>
      </c>
      <c r="Q345" s="47">
        <v>49.2</v>
      </c>
      <c r="S345" s="48">
        <v>340</v>
      </c>
      <c r="T345" s="48">
        <v>519.39499999999998</v>
      </c>
    </row>
    <row r="346" spans="1:20">
      <c r="A346" s="46">
        <v>341</v>
      </c>
      <c r="B346" s="47">
        <v>49.300000000000004</v>
      </c>
      <c r="G346" s="46">
        <v>341</v>
      </c>
      <c r="H346" s="47">
        <v>49.3</v>
      </c>
      <c r="J346" s="46">
        <v>341</v>
      </c>
      <c r="K346" s="47">
        <v>49.3</v>
      </c>
      <c r="M346" s="46">
        <v>341</v>
      </c>
      <c r="N346" s="47">
        <v>49.3</v>
      </c>
      <c r="P346" s="46">
        <v>341</v>
      </c>
      <c r="Q346" s="47">
        <v>49.3</v>
      </c>
      <c r="S346" s="48">
        <v>341</v>
      </c>
      <c r="T346" s="48">
        <v>521.22</v>
      </c>
    </row>
    <row r="347" spans="1:20">
      <c r="A347" s="46">
        <v>342</v>
      </c>
      <c r="B347" s="47">
        <v>49.300000000000004</v>
      </c>
      <c r="G347" s="46">
        <v>342</v>
      </c>
      <c r="H347" s="47">
        <v>49.3</v>
      </c>
      <c r="J347" s="46">
        <v>342</v>
      </c>
      <c r="K347" s="47">
        <v>49.3</v>
      </c>
      <c r="M347" s="46">
        <v>342</v>
      </c>
      <c r="N347" s="47">
        <v>49.3</v>
      </c>
      <c r="P347" s="46">
        <v>342</v>
      </c>
      <c r="Q347" s="47">
        <v>49.3</v>
      </c>
      <c r="S347" s="48">
        <v>342</v>
      </c>
      <c r="T347" s="48">
        <v>523.04499999999996</v>
      </c>
    </row>
    <row r="348" spans="1:20">
      <c r="A348" s="46">
        <v>343</v>
      </c>
      <c r="B348" s="47">
        <v>49.300000000000004</v>
      </c>
      <c r="G348" s="46">
        <v>343</v>
      </c>
      <c r="H348" s="47">
        <v>49.3</v>
      </c>
      <c r="J348" s="46">
        <v>343</v>
      </c>
      <c r="K348" s="47">
        <v>49.3</v>
      </c>
      <c r="M348" s="46">
        <v>343</v>
      </c>
      <c r="N348" s="47">
        <v>49.3</v>
      </c>
      <c r="P348" s="46">
        <v>343</v>
      </c>
      <c r="Q348" s="47">
        <v>49.3</v>
      </c>
      <c r="S348" s="48">
        <v>343</v>
      </c>
      <c r="T348" s="48">
        <v>524.87</v>
      </c>
    </row>
    <row r="349" spans="1:20">
      <c r="A349" s="46">
        <v>344</v>
      </c>
      <c r="B349" s="47">
        <v>49.400000000000006</v>
      </c>
      <c r="G349" s="46">
        <v>344</v>
      </c>
      <c r="H349" s="47">
        <v>49.4</v>
      </c>
      <c r="J349" s="46">
        <v>344</v>
      </c>
      <c r="K349" s="47">
        <v>49.4</v>
      </c>
      <c r="M349" s="46">
        <v>344</v>
      </c>
      <c r="N349" s="47">
        <v>49.4</v>
      </c>
      <c r="P349" s="46">
        <v>344</v>
      </c>
      <c r="Q349" s="47">
        <v>49.4</v>
      </c>
      <c r="S349" s="48">
        <v>344</v>
      </c>
      <c r="T349" s="48">
        <v>526.69500000000005</v>
      </c>
    </row>
    <row r="350" spans="1:20">
      <c r="A350" s="46">
        <v>345</v>
      </c>
      <c r="B350" s="47">
        <v>49.400000000000006</v>
      </c>
      <c r="G350" s="46">
        <v>345</v>
      </c>
      <c r="H350" s="47">
        <v>49.4</v>
      </c>
      <c r="J350" s="46">
        <v>345</v>
      </c>
      <c r="K350" s="47">
        <v>49.4</v>
      </c>
      <c r="M350" s="46">
        <v>345</v>
      </c>
      <c r="N350" s="47">
        <v>49.4</v>
      </c>
      <c r="P350" s="46">
        <v>345</v>
      </c>
      <c r="Q350" s="47">
        <v>49.4</v>
      </c>
      <c r="S350" s="48">
        <v>345</v>
      </c>
      <c r="T350" s="48">
        <v>528.52</v>
      </c>
    </row>
    <row r="351" spans="1:20">
      <c r="A351" s="46">
        <v>346</v>
      </c>
      <c r="B351" s="47">
        <v>49.5</v>
      </c>
      <c r="G351" s="46">
        <v>346</v>
      </c>
      <c r="H351" s="47">
        <v>49.5</v>
      </c>
      <c r="J351" s="46">
        <v>346</v>
      </c>
      <c r="K351" s="47">
        <v>49.5</v>
      </c>
      <c r="M351" s="46">
        <v>346</v>
      </c>
      <c r="N351" s="47">
        <v>49.5</v>
      </c>
      <c r="P351" s="46">
        <v>346</v>
      </c>
      <c r="Q351" s="47">
        <v>49.5</v>
      </c>
      <c r="S351" s="48">
        <v>346</v>
      </c>
      <c r="T351" s="48">
        <v>529.98</v>
      </c>
    </row>
    <row r="352" spans="1:20">
      <c r="A352" s="46">
        <v>347</v>
      </c>
      <c r="B352" s="47">
        <v>49.5</v>
      </c>
      <c r="G352" s="46">
        <v>347</v>
      </c>
      <c r="H352" s="47">
        <v>49.5</v>
      </c>
      <c r="J352" s="46">
        <v>347</v>
      </c>
      <c r="K352" s="47">
        <v>49.5</v>
      </c>
      <c r="M352" s="46">
        <v>347</v>
      </c>
      <c r="N352" s="47">
        <v>49.5</v>
      </c>
      <c r="P352" s="46">
        <v>347</v>
      </c>
      <c r="Q352" s="47">
        <v>49.5</v>
      </c>
      <c r="S352" s="48">
        <v>347</v>
      </c>
      <c r="T352" s="48">
        <v>531.80499999999995</v>
      </c>
    </row>
    <row r="353" spans="1:20">
      <c r="A353" s="46">
        <v>348</v>
      </c>
      <c r="B353" s="47">
        <v>49.5</v>
      </c>
      <c r="G353" s="46">
        <v>348</v>
      </c>
      <c r="H353" s="47">
        <v>49.5</v>
      </c>
      <c r="J353" s="46">
        <v>348</v>
      </c>
      <c r="K353" s="47">
        <v>49.5</v>
      </c>
      <c r="M353" s="46">
        <v>348</v>
      </c>
      <c r="N353" s="47">
        <v>49.5</v>
      </c>
      <c r="P353" s="46">
        <v>348</v>
      </c>
      <c r="Q353" s="47">
        <v>49.5</v>
      </c>
      <c r="S353" s="48">
        <v>348</v>
      </c>
      <c r="T353" s="48">
        <v>533.63</v>
      </c>
    </row>
    <row r="354" spans="1:20">
      <c r="A354" s="46">
        <v>349</v>
      </c>
      <c r="B354" s="47">
        <v>49.6</v>
      </c>
      <c r="G354" s="46">
        <v>349</v>
      </c>
      <c r="H354" s="47">
        <v>49.6</v>
      </c>
      <c r="J354" s="46">
        <v>349</v>
      </c>
      <c r="K354" s="47">
        <v>49.6</v>
      </c>
      <c r="M354" s="46">
        <v>349</v>
      </c>
      <c r="N354" s="47">
        <v>49.6</v>
      </c>
      <c r="P354" s="46">
        <v>349</v>
      </c>
      <c r="Q354" s="47">
        <v>49.6</v>
      </c>
      <c r="S354" s="48">
        <v>349</v>
      </c>
      <c r="T354" s="48">
        <v>535.45500000000004</v>
      </c>
    </row>
    <row r="355" spans="1:20">
      <c r="A355" s="46">
        <v>350</v>
      </c>
      <c r="B355" s="47">
        <v>49.6</v>
      </c>
      <c r="G355" s="46">
        <v>350</v>
      </c>
      <c r="H355" s="47">
        <v>49.6</v>
      </c>
      <c r="J355" s="46">
        <v>350</v>
      </c>
      <c r="K355" s="47">
        <v>49.6</v>
      </c>
      <c r="M355" s="46">
        <v>350</v>
      </c>
      <c r="N355" s="47">
        <v>49.6</v>
      </c>
      <c r="P355" s="46">
        <v>350</v>
      </c>
      <c r="Q355" s="47">
        <v>49.6</v>
      </c>
      <c r="S355" s="48">
        <v>350</v>
      </c>
      <c r="T355" s="48">
        <v>536.91499999999996</v>
      </c>
    </row>
    <row r="356" spans="1:20">
      <c r="A356" s="46">
        <v>351</v>
      </c>
      <c r="B356" s="47">
        <v>49.7</v>
      </c>
      <c r="G356" s="46">
        <v>351</v>
      </c>
      <c r="H356" s="47">
        <v>49.7</v>
      </c>
      <c r="J356" s="46">
        <v>351</v>
      </c>
      <c r="K356" s="47">
        <v>49.7</v>
      </c>
      <c r="M356" s="46">
        <v>351</v>
      </c>
      <c r="N356" s="47">
        <v>49.7</v>
      </c>
      <c r="P356" s="46">
        <v>351</v>
      </c>
      <c r="Q356" s="47">
        <v>49.7</v>
      </c>
      <c r="S356" s="48">
        <v>351</v>
      </c>
      <c r="T356" s="48">
        <v>538.74</v>
      </c>
    </row>
    <row r="357" spans="1:20">
      <c r="A357" s="46">
        <v>352</v>
      </c>
      <c r="B357" s="47">
        <v>49.7</v>
      </c>
      <c r="G357" s="46">
        <v>352</v>
      </c>
      <c r="H357" s="47">
        <v>49.7</v>
      </c>
      <c r="J357" s="46">
        <v>352</v>
      </c>
      <c r="K357" s="47">
        <v>49.7</v>
      </c>
      <c r="M357" s="46">
        <v>352</v>
      </c>
      <c r="N357" s="47">
        <v>49.7</v>
      </c>
      <c r="P357" s="46">
        <v>352</v>
      </c>
      <c r="Q357" s="47">
        <v>49.7</v>
      </c>
      <c r="S357" s="48">
        <v>352</v>
      </c>
      <c r="T357" s="48">
        <v>540.20000000000005</v>
      </c>
    </row>
    <row r="358" spans="1:20">
      <c r="A358" s="46">
        <v>353</v>
      </c>
      <c r="B358" s="47">
        <v>49.7</v>
      </c>
      <c r="G358" s="46">
        <v>353</v>
      </c>
      <c r="H358" s="47">
        <v>49.7</v>
      </c>
      <c r="J358" s="46">
        <v>353</v>
      </c>
      <c r="K358" s="47">
        <v>49.7</v>
      </c>
      <c r="M358" s="46">
        <v>353</v>
      </c>
      <c r="N358" s="47">
        <v>49.7</v>
      </c>
      <c r="P358" s="46">
        <v>353</v>
      </c>
      <c r="Q358" s="47">
        <v>49.7</v>
      </c>
      <c r="S358" s="48">
        <v>353</v>
      </c>
      <c r="T358" s="48">
        <v>542.02499999999998</v>
      </c>
    </row>
    <row r="359" spans="1:20">
      <c r="A359" s="46">
        <v>354</v>
      </c>
      <c r="B359" s="47">
        <v>49.800000000000004</v>
      </c>
      <c r="G359" s="46">
        <v>354</v>
      </c>
      <c r="H359" s="47">
        <v>49.8</v>
      </c>
      <c r="J359" s="46">
        <v>354</v>
      </c>
      <c r="K359" s="47">
        <v>49.8</v>
      </c>
      <c r="M359" s="46">
        <v>354</v>
      </c>
      <c r="N359" s="47">
        <v>49.8</v>
      </c>
      <c r="P359" s="46">
        <v>354</v>
      </c>
      <c r="Q359" s="47">
        <v>49.8</v>
      </c>
      <c r="S359" s="48">
        <v>354</v>
      </c>
      <c r="T359" s="48">
        <v>543.85</v>
      </c>
    </row>
    <row r="360" spans="1:20">
      <c r="A360" s="46">
        <v>355</v>
      </c>
      <c r="B360" s="47">
        <v>49.800000000000004</v>
      </c>
      <c r="G360" s="46">
        <v>355</v>
      </c>
      <c r="H360" s="47">
        <v>49.8</v>
      </c>
      <c r="J360" s="46">
        <v>355</v>
      </c>
      <c r="K360" s="47">
        <v>49.8</v>
      </c>
      <c r="M360" s="46">
        <v>355</v>
      </c>
      <c r="N360" s="47">
        <v>49.8</v>
      </c>
      <c r="P360" s="46">
        <v>355</v>
      </c>
      <c r="Q360" s="47">
        <v>49.8</v>
      </c>
      <c r="S360" s="48">
        <v>355</v>
      </c>
      <c r="T360" s="48">
        <v>545.30999999999995</v>
      </c>
    </row>
    <row r="361" spans="1:20">
      <c r="A361" s="46">
        <v>356</v>
      </c>
      <c r="B361" s="47">
        <v>49.800000000000004</v>
      </c>
      <c r="G361" s="46">
        <v>356</v>
      </c>
      <c r="H361" s="47">
        <v>49.8</v>
      </c>
      <c r="J361" s="46">
        <v>356</v>
      </c>
      <c r="K361" s="47">
        <v>49.8</v>
      </c>
      <c r="M361" s="46">
        <v>356</v>
      </c>
      <c r="N361" s="47">
        <v>49.8</v>
      </c>
      <c r="P361" s="46">
        <v>356</v>
      </c>
      <c r="Q361" s="47">
        <v>49.8</v>
      </c>
      <c r="S361" s="48">
        <v>356</v>
      </c>
      <c r="T361" s="48">
        <v>547.13499999999999</v>
      </c>
    </row>
    <row r="362" spans="1:20">
      <c r="A362" s="46">
        <v>357</v>
      </c>
      <c r="B362" s="47">
        <v>49.900000000000006</v>
      </c>
      <c r="G362" s="46">
        <v>357</v>
      </c>
      <c r="H362" s="47">
        <v>49.9</v>
      </c>
      <c r="J362" s="46">
        <v>357</v>
      </c>
      <c r="K362" s="47">
        <v>49.9</v>
      </c>
      <c r="M362" s="46">
        <v>357</v>
      </c>
      <c r="N362" s="47">
        <v>49.9</v>
      </c>
      <c r="P362" s="46">
        <v>357</v>
      </c>
      <c r="Q362" s="47">
        <v>49.9</v>
      </c>
      <c r="S362" s="48">
        <v>357</v>
      </c>
      <c r="T362" s="48">
        <v>548.59500000000003</v>
      </c>
    </row>
    <row r="363" spans="1:20">
      <c r="A363" s="46">
        <v>358</v>
      </c>
      <c r="B363" s="47">
        <v>49.900000000000006</v>
      </c>
      <c r="G363" s="46">
        <v>358</v>
      </c>
      <c r="H363" s="47">
        <v>49.9</v>
      </c>
      <c r="J363" s="46">
        <v>358</v>
      </c>
      <c r="K363" s="47">
        <v>49.9</v>
      </c>
      <c r="M363" s="46">
        <v>358</v>
      </c>
      <c r="N363" s="47">
        <v>49.9</v>
      </c>
      <c r="P363" s="46">
        <v>358</v>
      </c>
      <c r="Q363" s="47">
        <v>49.9</v>
      </c>
      <c r="S363" s="48">
        <v>358</v>
      </c>
      <c r="T363" s="48">
        <v>550.05499999999995</v>
      </c>
    </row>
    <row r="364" spans="1:20">
      <c r="A364" s="46">
        <v>359</v>
      </c>
      <c r="B364" s="47">
        <v>49.900000000000006</v>
      </c>
      <c r="G364" s="46">
        <v>359</v>
      </c>
      <c r="H364" s="47">
        <v>49.9</v>
      </c>
      <c r="J364" s="46">
        <v>359</v>
      </c>
      <c r="K364" s="47">
        <v>49.9</v>
      </c>
      <c r="M364" s="46">
        <v>359</v>
      </c>
      <c r="N364" s="47">
        <v>49.9</v>
      </c>
      <c r="P364" s="46">
        <v>359</v>
      </c>
      <c r="Q364" s="47">
        <v>49.9</v>
      </c>
      <c r="S364" s="48">
        <v>359</v>
      </c>
      <c r="T364" s="48">
        <v>551.88</v>
      </c>
    </row>
    <row r="365" spans="1:20">
      <c r="A365" s="46">
        <v>360</v>
      </c>
      <c r="B365" s="47">
        <v>50</v>
      </c>
      <c r="G365" s="46">
        <v>360</v>
      </c>
      <c r="H365" s="47">
        <v>50</v>
      </c>
      <c r="J365" s="46">
        <v>360</v>
      </c>
      <c r="K365" s="47">
        <v>50</v>
      </c>
      <c r="M365" s="46">
        <v>360</v>
      </c>
      <c r="N365" s="47">
        <v>50</v>
      </c>
      <c r="P365" s="46">
        <v>360</v>
      </c>
      <c r="Q365" s="47">
        <v>50</v>
      </c>
      <c r="S365" s="48">
        <v>360</v>
      </c>
      <c r="T365" s="48">
        <v>553.34</v>
      </c>
    </row>
    <row r="366" spans="1:20">
      <c r="A366" s="46">
        <v>361</v>
      </c>
      <c r="B366" s="47">
        <v>50</v>
      </c>
      <c r="G366" s="46">
        <v>361</v>
      </c>
      <c r="H366" s="47">
        <v>50</v>
      </c>
      <c r="J366" s="46">
        <v>361</v>
      </c>
      <c r="K366" s="47">
        <v>50</v>
      </c>
      <c r="M366" s="46">
        <v>361</v>
      </c>
      <c r="N366" s="47">
        <v>50</v>
      </c>
      <c r="P366" s="46">
        <v>361</v>
      </c>
      <c r="Q366" s="47">
        <v>50</v>
      </c>
      <c r="S366" s="48">
        <v>361</v>
      </c>
      <c r="T366" s="48">
        <v>554.79999999999995</v>
      </c>
    </row>
    <row r="367" spans="1:20">
      <c r="A367" s="46">
        <v>362</v>
      </c>
      <c r="B367" s="47">
        <v>50</v>
      </c>
      <c r="G367" s="46">
        <v>362</v>
      </c>
      <c r="H367" s="47">
        <v>50</v>
      </c>
      <c r="J367" s="46">
        <v>362</v>
      </c>
      <c r="K367" s="47">
        <v>50</v>
      </c>
      <c r="M367" s="46">
        <v>362</v>
      </c>
      <c r="N367" s="47">
        <v>50</v>
      </c>
      <c r="P367" s="46">
        <v>362</v>
      </c>
      <c r="Q367" s="47">
        <v>50</v>
      </c>
      <c r="S367" s="48">
        <v>362</v>
      </c>
      <c r="T367" s="48">
        <v>556.625</v>
      </c>
    </row>
    <row r="368" spans="1:20">
      <c r="A368" s="46">
        <v>363</v>
      </c>
      <c r="B368" s="47">
        <v>50</v>
      </c>
      <c r="G368" s="46">
        <v>363</v>
      </c>
      <c r="H368" s="47">
        <v>50</v>
      </c>
      <c r="J368" s="46">
        <v>363</v>
      </c>
      <c r="K368" s="47">
        <v>50</v>
      </c>
      <c r="M368" s="46">
        <v>363</v>
      </c>
      <c r="N368" s="47">
        <v>50</v>
      </c>
      <c r="P368" s="46">
        <v>363</v>
      </c>
      <c r="Q368" s="47">
        <v>50</v>
      </c>
      <c r="S368" s="48">
        <v>363</v>
      </c>
      <c r="T368" s="48">
        <v>558.08500000000004</v>
      </c>
    </row>
    <row r="369" spans="1:20">
      <c r="A369" s="46">
        <v>364</v>
      </c>
      <c r="B369" s="47">
        <v>50</v>
      </c>
      <c r="G369" s="46">
        <v>364</v>
      </c>
      <c r="H369" s="47">
        <v>50</v>
      </c>
      <c r="J369" s="46">
        <v>364</v>
      </c>
      <c r="K369" s="47">
        <v>50</v>
      </c>
      <c r="M369" s="46">
        <v>364</v>
      </c>
      <c r="N369" s="47">
        <v>50</v>
      </c>
      <c r="P369" s="46">
        <v>364</v>
      </c>
      <c r="Q369" s="47">
        <v>50</v>
      </c>
      <c r="S369" s="48">
        <v>364</v>
      </c>
      <c r="T369" s="48">
        <v>559.54499999999996</v>
      </c>
    </row>
    <row r="370" spans="1:20">
      <c r="A370" s="46">
        <v>365</v>
      </c>
      <c r="B370" s="47">
        <v>50</v>
      </c>
      <c r="G370" s="46">
        <v>365</v>
      </c>
      <c r="H370" s="47">
        <v>50</v>
      </c>
      <c r="J370" s="46">
        <v>365</v>
      </c>
      <c r="K370" s="47">
        <v>50</v>
      </c>
      <c r="M370" s="46">
        <v>365</v>
      </c>
      <c r="N370" s="47">
        <v>50</v>
      </c>
      <c r="P370" s="46">
        <v>365</v>
      </c>
      <c r="Q370" s="47">
        <v>50</v>
      </c>
      <c r="S370" s="48">
        <v>365</v>
      </c>
      <c r="T370" s="48">
        <v>561.005</v>
      </c>
    </row>
    <row r="371" spans="1:20">
      <c r="A371" s="46">
        <v>366</v>
      </c>
      <c r="B371" s="47">
        <v>50</v>
      </c>
      <c r="G371" s="46">
        <v>366</v>
      </c>
      <c r="H371" s="47">
        <v>50</v>
      </c>
      <c r="J371" s="46">
        <v>366</v>
      </c>
      <c r="K371" s="47">
        <v>50</v>
      </c>
      <c r="M371" s="46">
        <v>366</v>
      </c>
      <c r="N371" s="47">
        <v>50</v>
      </c>
      <c r="P371" s="46">
        <v>366</v>
      </c>
      <c r="Q371" s="47">
        <v>50</v>
      </c>
      <c r="S371" s="48">
        <v>366</v>
      </c>
      <c r="T371" s="48">
        <v>562.46500000000003</v>
      </c>
    </row>
    <row r="372" spans="1:20">
      <c r="A372" s="46">
        <v>367</v>
      </c>
      <c r="B372" s="47">
        <v>50</v>
      </c>
      <c r="G372" s="46">
        <v>367</v>
      </c>
      <c r="H372" s="47">
        <v>50</v>
      </c>
      <c r="J372" s="46">
        <v>367</v>
      </c>
      <c r="K372" s="47">
        <v>50</v>
      </c>
      <c r="M372" s="46">
        <v>367</v>
      </c>
      <c r="N372" s="47">
        <v>50</v>
      </c>
      <c r="P372" s="46">
        <v>367</v>
      </c>
      <c r="Q372" s="47">
        <v>50</v>
      </c>
      <c r="S372" s="48">
        <v>367</v>
      </c>
      <c r="T372" s="48">
        <v>563.92499999999995</v>
      </c>
    </row>
    <row r="373" spans="1:20">
      <c r="A373" s="46">
        <v>368</v>
      </c>
      <c r="B373" s="47">
        <v>50</v>
      </c>
      <c r="G373" s="46">
        <v>368</v>
      </c>
      <c r="H373" s="47">
        <v>50</v>
      </c>
      <c r="J373" s="46">
        <v>368</v>
      </c>
      <c r="K373" s="47">
        <v>50</v>
      </c>
      <c r="M373" s="46">
        <v>368</v>
      </c>
      <c r="N373" s="47">
        <v>50</v>
      </c>
      <c r="P373" s="46">
        <v>368</v>
      </c>
      <c r="Q373" s="47">
        <v>50</v>
      </c>
      <c r="S373" s="48">
        <v>368</v>
      </c>
      <c r="T373" s="48">
        <v>565.38499999999999</v>
      </c>
    </row>
    <row r="374" spans="1:20">
      <c r="A374" s="46">
        <v>369</v>
      </c>
      <c r="B374" s="47">
        <v>50</v>
      </c>
      <c r="G374" s="46">
        <v>369</v>
      </c>
      <c r="H374" s="47">
        <v>50</v>
      </c>
      <c r="J374" s="46">
        <v>369</v>
      </c>
      <c r="K374" s="47">
        <v>50</v>
      </c>
      <c r="M374" s="46">
        <v>369</v>
      </c>
      <c r="N374" s="47">
        <v>50</v>
      </c>
      <c r="P374" s="46">
        <v>369</v>
      </c>
      <c r="Q374" s="47">
        <v>50</v>
      </c>
      <c r="S374" s="48">
        <v>369</v>
      </c>
      <c r="T374" s="48">
        <v>566.84500000000003</v>
      </c>
    </row>
    <row r="375" spans="1:20">
      <c r="A375" s="46">
        <v>370</v>
      </c>
      <c r="B375" s="47">
        <v>50</v>
      </c>
      <c r="G375" s="46">
        <v>370</v>
      </c>
      <c r="H375" s="47">
        <v>50</v>
      </c>
      <c r="J375" s="46">
        <v>370</v>
      </c>
      <c r="K375" s="47">
        <v>50</v>
      </c>
      <c r="M375" s="46">
        <v>370</v>
      </c>
      <c r="N375" s="47">
        <v>50</v>
      </c>
      <c r="P375" s="46">
        <v>370</v>
      </c>
      <c r="Q375" s="47">
        <v>50</v>
      </c>
      <c r="S375" s="48">
        <v>370</v>
      </c>
      <c r="T375" s="48">
        <v>568.30499999999995</v>
      </c>
    </row>
    <row r="376" spans="1:20">
      <c r="A376" s="46">
        <v>371</v>
      </c>
      <c r="B376" s="47">
        <v>50</v>
      </c>
      <c r="G376" s="46">
        <v>371</v>
      </c>
      <c r="H376" s="47">
        <v>50</v>
      </c>
      <c r="J376" s="46">
        <v>371</v>
      </c>
      <c r="K376" s="47">
        <v>50</v>
      </c>
      <c r="M376" s="46">
        <v>371</v>
      </c>
      <c r="N376" s="47">
        <v>50</v>
      </c>
      <c r="P376" s="46">
        <v>371</v>
      </c>
      <c r="Q376" s="47">
        <v>50</v>
      </c>
      <c r="S376" s="48">
        <v>371</v>
      </c>
      <c r="T376" s="48">
        <v>569.76499999999999</v>
      </c>
    </row>
    <row r="377" spans="1:20">
      <c r="A377" s="46">
        <v>372</v>
      </c>
      <c r="B377" s="47">
        <v>50</v>
      </c>
      <c r="G377" s="46">
        <v>372</v>
      </c>
      <c r="H377" s="47">
        <v>50</v>
      </c>
      <c r="J377" s="46">
        <v>372</v>
      </c>
      <c r="K377" s="47">
        <v>50</v>
      </c>
      <c r="M377" s="46">
        <v>372</v>
      </c>
      <c r="N377" s="47">
        <v>50</v>
      </c>
      <c r="P377" s="46">
        <v>372</v>
      </c>
      <c r="Q377" s="47">
        <v>50</v>
      </c>
      <c r="S377" s="48">
        <v>372</v>
      </c>
      <c r="T377" s="48">
        <v>571.22500000000002</v>
      </c>
    </row>
    <row r="378" spans="1:20">
      <c r="A378" s="46">
        <v>373</v>
      </c>
      <c r="B378" s="47">
        <v>50</v>
      </c>
      <c r="G378" s="46">
        <v>373</v>
      </c>
      <c r="H378" s="47">
        <v>50</v>
      </c>
      <c r="J378" s="46">
        <v>373</v>
      </c>
      <c r="K378" s="47">
        <v>50</v>
      </c>
      <c r="M378" s="46">
        <v>373</v>
      </c>
      <c r="N378" s="47">
        <v>50</v>
      </c>
      <c r="P378" s="46">
        <v>373</v>
      </c>
      <c r="Q378" s="47">
        <v>50</v>
      </c>
      <c r="S378" s="48">
        <v>373</v>
      </c>
      <c r="T378" s="48">
        <v>572.68499999999995</v>
      </c>
    </row>
    <row r="379" spans="1:20">
      <c r="A379" s="46">
        <v>374</v>
      </c>
      <c r="B379" s="47">
        <v>50</v>
      </c>
      <c r="G379" s="46">
        <v>374</v>
      </c>
      <c r="H379" s="47">
        <v>50</v>
      </c>
      <c r="J379" s="46">
        <v>374</v>
      </c>
      <c r="K379" s="47">
        <v>50</v>
      </c>
      <c r="M379" s="46">
        <v>374</v>
      </c>
      <c r="N379" s="47">
        <v>50</v>
      </c>
      <c r="P379" s="46">
        <v>374</v>
      </c>
      <c r="Q379" s="47">
        <v>50</v>
      </c>
      <c r="S379" s="48">
        <v>374</v>
      </c>
      <c r="T379" s="48">
        <v>574.14499999999998</v>
      </c>
    </row>
    <row r="380" spans="1:20">
      <c r="A380" s="46">
        <v>375</v>
      </c>
      <c r="B380" s="47">
        <v>50</v>
      </c>
      <c r="G380" s="46">
        <v>375</v>
      </c>
      <c r="H380" s="47">
        <v>50</v>
      </c>
      <c r="J380" s="46">
        <v>375</v>
      </c>
      <c r="K380" s="47">
        <v>50</v>
      </c>
      <c r="M380" s="46">
        <v>375</v>
      </c>
      <c r="N380" s="47">
        <v>50</v>
      </c>
      <c r="P380" s="46">
        <v>375</v>
      </c>
      <c r="Q380" s="47">
        <v>50</v>
      </c>
      <c r="S380" s="48">
        <v>375</v>
      </c>
      <c r="T380" s="48">
        <v>575.60500000000002</v>
      </c>
    </row>
    <row r="381" spans="1:20">
      <c r="A381" s="46">
        <v>376</v>
      </c>
      <c r="B381" s="47">
        <v>50</v>
      </c>
      <c r="G381" s="46">
        <v>376</v>
      </c>
      <c r="H381" s="47">
        <v>50</v>
      </c>
      <c r="J381" s="46">
        <v>376</v>
      </c>
      <c r="K381" s="47">
        <v>50</v>
      </c>
      <c r="M381" s="46">
        <v>376</v>
      </c>
      <c r="N381" s="47">
        <v>50</v>
      </c>
      <c r="P381" s="46">
        <v>376</v>
      </c>
      <c r="Q381" s="47">
        <v>50</v>
      </c>
      <c r="S381" s="48">
        <v>376</v>
      </c>
      <c r="T381" s="48">
        <v>576.70000000000005</v>
      </c>
    </row>
    <row r="382" spans="1:20">
      <c r="A382" s="46">
        <v>377</v>
      </c>
      <c r="B382" s="47">
        <v>50</v>
      </c>
      <c r="G382" s="46">
        <v>377</v>
      </c>
      <c r="H382" s="47">
        <v>50</v>
      </c>
      <c r="J382" s="46">
        <v>377</v>
      </c>
      <c r="K382" s="47">
        <v>50</v>
      </c>
      <c r="M382" s="46">
        <v>377</v>
      </c>
      <c r="N382" s="47">
        <v>50</v>
      </c>
      <c r="P382" s="46">
        <v>377</v>
      </c>
      <c r="Q382" s="47">
        <v>50</v>
      </c>
      <c r="S382" s="48">
        <v>377</v>
      </c>
      <c r="T382" s="48">
        <v>578.16</v>
      </c>
    </row>
    <row r="383" spans="1:20">
      <c r="A383" s="46">
        <v>378</v>
      </c>
      <c r="B383" s="47">
        <v>50</v>
      </c>
      <c r="G383" s="46">
        <v>378</v>
      </c>
      <c r="H383" s="47">
        <v>50</v>
      </c>
      <c r="J383" s="46">
        <v>378</v>
      </c>
      <c r="K383" s="47">
        <v>50</v>
      </c>
      <c r="M383" s="46">
        <v>378</v>
      </c>
      <c r="N383" s="47">
        <v>50</v>
      </c>
      <c r="P383" s="46">
        <v>378</v>
      </c>
      <c r="Q383" s="47">
        <v>50</v>
      </c>
      <c r="S383" s="48">
        <v>378</v>
      </c>
      <c r="T383" s="48">
        <v>579.62</v>
      </c>
    </row>
    <row r="384" spans="1:20">
      <c r="A384" s="46">
        <v>379</v>
      </c>
      <c r="B384" s="47">
        <v>50</v>
      </c>
      <c r="G384" s="46">
        <v>379</v>
      </c>
      <c r="H384" s="47">
        <v>50</v>
      </c>
      <c r="J384" s="46">
        <v>379</v>
      </c>
      <c r="K384" s="47">
        <v>50</v>
      </c>
      <c r="M384" s="46">
        <v>379</v>
      </c>
      <c r="N384" s="47">
        <v>50</v>
      </c>
      <c r="P384" s="46">
        <v>379</v>
      </c>
      <c r="Q384" s="47">
        <v>50</v>
      </c>
      <c r="S384" s="48">
        <v>379</v>
      </c>
      <c r="T384" s="48">
        <v>580.71500000000003</v>
      </c>
    </row>
    <row r="385" spans="1:20">
      <c r="A385" s="46">
        <v>380</v>
      </c>
      <c r="B385" s="47">
        <v>50</v>
      </c>
      <c r="G385" s="46">
        <v>380</v>
      </c>
      <c r="H385" s="47">
        <v>50</v>
      </c>
      <c r="J385" s="46">
        <v>380</v>
      </c>
      <c r="K385" s="47">
        <v>50</v>
      </c>
      <c r="M385" s="46">
        <v>380</v>
      </c>
      <c r="N385" s="47">
        <v>50</v>
      </c>
      <c r="P385" s="46">
        <v>380</v>
      </c>
      <c r="Q385" s="47">
        <v>50</v>
      </c>
      <c r="S385" s="48">
        <v>380</v>
      </c>
      <c r="T385" s="48">
        <v>582.17499999999995</v>
      </c>
    </row>
    <row r="386" spans="1:20">
      <c r="A386" s="46">
        <v>381</v>
      </c>
      <c r="B386" s="47">
        <v>50</v>
      </c>
      <c r="G386" s="46">
        <v>381</v>
      </c>
      <c r="H386" s="47">
        <v>50</v>
      </c>
      <c r="J386" s="46">
        <v>381</v>
      </c>
      <c r="K386" s="47">
        <v>50</v>
      </c>
      <c r="M386" s="46">
        <v>381</v>
      </c>
      <c r="N386" s="47">
        <v>50</v>
      </c>
      <c r="P386" s="46">
        <v>381</v>
      </c>
      <c r="Q386" s="47">
        <v>50</v>
      </c>
      <c r="S386" s="48">
        <v>381</v>
      </c>
      <c r="T386" s="48">
        <v>583.63499999999999</v>
      </c>
    </row>
    <row r="387" spans="1:20">
      <c r="A387" s="46">
        <v>382</v>
      </c>
      <c r="B387" s="47">
        <v>50</v>
      </c>
      <c r="G387" s="46">
        <v>382</v>
      </c>
      <c r="H387" s="47">
        <v>50</v>
      </c>
      <c r="J387" s="46">
        <v>382</v>
      </c>
      <c r="K387" s="47">
        <v>50</v>
      </c>
      <c r="M387" s="46">
        <v>382</v>
      </c>
      <c r="N387" s="47">
        <v>50</v>
      </c>
      <c r="P387" s="46">
        <v>382</v>
      </c>
      <c r="Q387" s="47">
        <v>50</v>
      </c>
      <c r="S387" s="48">
        <v>382</v>
      </c>
      <c r="T387" s="48">
        <v>584.73</v>
      </c>
    </row>
    <row r="388" spans="1:20">
      <c r="A388" s="46">
        <v>383</v>
      </c>
      <c r="B388" s="47">
        <v>50</v>
      </c>
      <c r="G388" s="46">
        <v>383</v>
      </c>
      <c r="H388" s="47">
        <v>50</v>
      </c>
      <c r="J388" s="46">
        <v>383</v>
      </c>
      <c r="K388" s="47">
        <v>50</v>
      </c>
      <c r="M388" s="46">
        <v>383</v>
      </c>
      <c r="N388" s="47">
        <v>50</v>
      </c>
      <c r="P388" s="46">
        <v>383</v>
      </c>
      <c r="Q388" s="47">
        <v>50</v>
      </c>
      <c r="S388" s="48">
        <v>383</v>
      </c>
      <c r="T388" s="48">
        <v>586.19000000000005</v>
      </c>
    </row>
    <row r="389" spans="1:20">
      <c r="A389" s="46">
        <v>384</v>
      </c>
      <c r="B389" s="47">
        <v>50</v>
      </c>
      <c r="G389" s="46">
        <v>384</v>
      </c>
      <c r="H389" s="47">
        <v>50</v>
      </c>
      <c r="J389" s="46">
        <v>384</v>
      </c>
      <c r="K389" s="47">
        <v>50</v>
      </c>
      <c r="M389" s="46">
        <v>384</v>
      </c>
      <c r="N389" s="47">
        <v>50</v>
      </c>
      <c r="P389" s="46">
        <v>384</v>
      </c>
      <c r="Q389" s="47">
        <v>50</v>
      </c>
      <c r="S389" s="48">
        <v>384</v>
      </c>
      <c r="T389" s="48">
        <v>587.28499999999997</v>
      </c>
    </row>
    <row r="390" spans="1:20">
      <c r="A390" s="46">
        <v>385</v>
      </c>
      <c r="B390" s="47">
        <v>50</v>
      </c>
      <c r="G390" s="46">
        <v>385</v>
      </c>
      <c r="H390" s="47">
        <v>50</v>
      </c>
      <c r="J390" s="46">
        <v>385</v>
      </c>
      <c r="K390" s="47">
        <v>50</v>
      </c>
      <c r="M390" s="46">
        <v>385</v>
      </c>
      <c r="N390" s="47">
        <v>50</v>
      </c>
      <c r="P390" s="46">
        <v>385</v>
      </c>
      <c r="Q390" s="47">
        <v>50</v>
      </c>
      <c r="S390" s="48">
        <v>385</v>
      </c>
      <c r="T390" s="48">
        <v>588.745</v>
      </c>
    </row>
    <row r="391" spans="1:20">
      <c r="A391" s="46">
        <v>386</v>
      </c>
      <c r="B391" s="47">
        <v>50</v>
      </c>
      <c r="G391" s="46">
        <v>386</v>
      </c>
      <c r="H391" s="47">
        <v>50</v>
      </c>
      <c r="J391" s="46">
        <v>386</v>
      </c>
      <c r="K391" s="47">
        <v>50</v>
      </c>
      <c r="M391" s="46">
        <v>386</v>
      </c>
      <c r="N391" s="47">
        <v>50</v>
      </c>
      <c r="P391" s="46">
        <v>386</v>
      </c>
      <c r="Q391" s="47">
        <v>50</v>
      </c>
      <c r="S391" s="48">
        <v>386</v>
      </c>
      <c r="T391" s="48">
        <v>589.84</v>
      </c>
    </row>
    <row r="392" spans="1:20">
      <c r="A392" s="46">
        <v>387</v>
      </c>
      <c r="B392" s="47">
        <v>50</v>
      </c>
      <c r="G392" s="46">
        <v>387</v>
      </c>
      <c r="H392" s="47">
        <v>50</v>
      </c>
      <c r="J392" s="46">
        <v>387</v>
      </c>
      <c r="K392" s="47">
        <v>50</v>
      </c>
      <c r="M392" s="46">
        <v>387</v>
      </c>
      <c r="N392" s="47">
        <v>50</v>
      </c>
      <c r="P392" s="46">
        <v>387</v>
      </c>
      <c r="Q392" s="47">
        <v>50</v>
      </c>
      <c r="S392" s="48">
        <v>387</v>
      </c>
      <c r="T392" s="48">
        <v>590.93499999999995</v>
      </c>
    </row>
    <row r="393" spans="1:20">
      <c r="A393" s="46">
        <v>388</v>
      </c>
      <c r="B393" s="47">
        <v>50</v>
      </c>
      <c r="G393" s="46">
        <v>388</v>
      </c>
      <c r="H393" s="47">
        <v>50</v>
      </c>
      <c r="J393" s="46">
        <v>388</v>
      </c>
      <c r="K393" s="47">
        <v>50</v>
      </c>
      <c r="M393" s="46">
        <v>388</v>
      </c>
      <c r="N393" s="47">
        <v>50</v>
      </c>
      <c r="P393" s="46">
        <v>388</v>
      </c>
      <c r="Q393" s="47">
        <v>50</v>
      </c>
      <c r="S393" s="48">
        <v>388</v>
      </c>
      <c r="T393" s="48">
        <v>592.39499999999998</v>
      </c>
    </row>
    <row r="394" spans="1:20">
      <c r="A394" s="46">
        <v>389</v>
      </c>
      <c r="B394" s="47">
        <v>50</v>
      </c>
      <c r="G394" s="46">
        <v>389</v>
      </c>
      <c r="H394" s="47">
        <v>50</v>
      </c>
      <c r="J394" s="46">
        <v>389</v>
      </c>
      <c r="K394" s="47">
        <v>50</v>
      </c>
      <c r="M394" s="46">
        <v>389</v>
      </c>
      <c r="N394" s="47">
        <v>50</v>
      </c>
      <c r="P394" s="46">
        <v>389</v>
      </c>
      <c r="Q394" s="47">
        <v>50</v>
      </c>
      <c r="S394" s="48">
        <v>389</v>
      </c>
      <c r="T394" s="48">
        <v>593.49</v>
      </c>
    </row>
    <row r="395" spans="1:20">
      <c r="A395" s="46">
        <v>390</v>
      </c>
      <c r="B395" s="47">
        <v>50</v>
      </c>
      <c r="G395" s="46">
        <v>390</v>
      </c>
      <c r="H395" s="47">
        <v>50</v>
      </c>
      <c r="J395" s="46">
        <v>390</v>
      </c>
      <c r="K395" s="47">
        <v>50</v>
      </c>
      <c r="M395" s="46">
        <v>390</v>
      </c>
      <c r="N395" s="47">
        <v>50</v>
      </c>
      <c r="P395" s="46">
        <v>390</v>
      </c>
      <c r="Q395" s="47">
        <v>50</v>
      </c>
      <c r="S395" s="48">
        <v>390</v>
      </c>
      <c r="T395" s="48">
        <v>594.58500000000004</v>
      </c>
    </row>
    <row r="396" spans="1:20">
      <c r="A396" s="46">
        <v>391</v>
      </c>
      <c r="B396" s="47">
        <v>50</v>
      </c>
      <c r="G396" s="46">
        <v>391</v>
      </c>
      <c r="H396" s="47">
        <v>50</v>
      </c>
      <c r="J396" s="46">
        <v>391</v>
      </c>
      <c r="K396" s="47">
        <v>50</v>
      </c>
      <c r="M396" s="46">
        <v>391</v>
      </c>
      <c r="N396" s="47">
        <v>50</v>
      </c>
      <c r="P396" s="46">
        <v>391</v>
      </c>
      <c r="Q396" s="47">
        <v>50</v>
      </c>
      <c r="S396" s="48">
        <v>391</v>
      </c>
      <c r="T396" s="48">
        <v>596.04499999999996</v>
      </c>
    </row>
    <row r="397" spans="1:20">
      <c r="A397" s="46">
        <v>392</v>
      </c>
      <c r="B397" s="47">
        <v>50</v>
      </c>
      <c r="G397" s="46">
        <v>392</v>
      </c>
      <c r="H397" s="47">
        <v>50</v>
      </c>
      <c r="J397" s="46">
        <v>392</v>
      </c>
      <c r="K397" s="47">
        <v>50</v>
      </c>
      <c r="M397" s="46">
        <v>392</v>
      </c>
      <c r="N397" s="47">
        <v>50</v>
      </c>
      <c r="P397" s="46">
        <v>392</v>
      </c>
      <c r="Q397" s="47">
        <v>50</v>
      </c>
      <c r="S397" s="48">
        <v>392</v>
      </c>
      <c r="T397" s="48">
        <v>597.14</v>
      </c>
    </row>
    <row r="398" spans="1:20">
      <c r="A398" s="46">
        <v>393</v>
      </c>
      <c r="B398" s="47">
        <v>50</v>
      </c>
      <c r="G398" s="46">
        <v>393</v>
      </c>
      <c r="H398" s="47">
        <v>50</v>
      </c>
      <c r="J398" s="46">
        <v>393</v>
      </c>
      <c r="K398" s="47">
        <v>50</v>
      </c>
      <c r="M398" s="46">
        <v>393</v>
      </c>
      <c r="N398" s="47">
        <v>50</v>
      </c>
      <c r="P398" s="46">
        <v>393</v>
      </c>
      <c r="Q398" s="47">
        <v>50</v>
      </c>
      <c r="S398" s="48">
        <v>393</v>
      </c>
      <c r="T398" s="48">
        <v>598.23500000000001</v>
      </c>
    </row>
    <row r="399" spans="1:20">
      <c r="A399" s="46">
        <v>394</v>
      </c>
      <c r="B399" s="47">
        <v>50</v>
      </c>
      <c r="G399" s="46">
        <v>394</v>
      </c>
      <c r="H399" s="47">
        <v>50</v>
      </c>
      <c r="J399" s="46">
        <v>394</v>
      </c>
      <c r="K399" s="47">
        <v>50</v>
      </c>
      <c r="M399" s="46">
        <v>394</v>
      </c>
      <c r="N399" s="47">
        <v>50</v>
      </c>
      <c r="P399" s="46">
        <v>394</v>
      </c>
      <c r="Q399" s="47">
        <v>50</v>
      </c>
      <c r="S399" s="48">
        <v>394</v>
      </c>
      <c r="T399" s="48">
        <v>599.33000000000004</v>
      </c>
    </row>
    <row r="400" spans="1:20">
      <c r="A400" s="46">
        <v>395</v>
      </c>
      <c r="B400" s="47">
        <v>50</v>
      </c>
      <c r="G400" s="46">
        <v>395</v>
      </c>
      <c r="H400" s="47">
        <v>50</v>
      </c>
      <c r="J400" s="46">
        <v>395</v>
      </c>
      <c r="K400" s="47">
        <v>50</v>
      </c>
      <c r="M400" s="46">
        <v>395</v>
      </c>
      <c r="N400" s="47">
        <v>50</v>
      </c>
      <c r="P400" s="46">
        <v>395</v>
      </c>
      <c r="Q400" s="47">
        <v>50</v>
      </c>
      <c r="S400" s="48">
        <v>395</v>
      </c>
      <c r="T400" s="48">
        <v>600.42499999999995</v>
      </c>
    </row>
    <row r="401" spans="1:20">
      <c r="A401" s="46">
        <v>396</v>
      </c>
      <c r="B401" s="47">
        <v>50</v>
      </c>
      <c r="G401" s="46">
        <v>396</v>
      </c>
      <c r="H401" s="47">
        <v>50</v>
      </c>
      <c r="J401" s="46">
        <v>396</v>
      </c>
      <c r="K401" s="47">
        <v>50</v>
      </c>
      <c r="M401" s="46">
        <v>396</v>
      </c>
      <c r="N401" s="47">
        <v>50</v>
      </c>
      <c r="P401" s="46">
        <v>396</v>
      </c>
      <c r="Q401" s="47">
        <v>50</v>
      </c>
      <c r="S401" s="48">
        <v>396</v>
      </c>
      <c r="T401" s="48">
        <v>601.88499999999999</v>
      </c>
    </row>
    <row r="402" spans="1:20">
      <c r="A402" s="46">
        <v>397</v>
      </c>
      <c r="B402" s="47">
        <v>50</v>
      </c>
      <c r="G402" s="46">
        <v>397</v>
      </c>
      <c r="H402" s="47">
        <v>50</v>
      </c>
      <c r="J402" s="46">
        <v>397</v>
      </c>
      <c r="K402" s="47">
        <v>50</v>
      </c>
      <c r="M402" s="46">
        <v>397</v>
      </c>
      <c r="N402" s="47">
        <v>50</v>
      </c>
      <c r="P402" s="46">
        <v>397</v>
      </c>
      <c r="Q402" s="47">
        <v>50</v>
      </c>
      <c r="S402" s="48">
        <v>397</v>
      </c>
      <c r="T402" s="48">
        <v>602.98</v>
      </c>
    </row>
    <row r="403" spans="1:20">
      <c r="A403" s="46">
        <v>398</v>
      </c>
      <c r="B403" s="47">
        <v>50</v>
      </c>
      <c r="G403" s="46">
        <v>398</v>
      </c>
      <c r="H403" s="47">
        <v>50</v>
      </c>
      <c r="J403" s="46">
        <v>398</v>
      </c>
      <c r="K403" s="47">
        <v>50</v>
      </c>
      <c r="M403" s="46">
        <v>398</v>
      </c>
      <c r="N403" s="47">
        <v>50</v>
      </c>
      <c r="P403" s="46">
        <v>398</v>
      </c>
      <c r="Q403" s="47">
        <v>50</v>
      </c>
      <c r="S403" s="48">
        <v>398</v>
      </c>
      <c r="T403" s="48">
        <v>604.07500000000005</v>
      </c>
    </row>
    <row r="404" spans="1:20">
      <c r="A404" s="46">
        <v>399</v>
      </c>
      <c r="B404" s="47">
        <v>50</v>
      </c>
      <c r="G404" s="46">
        <v>399</v>
      </c>
      <c r="H404" s="47">
        <v>50</v>
      </c>
      <c r="J404" s="46">
        <v>399</v>
      </c>
      <c r="K404" s="47">
        <v>50</v>
      </c>
      <c r="M404" s="46">
        <v>399</v>
      </c>
      <c r="N404" s="47">
        <v>50</v>
      </c>
      <c r="P404" s="46">
        <v>399</v>
      </c>
      <c r="Q404" s="47">
        <v>50</v>
      </c>
      <c r="S404" s="48">
        <v>399</v>
      </c>
      <c r="T404" s="48">
        <v>605.16999999999996</v>
      </c>
    </row>
    <row r="405" spans="1:20">
      <c r="A405" s="46">
        <v>400</v>
      </c>
      <c r="B405" s="47">
        <v>50</v>
      </c>
      <c r="G405" s="46">
        <v>400</v>
      </c>
      <c r="H405" s="47">
        <v>50</v>
      </c>
      <c r="J405" s="46">
        <v>400</v>
      </c>
      <c r="K405" s="47">
        <v>50</v>
      </c>
      <c r="M405" s="46">
        <v>400</v>
      </c>
      <c r="N405" s="47">
        <v>50</v>
      </c>
      <c r="P405" s="46">
        <v>400</v>
      </c>
      <c r="Q405" s="47">
        <v>50</v>
      </c>
      <c r="S405" s="48">
        <v>400</v>
      </c>
      <c r="T405" s="48">
        <v>606.26499999999999</v>
      </c>
    </row>
  </sheetData>
  <mergeCells count="7">
    <mergeCell ref="S1:T3"/>
    <mergeCell ref="A1:B3"/>
    <mergeCell ref="D1:E3"/>
    <mergeCell ref="G1:H3"/>
    <mergeCell ref="J1:K3"/>
    <mergeCell ref="M1:N3"/>
    <mergeCell ref="P1:Q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ul6" enableFormatConditionsCalculation="0"/>
  <dimension ref="A2:C8"/>
  <sheetViews>
    <sheetView workbookViewId="0">
      <selection activeCell="B8" sqref="B8"/>
    </sheetView>
  </sheetViews>
  <sheetFormatPr baseColWidth="10" defaultColWidth="9.1640625" defaultRowHeight="14" x14ac:dyDescent="0"/>
  <sheetData>
    <row r="2" spans="1:3">
      <c r="A2" t="s">
        <v>65</v>
      </c>
    </row>
    <row r="3" spans="1:3">
      <c r="A3">
        <v>1</v>
      </c>
      <c r="B3">
        <v>2015</v>
      </c>
      <c r="C3">
        <v>3</v>
      </c>
    </row>
    <row r="4" spans="1:3">
      <c r="A4">
        <v>2</v>
      </c>
      <c r="B4">
        <v>2016</v>
      </c>
    </row>
    <row r="5" spans="1:3">
      <c r="A5">
        <v>3</v>
      </c>
      <c r="B5">
        <v>2017</v>
      </c>
    </row>
    <row r="6" spans="1:3">
      <c r="A6">
        <v>4</v>
      </c>
      <c r="B6">
        <v>2018</v>
      </c>
    </row>
    <row r="7" spans="1:3">
      <c r="A7">
        <v>5</v>
      </c>
      <c r="B7">
        <v>2019</v>
      </c>
    </row>
    <row r="8" spans="1:3">
      <c r="A8" t="s">
        <v>66</v>
      </c>
      <c r="B8" s="49" t="str">
        <f>IF(C3=1,"1.4.2012","1.1."&amp;VLOOKUP(C3,A2:B7,2,FALSE))</f>
        <v>1.1.2017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List Box 1">
              <controlPr defaultSize="0" autoLine="0" autoPict="0">
                <anchor moveWithCells="1">
                  <from>
                    <xdr:col>0</xdr:col>
                    <xdr:colOff>25400</xdr:colOff>
                    <xdr:row>2</xdr:row>
                    <xdr:rowOff>0</xdr:rowOff>
                  </from>
                  <to>
                    <xdr:col>4</xdr:col>
                    <xdr:colOff>12700</xdr:colOff>
                    <xdr:row>6</xdr:row>
                    <xdr:rowOff>139700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Verolaskuri</vt:lpstr>
      <vt:lpstr>TAX</vt:lpstr>
      <vt:lpstr>Asetukset</vt:lpstr>
    </vt:vector>
  </TitlesOfParts>
  <Company>ALD Automotive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Pylvänäinen</dc:creator>
  <cp:lastModifiedBy>Akoi Aka</cp:lastModifiedBy>
  <cp:lastPrinted>2011-11-16T11:49:23Z</cp:lastPrinted>
  <dcterms:created xsi:type="dcterms:W3CDTF">2009-04-01T12:47:07Z</dcterms:created>
  <dcterms:modified xsi:type="dcterms:W3CDTF">2017-11-14T10:30:11Z</dcterms:modified>
</cp:coreProperties>
</file>