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11860" yWindow="-19220" windowWidth="25600" windowHeight="14580" tabRatio="500" activeTab="1"/>
  </bookViews>
  <sheets>
    <sheet name="Raw Probabilities" sheetId="1" r:id="rId1"/>
    <sheet name="Value" sheetId="2" r:id="rId2"/>
    <sheet name="Tie breaker" sheetId="3" r:id="rId3"/>
  </sheets>
  <definedNames>
    <definedName name="bracket_00" localSheetId="0">'Raw Probabilities'!$A$1:$O$69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O2" i="2"/>
  <c r="Q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" i="2"/>
</calcChain>
</file>

<file path=xl/connections.xml><?xml version="1.0" encoding="utf-8"?>
<connections xmlns="http://schemas.openxmlformats.org/spreadsheetml/2006/main">
  <connection id="1" name="bracket-00.tsv" type="6" refreshedVersion="0" background="1" saveData="1">
    <textPr fileType="mac" sourceFile="Macintosh HD:Users:andrewkoller:Downloads:538data:march-madness-predictions-2015:mens:bracket-00.tsv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<sst xmlns="http://schemas.openxmlformats.org/spreadsheetml/2006/main" count="211" uniqueCount="139">
  <si>
    <t>team_id</t>
  </si>
  <si>
    <t>team_name</t>
  </si>
  <si>
    <t>team_seed</t>
  </si>
  <si>
    <t>team_region</t>
  </si>
  <si>
    <t>playin_flag</t>
  </si>
  <si>
    <t>team_alive</t>
  </si>
  <si>
    <t>rd1_win</t>
  </si>
  <si>
    <t>rd2_win</t>
  </si>
  <si>
    <t>rd3_win</t>
  </si>
  <si>
    <t>rd4_win</t>
  </si>
  <si>
    <t>rd5_win</t>
  </si>
  <si>
    <t>rd6_win</t>
  </si>
  <si>
    <t>rd7_win</t>
  </si>
  <si>
    <t>win_odds</t>
  </si>
  <si>
    <t>timestamp</t>
  </si>
  <si>
    <t>Kentucky</t>
  </si>
  <si>
    <t>Midwest</t>
  </si>
  <si>
    <t>Manhattan</t>
  </si>
  <si>
    <t>Hampton</t>
  </si>
  <si>
    <t>Cincinnati</t>
  </si>
  <si>
    <t>Purdue</t>
  </si>
  <si>
    <t>West Virginia</t>
  </si>
  <si>
    <t>Buffalo</t>
  </si>
  <si>
    <t>Maryland</t>
  </si>
  <si>
    <t>Valparaiso</t>
  </si>
  <si>
    <t>Butler</t>
  </si>
  <si>
    <t>Texas</t>
  </si>
  <si>
    <t>Notre Dame</t>
  </si>
  <si>
    <t>Northeastern</t>
  </si>
  <si>
    <t>Wichita State</t>
  </si>
  <si>
    <t>Indiana</t>
  </si>
  <si>
    <t>Kansas</t>
  </si>
  <si>
    <t>New Mexico State</t>
  </si>
  <si>
    <t>Wisconsin</t>
  </si>
  <si>
    <t>West</t>
  </si>
  <si>
    <t>Coastal Carolina</t>
  </si>
  <si>
    <t>Oregon</t>
  </si>
  <si>
    <t>Oklahoma State</t>
  </si>
  <si>
    <t>Arkansas</t>
  </si>
  <si>
    <t>Wofford</t>
  </si>
  <si>
    <t>North Carolina</t>
  </si>
  <si>
    <t>Harvard</t>
  </si>
  <si>
    <t>Xavier</t>
  </si>
  <si>
    <t>Brigham Young</t>
  </si>
  <si>
    <t>Ole Miss</t>
  </si>
  <si>
    <t>Baylor</t>
  </si>
  <si>
    <t>Georgia State</t>
  </si>
  <si>
    <t>Virginia Commonwealth</t>
  </si>
  <si>
    <t>Ohio State</t>
  </si>
  <si>
    <t>Arizona</t>
  </si>
  <si>
    <t>Texas Southern</t>
  </si>
  <si>
    <t>Duke</t>
  </si>
  <si>
    <t>South</t>
  </si>
  <si>
    <t>North Florida</t>
  </si>
  <si>
    <t>Robert Morris</t>
  </si>
  <si>
    <t>San Diego State</t>
  </si>
  <si>
    <t>St. John's</t>
  </si>
  <si>
    <t>Utah</t>
  </si>
  <si>
    <t>Stephen F. Austin</t>
  </si>
  <si>
    <t>Georgetown</t>
  </si>
  <si>
    <t>Eastern Washington</t>
  </si>
  <si>
    <t>Southern Methodist</t>
  </si>
  <si>
    <t>UCLA</t>
  </si>
  <si>
    <t>Iowa State</t>
  </si>
  <si>
    <t>UAB</t>
  </si>
  <si>
    <t>Iowa</t>
  </si>
  <si>
    <t>Davidson</t>
  </si>
  <si>
    <t>Gonzaga</t>
  </si>
  <si>
    <t>North Dakota State</t>
  </si>
  <si>
    <t>Villanova</t>
  </si>
  <si>
    <t>East</t>
  </si>
  <si>
    <t>Lafayette</t>
  </si>
  <si>
    <t>North Carolina State</t>
  </si>
  <si>
    <t>LSU</t>
  </si>
  <si>
    <t>Northern Iowa</t>
  </si>
  <si>
    <t>Wyoming</t>
  </si>
  <si>
    <t>Louisville</t>
  </si>
  <si>
    <t>UC Irvine</t>
  </si>
  <si>
    <t>Providence</t>
  </si>
  <si>
    <t>Boise State</t>
  </si>
  <si>
    <t>Dayton</t>
  </si>
  <si>
    <t>Oklahoma</t>
  </si>
  <si>
    <t>Albany</t>
  </si>
  <si>
    <t>Michigan State</t>
  </si>
  <si>
    <t>Georgia</t>
  </si>
  <si>
    <t>Virginia</t>
  </si>
  <si>
    <t>Belmont</t>
  </si>
  <si>
    <t>Team Name</t>
  </si>
  <si>
    <t>Value of win</t>
  </si>
  <si>
    <t>Round 2 Win</t>
  </si>
  <si>
    <t>Weighted Points</t>
  </si>
  <si>
    <t>Round 3</t>
  </si>
  <si>
    <t>Value</t>
  </si>
  <si>
    <t>Weighted points</t>
  </si>
  <si>
    <t>Round 4</t>
  </si>
  <si>
    <t>Weighted</t>
  </si>
  <si>
    <t>Round 5</t>
  </si>
  <si>
    <t>Round 6 (Final four)</t>
  </si>
  <si>
    <t>Round 7</t>
  </si>
  <si>
    <t>60-54</t>
  </si>
  <si>
    <t>82-76</t>
  </si>
  <si>
    <t>67-59</t>
  </si>
  <si>
    <t>53-41</t>
  </si>
  <si>
    <t>61-59</t>
  </si>
  <si>
    <t>89-72</t>
  </si>
  <si>
    <t>75-68 (OT)</t>
  </si>
  <si>
    <t>84-75</t>
  </si>
  <si>
    <t>73-57</t>
  </si>
  <si>
    <t>75-70</t>
  </si>
  <si>
    <t>82-73</t>
  </si>
  <si>
    <t>81-78</t>
  </si>
  <si>
    <t>64-52</t>
  </si>
  <si>
    <t>82-72</t>
  </si>
  <si>
    <t>89-76</t>
  </si>
  <si>
    <t>77-74</t>
  </si>
  <si>
    <t>78-69</t>
  </si>
  <si>
    <t>84-79 (OT)</t>
  </si>
  <si>
    <t>76-67</t>
  </si>
  <si>
    <t>89-78</t>
  </si>
  <si>
    <t>76-72</t>
  </si>
  <si>
    <t>77-71</t>
  </si>
  <si>
    <t>71-51</t>
  </si>
  <si>
    <t>72-65</t>
  </si>
  <si>
    <t>103-73</t>
  </si>
  <si>
    <t>80-79 (OT)</t>
  </si>
  <si>
    <t>83-79</t>
  </si>
  <si>
    <t>74-73</t>
  </si>
  <si>
    <t>72-69</t>
  </si>
  <si>
    <t>66-64</t>
  </si>
  <si>
    <t>54-52</t>
  </si>
  <si>
    <t>63-62</t>
  </si>
  <si>
    <t>63-50</t>
  </si>
  <si>
    <t>59-54</t>
  </si>
  <si>
    <t>Year</t>
  </si>
  <si>
    <t>Raw</t>
  </si>
  <si>
    <t>Winning score</t>
  </si>
  <si>
    <t>Losing Score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</si>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</sst>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2" borderId="0" xfId="0" applyFill="1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racket-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H2" sqref="H2"/>
    </sheetView>
  </sheetViews>
  <sheetFormatPr baseColWidth="10" defaultRowHeight="15" x14ac:dyDescent="0"/>
  <cols>
    <col min="1" max="1" width="8" bestFit="1" customWidth="1"/>
    <col min="2" max="2" width="20.83203125" bestFit="1" customWidth="1"/>
    <col min="3" max="3" width="10.33203125" bestFit="1" customWidth="1"/>
    <col min="4" max="4" width="11.6640625" bestFit="1" customWidth="1"/>
    <col min="5" max="6" width="10.1640625" bestFit="1" customWidth="1"/>
    <col min="7" max="14" width="12.1640625" bestFit="1" customWidth="1"/>
    <col min="15" max="15" width="10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96</v>
      </c>
      <c r="B2" t="s">
        <v>15</v>
      </c>
      <c r="C2">
        <v>1</v>
      </c>
      <c r="D2" t="s">
        <v>16</v>
      </c>
      <c r="E2">
        <v>0</v>
      </c>
      <c r="F2">
        <v>1</v>
      </c>
      <c r="G2">
        <v>1</v>
      </c>
      <c r="H2">
        <v>0.99602615242500003</v>
      </c>
      <c r="I2">
        <v>0.93787908964699995</v>
      </c>
      <c r="J2">
        <v>0.85352168330800005</v>
      </c>
      <c r="K2">
        <v>0.72407195981299999</v>
      </c>
      <c r="L2">
        <v>0.52966305470800001</v>
      </c>
      <c r="M2">
        <v>0.40702364532099999</v>
      </c>
      <c r="N2">
        <v>1.4568597217799999</v>
      </c>
      <c r="O2" s="1">
        <v>42079.532069560184</v>
      </c>
    </row>
    <row r="3" spans="1:15">
      <c r="A3">
        <v>2363</v>
      </c>
      <c r="B3" t="s">
        <v>17</v>
      </c>
      <c r="C3">
        <v>16</v>
      </c>
      <c r="D3" t="s">
        <v>16</v>
      </c>
      <c r="E3">
        <v>1</v>
      </c>
      <c r="F3">
        <v>1</v>
      </c>
      <c r="G3">
        <v>0.72724187821999997</v>
      </c>
      <c r="H3">
        <v>3.7109471164600001E-3</v>
      </c>
      <c r="I3">
        <v>7.9630161042499995E-4</v>
      </c>
      <c r="J3">
        <v>1.91339864198E-4</v>
      </c>
      <c r="K3" s="2">
        <v>3.4208321841499999E-5</v>
      </c>
      <c r="L3" s="2">
        <v>3.37806706361E-6</v>
      </c>
      <c r="M3" s="2">
        <v>4.83193400413E-7</v>
      </c>
      <c r="N3">
        <v>2069563.69013</v>
      </c>
      <c r="O3" s="1">
        <v>42079.532069560184</v>
      </c>
    </row>
    <row r="4" spans="1:15">
      <c r="A4">
        <v>2261</v>
      </c>
      <c r="B4" t="s">
        <v>18</v>
      </c>
      <c r="C4">
        <v>16</v>
      </c>
      <c r="D4" t="s">
        <v>16</v>
      </c>
      <c r="E4">
        <v>1</v>
      </c>
      <c r="F4">
        <v>1</v>
      </c>
      <c r="G4">
        <v>0.27275812177999997</v>
      </c>
      <c r="H4">
        <v>2.6290045842700002E-4</v>
      </c>
      <c r="I4" s="2">
        <v>2.5946562411300001E-5</v>
      </c>
      <c r="J4" s="2">
        <v>3.0156386804700001E-6</v>
      </c>
      <c r="K4" s="2">
        <v>2.5429569364599999E-7</v>
      </c>
      <c r="L4" s="2">
        <v>1.18722073705E-8</v>
      </c>
      <c r="M4" s="2">
        <v>9.0496003958200001E-10</v>
      </c>
      <c r="N4">
        <v>1105021167.0799999</v>
      </c>
      <c r="O4" s="1">
        <v>42079.532069560184</v>
      </c>
    </row>
    <row r="5" spans="1:15">
      <c r="A5">
        <v>2132</v>
      </c>
      <c r="B5" t="s">
        <v>19</v>
      </c>
      <c r="C5">
        <v>8</v>
      </c>
      <c r="D5" t="s">
        <v>16</v>
      </c>
      <c r="E5">
        <v>0</v>
      </c>
      <c r="F5">
        <v>1</v>
      </c>
      <c r="G5">
        <v>1</v>
      </c>
      <c r="H5">
        <v>0.53688702047000003</v>
      </c>
      <c r="I5">
        <v>3.5310723532800001E-2</v>
      </c>
      <c r="J5">
        <v>1.7808426905999999E-2</v>
      </c>
      <c r="K5">
        <v>7.1582473208200003E-3</v>
      </c>
      <c r="L5">
        <v>2.0564694861700001E-3</v>
      </c>
      <c r="M5">
        <v>7.2177332858500002E-4</v>
      </c>
      <c r="N5">
        <v>1384.4765206699999</v>
      </c>
      <c r="O5" s="1">
        <v>42079.532069560184</v>
      </c>
    </row>
    <row r="6" spans="1:15">
      <c r="A6">
        <v>2509</v>
      </c>
      <c r="B6" t="s">
        <v>20</v>
      </c>
      <c r="C6">
        <v>9</v>
      </c>
      <c r="D6" t="s">
        <v>16</v>
      </c>
      <c r="E6">
        <v>0</v>
      </c>
      <c r="F6">
        <v>1</v>
      </c>
      <c r="G6">
        <v>1</v>
      </c>
      <c r="H6">
        <v>0.46311297953000002</v>
      </c>
      <c r="I6">
        <v>2.59879386474E-2</v>
      </c>
      <c r="J6">
        <v>1.25142708117E-2</v>
      </c>
      <c r="K6">
        <v>4.7721340067200003E-3</v>
      </c>
      <c r="L6">
        <v>1.37867274261E-3</v>
      </c>
      <c r="M6">
        <v>4.8681739931999998E-4</v>
      </c>
      <c r="N6">
        <v>2053.1582971299999</v>
      </c>
      <c r="O6" s="1">
        <v>42079.532069560184</v>
      </c>
    </row>
    <row r="7" spans="1:15">
      <c r="A7">
        <v>277</v>
      </c>
      <c r="B7" t="s">
        <v>21</v>
      </c>
      <c r="C7">
        <v>5</v>
      </c>
      <c r="D7" t="s">
        <v>16</v>
      </c>
      <c r="E7">
        <v>0</v>
      </c>
      <c r="F7">
        <v>1</v>
      </c>
      <c r="G7">
        <v>1</v>
      </c>
      <c r="H7">
        <v>0.67396641062899998</v>
      </c>
      <c r="I7">
        <v>0.38773641105399997</v>
      </c>
      <c r="J7">
        <v>5.2924591120000003E-2</v>
      </c>
      <c r="K7">
        <v>2.4638310085E-2</v>
      </c>
      <c r="L7">
        <v>7.2888889840200003E-3</v>
      </c>
      <c r="M7">
        <v>2.6114604745499999E-3</v>
      </c>
      <c r="N7">
        <v>381.92748818000001</v>
      </c>
      <c r="O7" s="1">
        <v>42079.532069560184</v>
      </c>
    </row>
    <row r="8" spans="1:15">
      <c r="A8">
        <v>2084</v>
      </c>
      <c r="B8" t="s">
        <v>22</v>
      </c>
      <c r="C8">
        <v>12</v>
      </c>
      <c r="D8" t="s">
        <v>16</v>
      </c>
      <c r="E8">
        <v>0</v>
      </c>
      <c r="F8">
        <v>1</v>
      </c>
      <c r="G8">
        <v>1</v>
      </c>
      <c r="H8">
        <v>0.32603358937100002</v>
      </c>
      <c r="I8">
        <v>0.136821594692</v>
      </c>
      <c r="J8">
        <v>1.06608545657E-2</v>
      </c>
      <c r="K8">
        <v>3.57334559817E-3</v>
      </c>
      <c r="L8">
        <v>6.7408406426699996E-4</v>
      </c>
      <c r="M8">
        <v>1.65432066687E-4</v>
      </c>
      <c r="N8">
        <v>6043.7772915300002</v>
      </c>
      <c r="O8" s="1">
        <v>42079.532069560184</v>
      </c>
    </row>
    <row r="9" spans="1:15">
      <c r="A9">
        <v>120</v>
      </c>
      <c r="B9" t="s">
        <v>23</v>
      </c>
      <c r="C9">
        <v>4</v>
      </c>
      <c r="D9" t="s">
        <v>16</v>
      </c>
      <c r="E9">
        <v>0</v>
      </c>
      <c r="F9">
        <v>1</v>
      </c>
      <c r="G9">
        <v>1</v>
      </c>
      <c r="H9">
        <v>0.724672878302</v>
      </c>
      <c r="I9">
        <v>0.38520842033699998</v>
      </c>
      <c r="J9">
        <v>4.7363547918499997E-2</v>
      </c>
      <c r="K9">
        <v>2.07864117001E-2</v>
      </c>
      <c r="L9">
        <v>5.7439568541700001E-3</v>
      </c>
      <c r="M9">
        <v>1.94196742935E-3</v>
      </c>
      <c r="N9">
        <v>513.94169515099998</v>
      </c>
      <c r="O9" s="1">
        <v>42079.532069560184</v>
      </c>
    </row>
    <row r="10" spans="1:15">
      <c r="A10">
        <v>2674</v>
      </c>
      <c r="B10" t="s">
        <v>24</v>
      </c>
      <c r="C10">
        <v>13</v>
      </c>
      <c r="D10" t="s">
        <v>16</v>
      </c>
      <c r="E10">
        <v>0</v>
      </c>
      <c r="F10">
        <v>1</v>
      </c>
      <c r="G10">
        <v>1</v>
      </c>
      <c r="H10">
        <v>0.275327121698</v>
      </c>
      <c r="I10">
        <v>9.0233573916300006E-2</v>
      </c>
      <c r="J10">
        <v>5.0122698673300001E-3</v>
      </c>
      <c r="K10">
        <v>1.35214595342E-3</v>
      </c>
      <c r="L10">
        <v>2.5667394567199998E-4</v>
      </c>
      <c r="M10" s="2">
        <v>6.3526479753500003E-5</v>
      </c>
      <c r="N10">
        <v>15740.4672414</v>
      </c>
      <c r="O10" s="1">
        <v>42079.532069560184</v>
      </c>
    </row>
    <row r="11" spans="1:15">
      <c r="A11">
        <v>2086</v>
      </c>
      <c r="B11" t="s">
        <v>25</v>
      </c>
      <c r="C11">
        <v>6</v>
      </c>
      <c r="D11" t="s">
        <v>16</v>
      </c>
      <c r="E11">
        <v>0</v>
      </c>
      <c r="F11">
        <v>1</v>
      </c>
      <c r="G11">
        <v>1</v>
      </c>
      <c r="H11">
        <v>0.45506186689599998</v>
      </c>
      <c r="I11">
        <v>0.17899339927300001</v>
      </c>
      <c r="J11">
        <v>7.4602197034999998E-2</v>
      </c>
      <c r="K11">
        <v>1.2103113984399999E-2</v>
      </c>
      <c r="L11">
        <v>4.5219958928200002E-3</v>
      </c>
      <c r="M11">
        <v>1.9820298292099999E-3</v>
      </c>
      <c r="N11">
        <v>503.53327455700003</v>
      </c>
      <c r="O11" s="1">
        <v>42079.532069560184</v>
      </c>
    </row>
    <row r="12" spans="1:15">
      <c r="A12">
        <v>251</v>
      </c>
      <c r="B12" t="s">
        <v>26</v>
      </c>
      <c r="C12">
        <v>11</v>
      </c>
      <c r="D12" t="s">
        <v>16</v>
      </c>
      <c r="E12">
        <v>0</v>
      </c>
      <c r="F12">
        <v>1</v>
      </c>
      <c r="G12">
        <v>1</v>
      </c>
      <c r="H12">
        <v>0.54493813310399997</v>
      </c>
      <c r="I12">
        <v>0.234595101551</v>
      </c>
      <c r="J12">
        <v>0.101866113599</v>
      </c>
      <c r="K12">
        <v>1.7456870580299998E-2</v>
      </c>
      <c r="L12">
        <v>5.47112911304E-3</v>
      </c>
      <c r="M12">
        <v>2.0624923587300001E-3</v>
      </c>
      <c r="N12">
        <v>483.85028115</v>
      </c>
      <c r="O12" s="1">
        <v>42079.532069560184</v>
      </c>
    </row>
    <row r="13" spans="1:15">
      <c r="A13">
        <v>87</v>
      </c>
      <c r="B13" t="s">
        <v>27</v>
      </c>
      <c r="C13">
        <v>3</v>
      </c>
      <c r="D13" t="s">
        <v>16</v>
      </c>
      <c r="E13">
        <v>0</v>
      </c>
      <c r="F13">
        <v>1</v>
      </c>
      <c r="G13">
        <v>1</v>
      </c>
      <c r="H13">
        <v>0.89927291385700003</v>
      </c>
      <c r="I13">
        <v>0.56570681604399997</v>
      </c>
      <c r="J13">
        <v>0.30970697376099998</v>
      </c>
      <c r="K13">
        <v>7.3956868442500004E-2</v>
      </c>
      <c r="L13">
        <v>3.0320146447400002E-2</v>
      </c>
      <c r="M13">
        <v>1.4295437301699999E-2</v>
      </c>
      <c r="N13">
        <v>68.952389625899997</v>
      </c>
      <c r="O13" s="1">
        <v>42079.532069560184</v>
      </c>
    </row>
    <row r="14" spans="1:15">
      <c r="A14">
        <v>111</v>
      </c>
      <c r="B14" t="s">
        <v>28</v>
      </c>
      <c r="C14">
        <v>14</v>
      </c>
      <c r="D14" t="s">
        <v>16</v>
      </c>
      <c r="E14">
        <v>0</v>
      </c>
      <c r="F14">
        <v>1</v>
      </c>
      <c r="G14">
        <v>1</v>
      </c>
      <c r="H14">
        <v>0.10072708614299999</v>
      </c>
      <c r="I14">
        <v>2.07046831315E-2</v>
      </c>
      <c r="J14">
        <v>3.3031378965800002E-3</v>
      </c>
      <c r="K14">
        <v>1.7119627719799999E-4</v>
      </c>
      <c r="L14" s="2">
        <v>1.6424253142500001E-5</v>
      </c>
      <c r="M14" s="2">
        <v>2.27380385681E-6</v>
      </c>
      <c r="N14">
        <v>439790.67200600001</v>
      </c>
      <c r="O14" s="1">
        <v>42079.532069560184</v>
      </c>
    </row>
    <row r="15" spans="1:15">
      <c r="A15">
        <v>2724</v>
      </c>
      <c r="B15" t="s">
        <v>29</v>
      </c>
      <c r="C15">
        <v>7</v>
      </c>
      <c r="D15" t="s">
        <v>16</v>
      </c>
      <c r="E15">
        <v>0</v>
      </c>
      <c r="F15">
        <v>1</v>
      </c>
      <c r="G15">
        <v>1</v>
      </c>
      <c r="H15">
        <v>0.72450472235600005</v>
      </c>
      <c r="I15">
        <v>0.33559522174799999</v>
      </c>
      <c r="J15">
        <v>0.16311255886100001</v>
      </c>
      <c r="K15">
        <v>3.15837112662E-2</v>
      </c>
      <c r="L15">
        <v>1.1007524789699999E-2</v>
      </c>
      <c r="M15">
        <v>4.5325027645200001E-3</v>
      </c>
      <c r="N15">
        <v>219.62865748900001</v>
      </c>
      <c r="O15" s="1">
        <v>42079.532069560184</v>
      </c>
    </row>
    <row r="16" spans="1:15">
      <c r="A16">
        <v>84</v>
      </c>
      <c r="B16" t="s">
        <v>30</v>
      </c>
      <c r="C16">
        <v>10</v>
      </c>
      <c r="D16" t="s">
        <v>16</v>
      </c>
      <c r="E16">
        <v>0</v>
      </c>
      <c r="F16">
        <v>1</v>
      </c>
      <c r="G16">
        <v>1</v>
      </c>
      <c r="H16">
        <v>0.275495277644</v>
      </c>
      <c r="I16">
        <v>7.5937490964500004E-2</v>
      </c>
      <c r="J16">
        <v>2.8659844743400002E-2</v>
      </c>
      <c r="K16">
        <v>3.9245384971400002E-3</v>
      </c>
      <c r="L16">
        <v>1.1764927319699999E-3</v>
      </c>
      <c r="M16">
        <v>4.2901850488300002E-4</v>
      </c>
      <c r="N16">
        <v>2329.9017877299998</v>
      </c>
      <c r="O16" s="1">
        <v>42079.532069560184</v>
      </c>
    </row>
    <row r="17" spans="1:15">
      <c r="A17">
        <v>2305</v>
      </c>
      <c r="B17" t="s">
        <v>31</v>
      </c>
      <c r="C17">
        <v>2</v>
      </c>
      <c r="D17" t="s">
        <v>16</v>
      </c>
      <c r="E17">
        <v>0</v>
      </c>
      <c r="F17">
        <v>1</v>
      </c>
      <c r="G17">
        <v>1</v>
      </c>
      <c r="H17">
        <v>0.90665900879100003</v>
      </c>
      <c r="I17">
        <v>0.56952167026199996</v>
      </c>
      <c r="J17">
        <v>0.31533025066999998</v>
      </c>
      <c r="K17">
        <v>7.4224448969099993E-2</v>
      </c>
      <c r="L17">
        <v>3.0752838939999999E-2</v>
      </c>
      <c r="M17">
        <v>1.46285109948E-2</v>
      </c>
      <c r="N17">
        <v>67.359657408299995</v>
      </c>
      <c r="O17" s="1">
        <v>42079.532069560184</v>
      </c>
    </row>
    <row r="18" spans="1:15">
      <c r="A18">
        <v>166</v>
      </c>
      <c r="B18" t="s">
        <v>32</v>
      </c>
      <c r="C18">
        <v>15</v>
      </c>
      <c r="D18" t="s">
        <v>16</v>
      </c>
      <c r="E18">
        <v>0</v>
      </c>
      <c r="F18">
        <v>1</v>
      </c>
      <c r="G18">
        <v>1</v>
      </c>
      <c r="H18">
        <v>9.3340991208599997E-2</v>
      </c>
      <c r="I18">
        <v>1.89456170251E-2</v>
      </c>
      <c r="J18">
        <v>3.4189234340600001E-3</v>
      </c>
      <c r="K18">
        <v>1.92234888607E-4</v>
      </c>
      <c r="L18" s="2">
        <v>2.29292172835E-5</v>
      </c>
      <c r="M18" s="2">
        <v>3.82888738474E-6</v>
      </c>
      <c r="N18">
        <v>261171.47636599999</v>
      </c>
      <c r="O18" s="1">
        <v>42079.532069560184</v>
      </c>
    </row>
    <row r="19" spans="1:15">
      <c r="A19">
        <v>275</v>
      </c>
      <c r="B19" t="s">
        <v>33</v>
      </c>
      <c r="C19">
        <v>1</v>
      </c>
      <c r="D19" t="s">
        <v>34</v>
      </c>
      <c r="E19">
        <v>0</v>
      </c>
      <c r="F19">
        <v>1</v>
      </c>
      <c r="G19">
        <v>1</v>
      </c>
      <c r="H19">
        <v>0.98533937085000001</v>
      </c>
      <c r="I19">
        <v>0.85841540484500001</v>
      </c>
      <c r="J19">
        <v>0.63215531114400003</v>
      </c>
      <c r="K19">
        <v>0.326271244643</v>
      </c>
      <c r="L19">
        <v>0.14735866538299999</v>
      </c>
      <c r="M19">
        <v>9.5591572030800001E-2</v>
      </c>
      <c r="N19">
        <v>9.4611732891799996</v>
      </c>
      <c r="O19" s="1">
        <v>42079.532069560184</v>
      </c>
    </row>
    <row r="20" spans="1:15">
      <c r="A20">
        <v>324</v>
      </c>
      <c r="B20" t="s">
        <v>35</v>
      </c>
      <c r="C20">
        <v>16</v>
      </c>
      <c r="D20" t="s">
        <v>34</v>
      </c>
      <c r="E20">
        <v>0</v>
      </c>
      <c r="F20">
        <v>1</v>
      </c>
      <c r="G20">
        <v>1</v>
      </c>
      <c r="H20">
        <v>1.46606291499E-2</v>
      </c>
      <c r="I20">
        <v>2.8879395091400001E-3</v>
      </c>
      <c r="J20">
        <v>3.74116594834E-4</v>
      </c>
      <c r="K20" s="2">
        <v>2.3802331687700001E-5</v>
      </c>
      <c r="L20" s="2">
        <v>1.2802050730200001E-6</v>
      </c>
      <c r="M20" s="2">
        <v>1.5597346653900001E-7</v>
      </c>
      <c r="N20">
        <v>6411345.8924599998</v>
      </c>
      <c r="O20" s="1">
        <v>42079.532069560184</v>
      </c>
    </row>
    <row r="21" spans="1:15">
      <c r="A21">
        <v>2483</v>
      </c>
      <c r="B21" t="s">
        <v>36</v>
      </c>
      <c r="C21">
        <v>8</v>
      </c>
      <c r="D21" t="s">
        <v>34</v>
      </c>
      <c r="E21">
        <v>0</v>
      </c>
      <c r="F21">
        <v>1</v>
      </c>
      <c r="G21">
        <v>1</v>
      </c>
      <c r="H21">
        <v>0.40610946065800002</v>
      </c>
      <c r="I21">
        <v>4.5799075555999998E-2</v>
      </c>
      <c r="J21">
        <v>1.9227022049300001E-2</v>
      </c>
      <c r="K21">
        <v>4.6341848402199999E-3</v>
      </c>
      <c r="L21">
        <v>5.5281316576700004E-4</v>
      </c>
      <c r="M21">
        <v>1.30679866011E-4</v>
      </c>
      <c r="N21">
        <v>7651.2882256299999</v>
      </c>
      <c r="O21" s="1">
        <v>42079.532069560184</v>
      </c>
    </row>
    <row r="22" spans="1:15">
      <c r="A22">
        <v>197</v>
      </c>
      <c r="B22" t="s">
        <v>37</v>
      </c>
      <c r="C22">
        <v>9</v>
      </c>
      <c r="D22" t="s">
        <v>34</v>
      </c>
      <c r="E22">
        <v>0</v>
      </c>
      <c r="F22">
        <v>1</v>
      </c>
      <c r="G22">
        <v>1</v>
      </c>
      <c r="H22">
        <v>0.59389053934199998</v>
      </c>
      <c r="I22">
        <v>9.2897580089799994E-2</v>
      </c>
      <c r="J22">
        <v>3.7000065706500003E-2</v>
      </c>
      <c r="K22">
        <v>8.3385778840900007E-3</v>
      </c>
      <c r="L22">
        <v>1.3010286570700001E-3</v>
      </c>
      <c r="M22">
        <v>3.8263125064600002E-4</v>
      </c>
      <c r="N22">
        <v>2612.4822974099998</v>
      </c>
      <c r="O22" s="1">
        <v>42079.532069560184</v>
      </c>
    </row>
    <row r="23" spans="1:15">
      <c r="A23">
        <v>8</v>
      </c>
      <c r="B23" t="s">
        <v>38</v>
      </c>
      <c r="C23">
        <v>5</v>
      </c>
      <c r="D23" t="s">
        <v>34</v>
      </c>
      <c r="E23">
        <v>0</v>
      </c>
      <c r="F23">
        <v>1</v>
      </c>
      <c r="G23">
        <v>1</v>
      </c>
      <c r="H23">
        <v>0.76094135707099997</v>
      </c>
      <c r="I23">
        <v>0.27281289565</v>
      </c>
      <c r="J23">
        <v>7.21096879296E-2</v>
      </c>
      <c r="K23">
        <v>1.9404336617100001E-2</v>
      </c>
      <c r="L23">
        <v>3.90159008063E-3</v>
      </c>
      <c r="M23">
        <v>1.40148255963E-3</v>
      </c>
      <c r="N23">
        <v>712.53010647999997</v>
      </c>
      <c r="O23" s="1">
        <v>42079.532069560184</v>
      </c>
    </row>
    <row r="24" spans="1:15">
      <c r="A24">
        <v>2747</v>
      </c>
      <c r="B24" t="s">
        <v>39</v>
      </c>
      <c r="C24">
        <v>12</v>
      </c>
      <c r="D24" t="s">
        <v>34</v>
      </c>
      <c r="E24">
        <v>0</v>
      </c>
      <c r="F24">
        <v>1</v>
      </c>
      <c r="G24">
        <v>1</v>
      </c>
      <c r="H24">
        <v>0.239058642929</v>
      </c>
      <c r="I24">
        <v>4.0547183816600003E-2</v>
      </c>
      <c r="J24">
        <v>3.47307535692E-3</v>
      </c>
      <c r="K24">
        <v>3.4142957300899998E-4</v>
      </c>
      <c r="L24" s="2">
        <v>2.8994822384799999E-5</v>
      </c>
      <c r="M24" s="2">
        <v>5.1896956037199999E-6</v>
      </c>
      <c r="N24">
        <v>192688.528704</v>
      </c>
      <c r="O24" s="1">
        <v>42079.532069560184</v>
      </c>
    </row>
    <row r="25" spans="1:15">
      <c r="A25">
        <v>153</v>
      </c>
      <c r="B25" t="s">
        <v>40</v>
      </c>
      <c r="C25">
        <v>4</v>
      </c>
      <c r="D25" t="s">
        <v>34</v>
      </c>
      <c r="E25">
        <v>0</v>
      </c>
      <c r="F25">
        <v>1</v>
      </c>
      <c r="G25">
        <v>1</v>
      </c>
      <c r="H25">
        <v>0.868066821461</v>
      </c>
      <c r="I25">
        <v>0.63837229853400002</v>
      </c>
      <c r="J25">
        <v>0.22990842888099999</v>
      </c>
      <c r="K25">
        <v>8.1843151074900006E-2</v>
      </c>
      <c r="L25">
        <v>2.4639799034300001E-2</v>
      </c>
      <c r="M25">
        <v>1.20123226467E-2</v>
      </c>
      <c r="N25">
        <v>82.247847182599997</v>
      </c>
      <c r="O25" s="1">
        <v>42079.532069560184</v>
      </c>
    </row>
    <row r="26" spans="1:15">
      <c r="A26">
        <v>108</v>
      </c>
      <c r="B26" t="s">
        <v>41</v>
      </c>
      <c r="C26">
        <v>13</v>
      </c>
      <c r="D26" t="s">
        <v>34</v>
      </c>
      <c r="E26">
        <v>0</v>
      </c>
      <c r="F26">
        <v>1</v>
      </c>
      <c r="G26">
        <v>1</v>
      </c>
      <c r="H26">
        <v>0.131933178539</v>
      </c>
      <c r="I26">
        <v>4.8267621999199997E-2</v>
      </c>
      <c r="J26">
        <v>5.7522923380699999E-3</v>
      </c>
      <c r="K26">
        <v>7.6029432785499999E-4</v>
      </c>
      <c r="L26" s="2">
        <v>8.0910686940200005E-5</v>
      </c>
      <c r="M26" s="2">
        <v>1.7489901777800001E-5</v>
      </c>
      <c r="N26">
        <v>57174.849968000002</v>
      </c>
      <c r="O26" s="1">
        <v>42079.532069560184</v>
      </c>
    </row>
    <row r="27" spans="1:15">
      <c r="A27">
        <v>2752</v>
      </c>
      <c r="B27" t="s">
        <v>42</v>
      </c>
      <c r="C27">
        <v>6</v>
      </c>
      <c r="D27" t="s">
        <v>34</v>
      </c>
      <c r="E27">
        <v>0</v>
      </c>
      <c r="F27">
        <v>1</v>
      </c>
      <c r="G27">
        <v>1</v>
      </c>
      <c r="H27">
        <v>0.575695334911</v>
      </c>
      <c r="I27">
        <v>0.26485295562200001</v>
      </c>
      <c r="J27">
        <v>4.5571564792200002E-2</v>
      </c>
      <c r="K27">
        <v>1.21241113335E-2</v>
      </c>
      <c r="L27">
        <v>2.6972325622E-3</v>
      </c>
      <c r="M27">
        <v>1.0505503534500001E-3</v>
      </c>
      <c r="N27">
        <v>950.88202708699998</v>
      </c>
      <c r="O27" s="1">
        <v>42079.532069560184</v>
      </c>
    </row>
    <row r="28" spans="1:15">
      <c r="A28">
        <v>252</v>
      </c>
      <c r="B28" t="s">
        <v>43</v>
      </c>
      <c r="C28">
        <v>11</v>
      </c>
      <c r="D28" t="s">
        <v>34</v>
      </c>
      <c r="E28">
        <v>1</v>
      </c>
      <c r="F28">
        <v>1</v>
      </c>
      <c r="G28">
        <v>0.43777495820000001</v>
      </c>
      <c r="H28">
        <v>0.169717094717</v>
      </c>
      <c r="I28">
        <v>6.2007275629399998E-2</v>
      </c>
      <c r="J28">
        <v>1.3177430180600001E-2</v>
      </c>
      <c r="K28">
        <v>4.1991330074300001E-3</v>
      </c>
      <c r="L28">
        <v>6.5540825481000004E-4</v>
      </c>
      <c r="M28">
        <v>1.9397531856600001E-4</v>
      </c>
      <c r="N28">
        <v>5154.2950519300002</v>
      </c>
      <c r="O28" s="1">
        <v>42079.532069560184</v>
      </c>
    </row>
    <row r="29" spans="1:15">
      <c r="A29">
        <v>145</v>
      </c>
      <c r="B29" t="s">
        <v>44</v>
      </c>
      <c r="C29">
        <v>11</v>
      </c>
      <c r="D29" t="s">
        <v>34</v>
      </c>
      <c r="E29">
        <v>1</v>
      </c>
      <c r="F29">
        <v>1</v>
      </c>
      <c r="G29">
        <v>0.56222504179999999</v>
      </c>
      <c r="H29">
        <v>0.25458757037099999</v>
      </c>
      <c r="I29">
        <v>0.107786826382</v>
      </c>
      <c r="J29">
        <v>1.63399004286E-2</v>
      </c>
      <c r="K29">
        <v>3.9357093993000001E-3</v>
      </c>
      <c r="L29">
        <v>6.4536644338299999E-4</v>
      </c>
      <c r="M29">
        <v>1.98560782069E-4</v>
      </c>
      <c r="N29">
        <v>5035.2412434999997</v>
      </c>
      <c r="O29" s="1">
        <v>42079.532069560184</v>
      </c>
    </row>
    <row r="30" spans="1:15">
      <c r="A30">
        <v>239</v>
      </c>
      <c r="B30" t="s">
        <v>45</v>
      </c>
      <c r="C30">
        <v>3</v>
      </c>
      <c r="D30" t="s">
        <v>34</v>
      </c>
      <c r="E30">
        <v>0</v>
      </c>
      <c r="F30">
        <v>1</v>
      </c>
      <c r="G30">
        <v>1</v>
      </c>
      <c r="H30">
        <v>0.75845421302100002</v>
      </c>
      <c r="I30">
        <v>0.47384204685600001</v>
      </c>
      <c r="J30">
        <v>0.12582491878800001</v>
      </c>
      <c r="K30">
        <v>4.7560683642299997E-2</v>
      </c>
      <c r="L30">
        <v>1.0627919404E-2</v>
      </c>
      <c r="M30">
        <v>4.1365190694799998E-3</v>
      </c>
      <c r="N30">
        <v>240.74915749300001</v>
      </c>
      <c r="O30" s="1">
        <v>42079.532069560184</v>
      </c>
    </row>
    <row r="31" spans="1:15">
      <c r="A31">
        <v>2247</v>
      </c>
      <c r="B31" t="s">
        <v>46</v>
      </c>
      <c r="C31">
        <v>14</v>
      </c>
      <c r="D31" t="s">
        <v>34</v>
      </c>
      <c r="E31">
        <v>0</v>
      </c>
      <c r="F31">
        <v>1</v>
      </c>
      <c r="G31">
        <v>1</v>
      </c>
      <c r="H31">
        <v>0.241545786979</v>
      </c>
      <c r="I31">
        <v>9.1510895510200002E-2</v>
      </c>
      <c r="J31">
        <v>8.0832314299799993E-3</v>
      </c>
      <c r="K31">
        <v>1.2329194665500001E-3</v>
      </c>
      <c r="L31">
        <v>1.3605396318E-4</v>
      </c>
      <c r="M31" s="2">
        <v>3.0267677793300001E-5</v>
      </c>
      <c r="N31">
        <v>33037.543849599999</v>
      </c>
      <c r="O31" s="1">
        <v>42079.532069560184</v>
      </c>
    </row>
    <row r="32" spans="1:15">
      <c r="A32">
        <v>2670</v>
      </c>
      <c r="B32" t="s">
        <v>47</v>
      </c>
      <c r="C32">
        <v>7</v>
      </c>
      <c r="D32" t="s">
        <v>34</v>
      </c>
      <c r="E32">
        <v>0</v>
      </c>
      <c r="F32">
        <v>1</v>
      </c>
      <c r="G32">
        <v>1</v>
      </c>
      <c r="H32">
        <v>0.36393196314699999</v>
      </c>
      <c r="I32">
        <v>4.6686906810300001E-2</v>
      </c>
      <c r="J32">
        <v>2.1156376220200002E-2</v>
      </c>
      <c r="K32">
        <v>5.424234432E-3</v>
      </c>
      <c r="L32">
        <v>1.0011983789599999E-3</v>
      </c>
      <c r="M32">
        <v>3.37854105635E-4</v>
      </c>
      <c r="N32">
        <v>2958.8574749300001</v>
      </c>
      <c r="O32" s="1">
        <v>42079.532069560184</v>
      </c>
    </row>
    <row r="33" spans="1:15">
      <c r="A33">
        <v>194</v>
      </c>
      <c r="B33" t="s">
        <v>48</v>
      </c>
      <c r="C33">
        <v>10</v>
      </c>
      <c r="D33" t="s">
        <v>34</v>
      </c>
      <c r="E33">
        <v>0</v>
      </c>
      <c r="F33">
        <v>1</v>
      </c>
      <c r="G33">
        <v>1</v>
      </c>
      <c r="H33">
        <v>0.63606803685299995</v>
      </c>
      <c r="I33">
        <v>0.12931648155700001</v>
      </c>
      <c r="J33">
        <v>7.3517006117800002E-2</v>
      </c>
      <c r="K33">
        <v>2.5691242278400001E-2</v>
      </c>
      <c r="L33">
        <v>7.1468223490399998E-3</v>
      </c>
      <c r="M33">
        <v>3.2982905099200001E-3</v>
      </c>
      <c r="N33">
        <v>302.18736236000001</v>
      </c>
      <c r="O33" s="1">
        <v>42079.532069560184</v>
      </c>
    </row>
    <row r="34" spans="1:15">
      <c r="A34">
        <v>12</v>
      </c>
      <c r="B34" t="s">
        <v>49</v>
      </c>
      <c r="C34">
        <v>2</v>
      </c>
      <c r="D34" t="s">
        <v>34</v>
      </c>
      <c r="E34">
        <v>0</v>
      </c>
      <c r="F34">
        <v>1</v>
      </c>
      <c r="G34">
        <v>1</v>
      </c>
      <c r="H34">
        <v>0.99321261717700005</v>
      </c>
      <c r="I34">
        <v>0.82333099544800004</v>
      </c>
      <c r="J34">
        <v>0.69624402337299995</v>
      </c>
      <c r="K34">
        <v>0.45821012048400001</v>
      </c>
      <c r="L34">
        <v>0.16887009256800001</v>
      </c>
      <c r="M34">
        <v>9.4980635382399994E-2</v>
      </c>
      <c r="N34">
        <v>9.5284618909300001</v>
      </c>
      <c r="O34" s="1">
        <v>42079.532069560184</v>
      </c>
    </row>
    <row r="35" spans="1:15">
      <c r="A35">
        <v>2640</v>
      </c>
      <c r="B35" t="s">
        <v>50</v>
      </c>
      <c r="C35">
        <v>15</v>
      </c>
      <c r="D35" t="s">
        <v>34</v>
      </c>
      <c r="E35">
        <v>0</v>
      </c>
      <c r="F35">
        <v>1</v>
      </c>
      <c r="G35">
        <v>1</v>
      </c>
      <c r="H35">
        <v>6.7873828227999998E-3</v>
      </c>
      <c r="I35">
        <v>6.6561618543400003E-4</v>
      </c>
      <c r="J35" s="2">
        <v>8.5548669896000001E-5</v>
      </c>
      <c r="K35" s="2">
        <v>4.8246639756100001E-6</v>
      </c>
      <c r="L35" s="2">
        <v>1.51931493027E-7</v>
      </c>
      <c r="M35" s="2">
        <v>1.16193835319E-8</v>
      </c>
      <c r="N35">
        <v>86063084.641000003</v>
      </c>
      <c r="O35" s="1">
        <v>42079.532069560184</v>
      </c>
    </row>
    <row r="36" spans="1:15">
      <c r="A36">
        <v>150</v>
      </c>
      <c r="B36" t="s">
        <v>51</v>
      </c>
      <c r="C36">
        <v>1</v>
      </c>
      <c r="D36" t="s">
        <v>52</v>
      </c>
      <c r="E36">
        <v>0</v>
      </c>
      <c r="F36">
        <v>1</v>
      </c>
      <c r="G36">
        <v>1</v>
      </c>
      <c r="H36">
        <v>0.97335539351800004</v>
      </c>
      <c r="I36">
        <v>0.83632725086500004</v>
      </c>
      <c r="J36">
        <v>0.55175087473100004</v>
      </c>
      <c r="K36">
        <v>0.324195483718</v>
      </c>
      <c r="L36">
        <v>0.16269468788399999</v>
      </c>
      <c r="M36">
        <v>5.7331818456499997E-2</v>
      </c>
      <c r="N36">
        <v>16.4423213309</v>
      </c>
      <c r="O36" s="1">
        <v>42079.532069560184</v>
      </c>
    </row>
    <row r="37" spans="1:15">
      <c r="A37">
        <v>2454</v>
      </c>
      <c r="B37" t="s">
        <v>53</v>
      </c>
      <c r="C37">
        <v>16</v>
      </c>
      <c r="D37" t="s">
        <v>52</v>
      </c>
      <c r="E37">
        <v>1</v>
      </c>
      <c r="F37">
        <v>1</v>
      </c>
      <c r="G37">
        <v>0.51485979208199995</v>
      </c>
      <c r="H37">
        <v>1.6979682847999999E-2</v>
      </c>
      <c r="I37">
        <v>4.7311665369299998E-3</v>
      </c>
      <c r="J37">
        <v>7.6371456708800001E-4</v>
      </c>
      <c r="K37">
        <v>1.00054394331E-4</v>
      </c>
      <c r="L37" s="2">
        <v>9.6281808742700005E-6</v>
      </c>
      <c r="M37" s="2">
        <v>5.8147113696000001E-7</v>
      </c>
      <c r="N37">
        <v>1719774.81764</v>
      </c>
      <c r="O37" s="1">
        <v>42079.532069560184</v>
      </c>
    </row>
    <row r="38" spans="1:15">
      <c r="A38">
        <v>2523</v>
      </c>
      <c r="B38" t="s">
        <v>54</v>
      </c>
      <c r="C38">
        <v>16</v>
      </c>
      <c r="D38" t="s">
        <v>52</v>
      </c>
      <c r="E38">
        <v>1</v>
      </c>
      <c r="F38">
        <v>1</v>
      </c>
      <c r="G38">
        <v>0.485140207918</v>
      </c>
      <c r="H38">
        <v>9.6649236338099999E-3</v>
      </c>
      <c r="I38">
        <v>2.0749590274399998E-3</v>
      </c>
      <c r="J38">
        <v>2.6857753074900002E-4</v>
      </c>
      <c r="K38" s="2">
        <v>2.7986316745700001E-5</v>
      </c>
      <c r="L38" s="2">
        <v>2.9168394953499999E-6</v>
      </c>
      <c r="M38" s="2">
        <v>1.9215639169599999E-7</v>
      </c>
      <c r="N38">
        <v>5204093.3898700001</v>
      </c>
      <c r="O38" s="1">
        <v>42079.532069560184</v>
      </c>
    </row>
    <row r="39" spans="1:15">
      <c r="A39">
        <v>21</v>
      </c>
      <c r="B39" t="s">
        <v>55</v>
      </c>
      <c r="C39">
        <v>8</v>
      </c>
      <c r="D39" t="s">
        <v>52</v>
      </c>
      <c r="E39">
        <v>0</v>
      </c>
      <c r="F39">
        <v>1</v>
      </c>
      <c r="G39">
        <v>1</v>
      </c>
      <c r="H39">
        <v>0.58238411238900001</v>
      </c>
      <c r="I39">
        <v>0.101383736758</v>
      </c>
      <c r="J39">
        <v>4.4482366254400003E-2</v>
      </c>
      <c r="K39">
        <v>1.6662217561799999E-2</v>
      </c>
      <c r="L39">
        <v>4.2975741108799998E-3</v>
      </c>
      <c r="M39">
        <v>7.1615240453699999E-4</v>
      </c>
      <c r="N39">
        <v>1395.3508237399999</v>
      </c>
      <c r="O39" s="1">
        <v>42079.532069560184</v>
      </c>
    </row>
    <row r="40" spans="1:15">
      <c r="A40">
        <v>2599</v>
      </c>
      <c r="B40" t="s">
        <v>56</v>
      </c>
      <c r="C40">
        <v>9</v>
      </c>
      <c r="D40" t="s">
        <v>52</v>
      </c>
      <c r="E40">
        <v>0</v>
      </c>
      <c r="F40">
        <v>1</v>
      </c>
      <c r="G40">
        <v>1</v>
      </c>
      <c r="H40">
        <v>0.41761588761099999</v>
      </c>
      <c r="I40">
        <v>5.5482886813000003E-2</v>
      </c>
      <c r="J40">
        <v>1.6230662595999999E-2</v>
      </c>
      <c r="K40">
        <v>3.9386483591099999E-3</v>
      </c>
      <c r="L40">
        <v>8.7924727009699999E-4</v>
      </c>
      <c r="M40">
        <v>1.2602214954699999E-4</v>
      </c>
      <c r="N40">
        <v>7934.1130225500001</v>
      </c>
      <c r="O40" s="1">
        <v>42079.532069560184</v>
      </c>
    </row>
    <row r="41" spans="1:15">
      <c r="A41">
        <v>254</v>
      </c>
      <c r="B41" t="s">
        <v>57</v>
      </c>
      <c r="C41">
        <v>5</v>
      </c>
      <c r="D41" t="s">
        <v>52</v>
      </c>
      <c r="E41">
        <v>0</v>
      </c>
      <c r="F41">
        <v>1</v>
      </c>
      <c r="G41">
        <v>1</v>
      </c>
      <c r="H41">
        <v>0.82251322764599999</v>
      </c>
      <c r="I41">
        <v>0.62343201846499996</v>
      </c>
      <c r="J41">
        <v>0.27458714002599999</v>
      </c>
      <c r="K41">
        <v>0.135399203109</v>
      </c>
      <c r="L41">
        <v>4.96572381374E-2</v>
      </c>
      <c r="M41">
        <v>1.2142166714000001E-2</v>
      </c>
      <c r="N41">
        <v>81.357623936099998</v>
      </c>
      <c r="O41" s="1">
        <v>42079.532069560184</v>
      </c>
    </row>
    <row r="42" spans="1:15">
      <c r="A42">
        <v>2617</v>
      </c>
      <c r="B42" t="s">
        <v>58</v>
      </c>
      <c r="C42">
        <v>12</v>
      </c>
      <c r="D42" t="s">
        <v>52</v>
      </c>
      <c r="E42">
        <v>0</v>
      </c>
      <c r="F42">
        <v>1</v>
      </c>
      <c r="G42">
        <v>1</v>
      </c>
      <c r="H42">
        <v>0.17748677235400001</v>
      </c>
      <c r="I42">
        <v>8.1487056843800004E-2</v>
      </c>
      <c r="J42">
        <v>2.52666182374E-2</v>
      </c>
      <c r="K42">
        <v>9.1800948209000005E-3</v>
      </c>
      <c r="L42">
        <v>1.9251419640899999E-3</v>
      </c>
      <c r="M42">
        <v>2.5724098008000001E-4</v>
      </c>
      <c r="N42">
        <v>3886.40549693</v>
      </c>
      <c r="O42" s="1">
        <v>42079.532069560184</v>
      </c>
    </row>
    <row r="43" spans="1:15">
      <c r="A43">
        <v>46</v>
      </c>
      <c r="B43" t="s">
        <v>59</v>
      </c>
      <c r="C43">
        <v>4</v>
      </c>
      <c r="D43" t="s">
        <v>52</v>
      </c>
      <c r="E43">
        <v>0</v>
      </c>
      <c r="F43">
        <v>1</v>
      </c>
      <c r="G43">
        <v>1</v>
      </c>
      <c r="H43">
        <v>0.77391810142899997</v>
      </c>
      <c r="I43">
        <v>0.26196471064499999</v>
      </c>
      <c r="J43">
        <v>8.3969061229799996E-2</v>
      </c>
      <c r="K43">
        <v>3.1293429105900002E-2</v>
      </c>
      <c r="L43">
        <v>9.8012675275599998E-3</v>
      </c>
      <c r="M43">
        <v>2.01816573964E-3</v>
      </c>
      <c r="N43">
        <v>494.499443063</v>
      </c>
      <c r="O43" s="1">
        <v>42079.532069560184</v>
      </c>
    </row>
    <row r="44" spans="1:15">
      <c r="A44">
        <v>331</v>
      </c>
      <c r="B44" t="s">
        <v>60</v>
      </c>
      <c r="C44">
        <v>13</v>
      </c>
      <c r="D44" t="s">
        <v>52</v>
      </c>
      <c r="E44">
        <v>0</v>
      </c>
      <c r="F44">
        <v>1</v>
      </c>
      <c r="G44">
        <v>1</v>
      </c>
      <c r="H44">
        <v>0.226081898571</v>
      </c>
      <c r="I44">
        <v>3.3116214046700003E-2</v>
      </c>
      <c r="J44">
        <v>2.6809848273599999E-3</v>
      </c>
      <c r="K44">
        <v>2.8523899366700002E-4</v>
      </c>
      <c r="L44" s="2">
        <v>2.13961735743E-5</v>
      </c>
      <c r="M44" s="2">
        <v>9.9110853204200008E-7</v>
      </c>
      <c r="N44">
        <v>1008970.23541</v>
      </c>
      <c r="O44" s="1">
        <v>42079.532069560184</v>
      </c>
    </row>
    <row r="45" spans="1:15">
      <c r="A45">
        <v>2567</v>
      </c>
      <c r="B45" t="s">
        <v>61</v>
      </c>
      <c r="C45">
        <v>6</v>
      </c>
      <c r="D45" t="s">
        <v>52</v>
      </c>
      <c r="E45">
        <v>0</v>
      </c>
      <c r="F45">
        <v>1</v>
      </c>
      <c r="G45">
        <v>1</v>
      </c>
      <c r="H45">
        <v>0.63235629048899999</v>
      </c>
      <c r="I45">
        <v>0.23693130908900001</v>
      </c>
      <c r="J45">
        <v>0.100275697183</v>
      </c>
      <c r="K45">
        <v>4.2150100312100001E-2</v>
      </c>
      <c r="L45">
        <v>1.1955470027999999E-2</v>
      </c>
      <c r="M45">
        <v>2.2038335180000002E-3</v>
      </c>
      <c r="N45">
        <v>452.75478312400003</v>
      </c>
      <c r="O45" s="1">
        <v>42079.532069560184</v>
      </c>
    </row>
    <row r="46" spans="1:15">
      <c r="A46">
        <v>26</v>
      </c>
      <c r="B46" t="s">
        <v>62</v>
      </c>
      <c r="C46">
        <v>11</v>
      </c>
      <c r="D46" t="s">
        <v>52</v>
      </c>
      <c r="E46">
        <v>0</v>
      </c>
      <c r="F46">
        <v>1</v>
      </c>
      <c r="G46">
        <v>1</v>
      </c>
      <c r="H46">
        <v>0.36764370951100001</v>
      </c>
      <c r="I46">
        <v>0.100419512957</v>
      </c>
      <c r="J46">
        <v>2.9106064809999999E-2</v>
      </c>
      <c r="K46">
        <v>8.6091210785799992E-3</v>
      </c>
      <c r="L46">
        <v>1.8302378219100001E-3</v>
      </c>
      <c r="M46">
        <v>2.4825402065500001E-4</v>
      </c>
      <c r="N46">
        <v>4027.1321420700001</v>
      </c>
      <c r="O46" s="1">
        <v>42079.532069560184</v>
      </c>
    </row>
    <row r="47" spans="1:15">
      <c r="A47">
        <v>66</v>
      </c>
      <c r="B47" t="s">
        <v>63</v>
      </c>
      <c r="C47">
        <v>3</v>
      </c>
      <c r="D47" t="s">
        <v>52</v>
      </c>
      <c r="E47">
        <v>0</v>
      </c>
      <c r="F47">
        <v>1</v>
      </c>
      <c r="G47">
        <v>1</v>
      </c>
      <c r="H47">
        <v>0.90789680805299999</v>
      </c>
      <c r="I47">
        <v>0.63893784551900001</v>
      </c>
      <c r="J47">
        <v>0.31588521338499997</v>
      </c>
      <c r="K47">
        <v>0.15340987163100001</v>
      </c>
      <c r="L47">
        <v>6.4675744094700005E-2</v>
      </c>
      <c r="M47">
        <v>1.8573065958400001E-2</v>
      </c>
      <c r="N47">
        <v>52.841406811200002</v>
      </c>
      <c r="O47" s="1">
        <v>42079.532069560184</v>
      </c>
    </row>
    <row r="48" spans="1:15">
      <c r="A48">
        <v>5</v>
      </c>
      <c r="B48" t="s">
        <v>64</v>
      </c>
      <c r="C48">
        <v>14</v>
      </c>
      <c r="D48" t="s">
        <v>52</v>
      </c>
      <c r="E48">
        <v>0</v>
      </c>
      <c r="F48">
        <v>1</v>
      </c>
      <c r="G48">
        <v>1</v>
      </c>
      <c r="H48">
        <v>9.2103191947400007E-2</v>
      </c>
      <c r="I48">
        <v>2.3711332435899998E-2</v>
      </c>
      <c r="J48">
        <v>3.16975132403E-3</v>
      </c>
      <c r="K48">
        <v>4.6228718832099999E-4</v>
      </c>
      <c r="L48" s="2">
        <v>5.30673663203E-5</v>
      </c>
      <c r="M48" s="2">
        <v>3.8059397032799999E-6</v>
      </c>
      <c r="N48">
        <v>262746.19989400002</v>
      </c>
      <c r="O48" s="1">
        <v>42079.532069560184</v>
      </c>
    </row>
    <row r="49" spans="1:15">
      <c r="A49">
        <v>2294</v>
      </c>
      <c r="B49" t="s">
        <v>65</v>
      </c>
      <c r="C49">
        <v>7</v>
      </c>
      <c r="D49" t="s">
        <v>52</v>
      </c>
      <c r="E49">
        <v>0</v>
      </c>
      <c r="F49">
        <v>1</v>
      </c>
      <c r="G49">
        <v>1</v>
      </c>
      <c r="H49">
        <v>0.62385988316700003</v>
      </c>
      <c r="I49">
        <v>0.13846929036399999</v>
      </c>
      <c r="J49">
        <v>6.1238877059699999E-2</v>
      </c>
      <c r="K49">
        <v>2.3675845445299999E-2</v>
      </c>
      <c r="L49">
        <v>8.1674057956100006E-3</v>
      </c>
      <c r="M49">
        <v>1.8782478804100001E-3</v>
      </c>
      <c r="N49">
        <v>531.411089307</v>
      </c>
      <c r="O49" s="1">
        <v>42079.532069560184</v>
      </c>
    </row>
    <row r="50" spans="1:15">
      <c r="A50">
        <v>2166</v>
      </c>
      <c r="B50" t="s">
        <v>66</v>
      </c>
      <c r="C50">
        <v>10</v>
      </c>
      <c r="D50" t="s">
        <v>52</v>
      </c>
      <c r="E50">
        <v>0</v>
      </c>
      <c r="F50">
        <v>1</v>
      </c>
      <c r="G50">
        <v>1</v>
      </c>
      <c r="H50">
        <v>0.37614011683300003</v>
      </c>
      <c r="I50">
        <v>5.67039212027E-2</v>
      </c>
      <c r="J50">
        <v>2.0584366628700002E-2</v>
      </c>
      <c r="K50">
        <v>6.4995719714600001E-3</v>
      </c>
      <c r="L50">
        <v>1.7981827490499999E-3</v>
      </c>
      <c r="M50">
        <v>3.2509943509099998E-4</v>
      </c>
      <c r="N50">
        <v>3074.9819675499998</v>
      </c>
      <c r="O50" s="1">
        <v>42079.532069560184</v>
      </c>
    </row>
    <row r="51" spans="1:15">
      <c r="A51">
        <v>2250</v>
      </c>
      <c r="B51" t="s">
        <v>67</v>
      </c>
      <c r="C51">
        <v>2</v>
      </c>
      <c r="D51" t="s">
        <v>52</v>
      </c>
      <c r="E51">
        <v>0</v>
      </c>
      <c r="F51">
        <v>1</v>
      </c>
      <c r="G51">
        <v>1</v>
      </c>
      <c r="H51">
        <v>0.97427679934900002</v>
      </c>
      <c r="I51">
        <v>0.79968477511400005</v>
      </c>
      <c r="J51">
        <v>0.46910094518399997</v>
      </c>
      <c r="K51">
        <v>0.24404158022299999</v>
      </c>
      <c r="L51">
        <v>0.102716999814</v>
      </c>
      <c r="M51">
        <v>2.93673891944E-2</v>
      </c>
      <c r="N51">
        <v>33.051375605099999</v>
      </c>
      <c r="O51" s="1">
        <v>42079.532069560184</v>
      </c>
    </row>
    <row r="52" spans="1:15">
      <c r="A52">
        <v>2449</v>
      </c>
      <c r="B52" t="s">
        <v>68</v>
      </c>
      <c r="C52">
        <v>15</v>
      </c>
      <c r="D52" t="s">
        <v>52</v>
      </c>
      <c r="E52">
        <v>0</v>
      </c>
      <c r="F52">
        <v>1</v>
      </c>
      <c r="G52">
        <v>1</v>
      </c>
      <c r="H52">
        <v>2.5723200650799999E-2</v>
      </c>
      <c r="I52">
        <v>5.1420133191099997E-3</v>
      </c>
      <c r="J52">
        <v>6.3908442650700001E-4</v>
      </c>
      <c r="K52" s="2">
        <v>6.9265769946700006E-5</v>
      </c>
      <c r="L52" s="2">
        <v>6.3607204224799997E-6</v>
      </c>
      <c r="M52" s="2">
        <v>3.6479861441399999E-7</v>
      </c>
      <c r="N52">
        <v>2741237.4819700001</v>
      </c>
      <c r="O52" s="1">
        <v>42079.532069560184</v>
      </c>
    </row>
    <row r="53" spans="1:15">
      <c r="A53">
        <v>222</v>
      </c>
      <c r="B53" t="s">
        <v>69</v>
      </c>
      <c r="C53">
        <v>1</v>
      </c>
      <c r="D53" t="s">
        <v>70</v>
      </c>
      <c r="E53">
        <v>0</v>
      </c>
      <c r="F53">
        <v>1</v>
      </c>
      <c r="G53">
        <v>1</v>
      </c>
      <c r="H53">
        <v>0.98493764986900001</v>
      </c>
      <c r="I53">
        <v>0.83868508046300005</v>
      </c>
      <c r="J53">
        <v>0.69876941822600003</v>
      </c>
      <c r="K53">
        <v>0.45355433804</v>
      </c>
      <c r="L53">
        <v>0.282004969489</v>
      </c>
      <c r="M53">
        <v>0.10778176774500001</v>
      </c>
      <c r="N53">
        <v>8.2780070407099995</v>
      </c>
      <c r="O53" s="1">
        <v>42079.532069560184</v>
      </c>
    </row>
    <row r="54" spans="1:15">
      <c r="A54">
        <v>322</v>
      </c>
      <c r="B54" t="s">
        <v>71</v>
      </c>
      <c r="C54">
        <v>16</v>
      </c>
      <c r="D54" t="s">
        <v>70</v>
      </c>
      <c r="E54">
        <v>0</v>
      </c>
      <c r="F54">
        <v>1</v>
      </c>
      <c r="G54">
        <v>1</v>
      </c>
      <c r="H54">
        <v>1.5062350131400001E-2</v>
      </c>
      <c r="I54">
        <v>2.64169300421E-3</v>
      </c>
      <c r="J54">
        <v>5.4977652053300003E-4</v>
      </c>
      <c r="K54" s="2">
        <v>5.2634963638400003E-5</v>
      </c>
      <c r="L54" s="2">
        <v>4.8347621168700003E-6</v>
      </c>
      <c r="M54" s="2">
        <v>1.91244733043E-7</v>
      </c>
      <c r="N54">
        <v>5228901.1720399996</v>
      </c>
      <c r="O54" s="1">
        <v>42079.532069560184</v>
      </c>
    </row>
    <row r="55" spans="1:15">
      <c r="A55">
        <v>152</v>
      </c>
      <c r="B55" t="s">
        <v>72</v>
      </c>
      <c r="C55">
        <v>8</v>
      </c>
      <c r="D55" t="s">
        <v>70</v>
      </c>
      <c r="E55">
        <v>0</v>
      </c>
      <c r="F55">
        <v>1</v>
      </c>
      <c r="G55">
        <v>1</v>
      </c>
      <c r="H55">
        <v>0.58628539023100001</v>
      </c>
      <c r="I55">
        <v>0.103767703376</v>
      </c>
      <c r="J55">
        <v>5.5196223874E-2</v>
      </c>
      <c r="K55">
        <v>1.7817965563700001E-2</v>
      </c>
      <c r="L55">
        <v>6.2222256277099999E-3</v>
      </c>
      <c r="M55">
        <v>1.1105644581800001E-3</v>
      </c>
      <c r="N55">
        <v>899.44300682599999</v>
      </c>
      <c r="O55" s="1">
        <v>42079.532069560184</v>
      </c>
    </row>
    <row r="56" spans="1:15">
      <c r="A56">
        <v>99</v>
      </c>
      <c r="B56" t="s">
        <v>73</v>
      </c>
      <c r="C56">
        <v>9</v>
      </c>
      <c r="D56" t="s">
        <v>70</v>
      </c>
      <c r="E56">
        <v>0</v>
      </c>
      <c r="F56">
        <v>1</v>
      </c>
      <c r="G56">
        <v>1</v>
      </c>
      <c r="H56">
        <v>0.41371460976899999</v>
      </c>
      <c r="I56">
        <v>5.4905523156200002E-2</v>
      </c>
      <c r="J56">
        <v>2.5242440579700001E-2</v>
      </c>
      <c r="K56">
        <v>6.6650447330500002E-3</v>
      </c>
      <c r="L56">
        <v>2.10773023718E-3</v>
      </c>
      <c r="M56">
        <v>3.3437002745800002E-4</v>
      </c>
      <c r="N56">
        <v>2989.6986807500002</v>
      </c>
      <c r="O56" s="1">
        <v>42079.532069560184</v>
      </c>
    </row>
    <row r="57" spans="1:15">
      <c r="A57">
        <v>2460</v>
      </c>
      <c r="B57" t="s">
        <v>74</v>
      </c>
      <c r="C57">
        <v>5</v>
      </c>
      <c r="D57" t="s">
        <v>70</v>
      </c>
      <c r="E57">
        <v>0</v>
      </c>
      <c r="F57">
        <v>1</v>
      </c>
      <c r="G57">
        <v>1</v>
      </c>
      <c r="H57">
        <v>0.75268455576799997</v>
      </c>
      <c r="I57">
        <v>0.42529225224</v>
      </c>
      <c r="J57">
        <v>0.1009746575</v>
      </c>
      <c r="K57">
        <v>3.4025156660599999E-2</v>
      </c>
      <c r="L57">
        <v>1.35031280689E-2</v>
      </c>
      <c r="M57">
        <v>2.82112171437E-3</v>
      </c>
      <c r="N57">
        <v>353.46893159799998</v>
      </c>
      <c r="O57" s="1">
        <v>42079.532069560184</v>
      </c>
    </row>
    <row r="58" spans="1:15">
      <c r="A58">
        <v>2751</v>
      </c>
      <c r="B58" t="s">
        <v>75</v>
      </c>
      <c r="C58">
        <v>12</v>
      </c>
      <c r="D58" t="s">
        <v>70</v>
      </c>
      <c r="E58">
        <v>0</v>
      </c>
      <c r="F58">
        <v>1</v>
      </c>
      <c r="G58">
        <v>1</v>
      </c>
      <c r="H58">
        <v>0.247315444232</v>
      </c>
      <c r="I58">
        <v>8.2730726949899996E-2</v>
      </c>
      <c r="J58">
        <v>6.7370532916400001E-3</v>
      </c>
      <c r="K58">
        <v>9.1004099234299996E-4</v>
      </c>
      <c r="L58">
        <v>1.55844563447E-4</v>
      </c>
      <c r="M58" s="2">
        <v>1.2130262380499999E-5</v>
      </c>
      <c r="N58">
        <v>82437.447630499999</v>
      </c>
      <c r="O58" s="1">
        <v>42079.532069560184</v>
      </c>
    </row>
    <row r="59" spans="1:15">
      <c r="A59">
        <v>97</v>
      </c>
      <c r="B59" t="s">
        <v>76</v>
      </c>
      <c r="C59">
        <v>4</v>
      </c>
      <c r="D59" t="s">
        <v>70</v>
      </c>
      <c r="E59">
        <v>0</v>
      </c>
      <c r="F59">
        <v>1</v>
      </c>
      <c r="G59">
        <v>1</v>
      </c>
      <c r="H59">
        <v>0.75485708526399997</v>
      </c>
      <c r="I59">
        <v>0.414170735043</v>
      </c>
      <c r="J59">
        <v>0.10704723073</v>
      </c>
      <c r="K59">
        <v>3.8699428554900002E-2</v>
      </c>
      <c r="L59">
        <v>1.7383684990900001E-2</v>
      </c>
      <c r="M59">
        <v>4.2637723641199997E-3</v>
      </c>
      <c r="N59">
        <v>233.53409671099999</v>
      </c>
      <c r="O59" s="1">
        <v>42079.532069560184</v>
      </c>
    </row>
    <row r="60" spans="1:15">
      <c r="A60">
        <v>300</v>
      </c>
      <c r="B60" t="s">
        <v>77</v>
      </c>
      <c r="C60">
        <v>13</v>
      </c>
      <c r="D60" t="s">
        <v>70</v>
      </c>
      <c r="E60">
        <v>0</v>
      </c>
      <c r="F60">
        <v>1</v>
      </c>
      <c r="G60">
        <v>1</v>
      </c>
      <c r="H60">
        <v>0.245142914736</v>
      </c>
      <c r="I60">
        <v>7.78062857676E-2</v>
      </c>
      <c r="J60">
        <v>5.4831992777299998E-3</v>
      </c>
      <c r="K60">
        <v>6.5134862635500004E-4</v>
      </c>
      <c r="L60" s="2">
        <v>9.9724842054200004E-5</v>
      </c>
      <c r="M60" s="2">
        <v>6.8482290299299999E-6</v>
      </c>
      <c r="N60">
        <v>146022.15366899999</v>
      </c>
      <c r="O60" s="1">
        <v>42079.532069560184</v>
      </c>
    </row>
    <row r="61" spans="1:15">
      <c r="A61">
        <v>2507</v>
      </c>
      <c r="B61" t="s">
        <v>78</v>
      </c>
      <c r="C61">
        <v>6</v>
      </c>
      <c r="D61" t="s">
        <v>70</v>
      </c>
      <c r="E61">
        <v>0</v>
      </c>
      <c r="F61">
        <v>1</v>
      </c>
      <c r="G61">
        <v>1</v>
      </c>
      <c r="H61">
        <v>0.52630221358600004</v>
      </c>
      <c r="I61">
        <v>0.212030757826</v>
      </c>
      <c r="J61">
        <v>6.5812716863699994E-2</v>
      </c>
      <c r="K61">
        <v>2.1058412545700001E-2</v>
      </c>
      <c r="L61">
        <v>7.1714560421799996E-3</v>
      </c>
      <c r="M61">
        <v>1.23982473617E-3</v>
      </c>
      <c r="N61">
        <v>805.56561433700006</v>
      </c>
      <c r="O61" s="1">
        <v>42079.532069560184</v>
      </c>
    </row>
    <row r="62" spans="1:15">
      <c r="A62">
        <v>68</v>
      </c>
      <c r="B62" t="s">
        <v>79</v>
      </c>
      <c r="C62">
        <v>11</v>
      </c>
      <c r="D62" t="s">
        <v>70</v>
      </c>
      <c r="E62">
        <v>1</v>
      </c>
      <c r="F62">
        <v>1</v>
      </c>
      <c r="G62">
        <v>0.26621765752999998</v>
      </c>
      <c r="H62">
        <v>9.6961799233099999E-2</v>
      </c>
      <c r="I62">
        <v>2.8468711980800001E-2</v>
      </c>
      <c r="J62">
        <v>5.2542287251600003E-3</v>
      </c>
      <c r="K62">
        <v>1.0737310211199999E-3</v>
      </c>
      <c r="L62">
        <v>2.9616718769999998E-4</v>
      </c>
      <c r="M62" s="2">
        <v>4.0313808860599998E-5</v>
      </c>
      <c r="N62">
        <v>24804.396172299999</v>
      </c>
      <c r="O62" s="1">
        <v>42079.532069560184</v>
      </c>
    </row>
    <row r="63" spans="1:15">
      <c r="A63">
        <v>2168</v>
      </c>
      <c r="B63" t="s">
        <v>80</v>
      </c>
      <c r="C63">
        <v>11</v>
      </c>
      <c r="D63" t="s">
        <v>70</v>
      </c>
      <c r="E63">
        <v>1</v>
      </c>
      <c r="F63">
        <v>1</v>
      </c>
      <c r="G63">
        <v>0.73378234246999996</v>
      </c>
      <c r="H63">
        <v>0.37673598718099999</v>
      </c>
      <c r="I63">
        <v>0.15736992576700001</v>
      </c>
      <c r="J63">
        <v>3.7188082745000003E-2</v>
      </c>
      <c r="K63">
        <v>9.3665353359400003E-3</v>
      </c>
      <c r="L63">
        <v>3.41922289604E-3</v>
      </c>
      <c r="M63">
        <v>6.4773284635400005E-4</v>
      </c>
      <c r="N63">
        <v>1542.8463644799999</v>
      </c>
      <c r="O63" s="1">
        <v>42079.532069560184</v>
      </c>
    </row>
    <row r="64" spans="1:15">
      <c r="A64">
        <v>201</v>
      </c>
      <c r="B64" t="s">
        <v>81</v>
      </c>
      <c r="C64">
        <v>3</v>
      </c>
      <c r="D64" t="s">
        <v>70</v>
      </c>
      <c r="E64">
        <v>0</v>
      </c>
      <c r="F64">
        <v>1</v>
      </c>
      <c r="G64">
        <v>1</v>
      </c>
      <c r="H64">
        <v>0.90189781320999995</v>
      </c>
      <c r="I64">
        <v>0.58108137312399999</v>
      </c>
      <c r="J64">
        <v>0.213794044007</v>
      </c>
      <c r="K64">
        <v>7.9358772482400003E-2</v>
      </c>
      <c r="L64">
        <v>3.7905649909500003E-2</v>
      </c>
      <c r="M64">
        <v>1.00544627521E-2</v>
      </c>
      <c r="N64">
        <v>98.458322603599996</v>
      </c>
      <c r="O64" s="1">
        <v>42079.532069560184</v>
      </c>
    </row>
    <row r="65" spans="1:15">
      <c r="A65">
        <v>399</v>
      </c>
      <c r="B65" t="s">
        <v>82</v>
      </c>
      <c r="C65">
        <v>14</v>
      </c>
      <c r="D65" t="s">
        <v>70</v>
      </c>
      <c r="E65">
        <v>0</v>
      </c>
      <c r="F65">
        <v>1</v>
      </c>
      <c r="G65">
        <v>1</v>
      </c>
      <c r="H65">
        <v>9.8102186789799997E-2</v>
      </c>
      <c r="I65">
        <v>2.1049231303000002E-2</v>
      </c>
      <c r="J65">
        <v>2.45665517405E-3</v>
      </c>
      <c r="K65">
        <v>3.3623845414500002E-4</v>
      </c>
      <c r="L65" s="2">
        <v>4.64372519701E-5</v>
      </c>
      <c r="M65" s="2">
        <v>2.8545094674200001E-6</v>
      </c>
      <c r="N65">
        <v>350321.887843</v>
      </c>
      <c r="O65" s="1">
        <v>42079.532069560184</v>
      </c>
    </row>
    <row r="66" spans="1:15">
      <c r="A66">
        <v>127</v>
      </c>
      <c r="B66" t="s">
        <v>83</v>
      </c>
      <c r="C66">
        <v>7</v>
      </c>
      <c r="D66" t="s">
        <v>70</v>
      </c>
      <c r="E66">
        <v>0</v>
      </c>
      <c r="F66">
        <v>1</v>
      </c>
      <c r="G66">
        <v>1</v>
      </c>
      <c r="H66">
        <v>0.64740310106300003</v>
      </c>
      <c r="I66">
        <v>0.18343708035199999</v>
      </c>
      <c r="J66">
        <v>0.10503787455999999</v>
      </c>
      <c r="K66">
        <v>4.0203838378199998E-2</v>
      </c>
      <c r="L66">
        <v>1.9844146179500002E-2</v>
      </c>
      <c r="M66">
        <v>5.5229876607E-3</v>
      </c>
      <c r="N66">
        <v>180.06142208399999</v>
      </c>
      <c r="O66" s="1">
        <v>42079.532069560184</v>
      </c>
    </row>
    <row r="67" spans="1:15">
      <c r="A67">
        <v>61</v>
      </c>
      <c r="B67" t="s">
        <v>84</v>
      </c>
      <c r="C67">
        <v>10</v>
      </c>
      <c r="D67" t="s">
        <v>70</v>
      </c>
      <c r="E67">
        <v>0</v>
      </c>
      <c r="F67">
        <v>1</v>
      </c>
      <c r="G67">
        <v>1</v>
      </c>
      <c r="H67">
        <v>0.35259689893700003</v>
      </c>
      <c r="I67">
        <v>6.5493460251800001E-2</v>
      </c>
      <c r="J67">
        <v>2.5613021466800001E-2</v>
      </c>
      <c r="K67">
        <v>6.1829202563800003E-3</v>
      </c>
      <c r="L67">
        <v>2.0865150279399999E-3</v>
      </c>
      <c r="M67">
        <v>3.5866506312799999E-4</v>
      </c>
      <c r="N67">
        <v>2787.1165544199998</v>
      </c>
      <c r="O67" s="1">
        <v>42079.532069560184</v>
      </c>
    </row>
    <row r="68" spans="1:15">
      <c r="A68">
        <v>258</v>
      </c>
      <c r="B68" t="s">
        <v>85</v>
      </c>
      <c r="C68">
        <v>2</v>
      </c>
      <c r="D68" t="s">
        <v>70</v>
      </c>
      <c r="E68">
        <v>0</v>
      </c>
      <c r="F68">
        <v>1</v>
      </c>
      <c r="G68">
        <v>1</v>
      </c>
      <c r="H68">
        <v>0.96523953593300005</v>
      </c>
      <c r="I68">
        <v>0.744548755339</v>
      </c>
      <c r="J68">
        <v>0.54364559988899996</v>
      </c>
      <c r="K68">
        <v>0.28991569460299998</v>
      </c>
      <c r="L68">
        <v>0.18723375080599999</v>
      </c>
      <c r="M68">
        <v>7.5887883445699994E-2</v>
      </c>
      <c r="N68">
        <v>12.177334175</v>
      </c>
      <c r="O68" s="1">
        <v>42079.532069560184</v>
      </c>
    </row>
    <row r="69" spans="1:15">
      <c r="A69">
        <v>2057</v>
      </c>
      <c r="B69" t="s">
        <v>86</v>
      </c>
      <c r="C69">
        <v>15</v>
      </c>
      <c r="D69" t="s">
        <v>70</v>
      </c>
      <c r="E69">
        <v>0</v>
      </c>
      <c r="F69">
        <v>1</v>
      </c>
      <c r="G69">
        <v>1</v>
      </c>
      <c r="H69">
        <v>3.4760464067000001E-2</v>
      </c>
      <c r="I69">
        <v>6.5207040571700001E-3</v>
      </c>
      <c r="J69">
        <v>1.19777656981E-3</v>
      </c>
      <c r="K69">
        <v>1.27898788062E-4</v>
      </c>
      <c r="L69" s="2">
        <v>2.19456400318E-5</v>
      </c>
      <c r="M69" s="2">
        <v>1.7274205967E-6</v>
      </c>
      <c r="N69">
        <v>578896.80978100002</v>
      </c>
      <c r="O69" s="1">
        <v>42079.532069560184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3" workbookViewId="0">
      <selection activeCell="P36" sqref="P36"/>
    </sheetView>
  </sheetViews>
  <sheetFormatPr baseColWidth="10" defaultRowHeight="15" x14ac:dyDescent="0"/>
  <sheetData>
    <row r="1" spans="1:19">
      <c r="A1" t="s">
        <v>87</v>
      </c>
      <c r="B1" t="s">
        <v>89</v>
      </c>
      <c r="C1" t="s">
        <v>88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92</v>
      </c>
      <c r="J1" t="s">
        <v>95</v>
      </c>
      <c r="K1" t="s">
        <v>96</v>
      </c>
      <c r="L1" t="s">
        <v>92</v>
      </c>
      <c r="M1" t="s">
        <v>95</v>
      </c>
      <c r="N1" t="s">
        <v>97</v>
      </c>
      <c r="O1" t="s">
        <v>92</v>
      </c>
      <c r="P1" t="s">
        <v>95</v>
      </c>
      <c r="Q1" t="s">
        <v>98</v>
      </c>
      <c r="R1" t="s">
        <v>92</v>
      </c>
      <c r="S1" t="s">
        <v>95</v>
      </c>
    </row>
    <row r="2" spans="1:19">
      <c r="A2" t="str">
        <f>'Raw Probabilities'!B2</f>
        <v>Kentucky</v>
      </c>
      <c r="B2">
        <f>'Raw Probabilities'!H2</f>
        <v>0.99602615242500003</v>
      </c>
      <c r="C2">
        <f>'Raw Probabilities'!C2</f>
        <v>1</v>
      </c>
      <c r="D2" s="3">
        <f>C2*B2</f>
        <v>0.99602615242500003</v>
      </c>
      <c r="E2">
        <f>'Raw Probabilities'!I2</f>
        <v>0.93787908964699995</v>
      </c>
      <c r="F2">
        <f>(2+C2)</f>
        <v>3</v>
      </c>
      <c r="G2" s="3">
        <f>F2*E2</f>
        <v>2.8136372689410001</v>
      </c>
      <c r="H2">
        <f>'Raw Probabilities'!J2</f>
        <v>0.85352168330800005</v>
      </c>
      <c r="I2">
        <f>4+C2</f>
        <v>5</v>
      </c>
      <c r="J2" s="3">
        <f>I2*H2</f>
        <v>4.2676084165399999</v>
      </c>
      <c r="K2">
        <f>'Raw Probabilities'!K2</f>
        <v>0.72407195981299999</v>
      </c>
      <c r="L2">
        <f>(8+C2)</f>
        <v>9</v>
      </c>
      <c r="M2" s="3">
        <f>L2*K2</f>
        <v>6.516647638317</v>
      </c>
      <c r="N2">
        <f>'Raw Probabilities'!L2</f>
        <v>0.52966305470800001</v>
      </c>
      <c r="O2">
        <f>16</f>
        <v>16</v>
      </c>
      <c r="P2" s="3">
        <f>N2*O2</f>
        <v>8.4746088753280002</v>
      </c>
      <c r="Q2">
        <f>'Raw Probabilities'!M2</f>
        <v>0.40702364532099999</v>
      </c>
      <c r="R2">
        <f>16</f>
        <v>16</v>
      </c>
      <c r="S2" s="3">
        <f>Q2*R2</f>
        <v>6.5123783251359999</v>
      </c>
    </row>
    <row r="3" spans="1:19">
      <c r="A3" t="str">
        <f>'Raw Probabilities'!B3</f>
        <v>Manhattan</v>
      </c>
      <c r="B3">
        <f>'Raw Probabilities'!H3</f>
        <v>3.7109471164600001E-3</v>
      </c>
      <c r="C3">
        <f>'Raw Probabilities'!C3</f>
        <v>16</v>
      </c>
      <c r="D3" s="3">
        <f t="shared" ref="D3:D66" si="0">C3*B3</f>
        <v>5.9375153863360002E-2</v>
      </c>
      <c r="E3">
        <f>'Raw Probabilities'!I3</f>
        <v>7.9630161042499995E-4</v>
      </c>
      <c r="F3">
        <f t="shared" ref="F3:F66" si="1">(2+C3)</f>
        <v>18</v>
      </c>
      <c r="G3" s="3">
        <f t="shared" ref="G3:G66" si="2">F3*E3</f>
        <v>1.4333428987649999E-2</v>
      </c>
      <c r="H3">
        <f>'Raw Probabilities'!J3</f>
        <v>1.91339864198E-4</v>
      </c>
      <c r="I3">
        <f t="shared" ref="I3:I66" si="3">4+C3</f>
        <v>20</v>
      </c>
      <c r="J3" s="3">
        <f t="shared" ref="J3:J66" si="4">I3*H3</f>
        <v>3.8267972839600003E-3</v>
      </c>
      <c r="K3">
        <f>'Raw Probabilities'!K3</f>
        <v>3.4208321841499999E-5</v>
      </c>
      <c r="L3">
        <f t="shared" ref="L3:L66" si="5">(8+C3)</f>
        <v>24</v>
      </c>
      <c r="M3" s="3">
        <f t="shared" ref="M3:M66" si="6">L3*K3</f>
        <v>8.2099972419600003E-4</v>
      </c>
      <c r="N3">
        <f>'Raw Probabilities'!L3</f>
        <v>3.37806706361E-6</v>
      </c>
      <c r="O3">
        <f>16</f>
        <v>16</v>
      </c>
      <c r="P3" s="3">
        <f t="shared" ref="P3:P66" si="7">N3*O3</f>
        <v>5.4049073017760001E-5</v>
      </c>
      <c r="Q3">
        <f>'Raw Probabilities'!M3</f>
        <v>4.83193400413E-7</v>
      </c>
      <c r="R3">
        <f>16</f>
        <v>16</v>
      </c>
      <c r="S3" s="3">
        <f t="shared" ref="S3:S66" si="8">Q3*R3</f>
        <v>7.7310944066080001E-6</v>
      </c>
    </row>
    <row r="4" spans="1:19">
      <c r="A4" t="str">
        <f>'Raw Probabilities'!B4</f>
        <v>Hampton</v>
      </c>
      <c r="B4">
        <f>'Raw Probabilities'!H4</f>
        <v>2.6290045842700002E-4</v>
      </c>
      <c r="C4">
        <f>'Raw Probabilities'!C4</f>
        <v>16</v>
      </c>
      <c r="D4" s="3">
        <f t="shared" si="0"/>
        <v>4.2064073348320003E-3</v>
      </c>
      <c r="E4">
        <f>'Raw Probabilities'!I4</f>
        <v>2.5946562411300001E-5</v>
      </c>
      <c r="F4">
        <f t="shared" si="1"/>
        <v>18</v>
      </c>
      <c r="G4" s="3">
        <f t="shared" si="2"/>
        <v>4.6703812340340004E-4</v>
      </c>
      <c r="H4">
        <f>'Raw Probabilities'!J4</f>
        <v>3.0156386804700001E-6</v>
      </c>
      <c r="I4">
        <f t="shared" si="3"/>
        <v>20</v>
      </c>
      <c r="J4" s="3">
        <f t="shared" si="4"/>
        <v>6.0312773609399998E-5</v>
      </c>
      <c r="K4">
        <f>'Raw Probabilities'!K4</f>
        <v>2.5429569364599999E-7</v>
      </c>
      <c r="L4">
        <f t="shared" si="5"/>
        <v>24</v>
      </c>
      <c r="M4" s="3">
        <f t="shared" si="6"/>
        <v>6.1030966475039993E-6</v>
      </c>
      <c r="N4">
        <f>'Raw Probabilities'!L4</f>
        <v>1.18722073705E-8</v>
      </c>
      <c r="O4">
        <f>16</f>
        <v>16</v>
      </c>
      <c r="P4" s="3">
        <f t="shared" si="7"/>
        <v>1.89955317928E-7</v>
      </c>
      <c r="Q4">
        <f>'Raw Probabilities'!M4</f>
        <v>9.0496003958200001E-10</v>
      </c>
      <c r="R4">
        <f>16</f>
        <v>16</v>
      </c>
      <c r="S4" s="3">
        <f t="shared" si="8"/>
        <v>1.4479360633312E-8</v>
      </c>
    </row>
    <row r="5" spans="1:19">
      <c r="A5" t="str">
        <f>'Raw Probabilities'!B5</f>
        <v>Cincinnati</v>
      </c>
      <c r="B5">
        <f>'Raw Probabilities'!H5</f>
        <v>0.53688702047000003</v>
      </c>
      <c r="C5">
        <f>'Raw Probabilities'!C5</f>
        <v>8</v>
      </c>
      <c r="D5" s="3">
        <f t="shared" si="0"/>
        <v>4.2950961637600003</v>
      </c>
      <c r="E5">
        <f>'Raw Probabilities'!I5</f>
        <v>3.5310723532800001E-2</v>
      </c>
      <c r="F5">
        <f t="shared" si="1"/>
        <v>10</v>
      </c>
      <c r="G5" s="3">
        <f t="shared" si="2"/>
        <v>0.35310723532800004</v>
      </c>
      <c r="H5">
        <f>'Raw Probabilities'!J5</f>
        <v>1.7808426905999999E-2</v>
      </c>
      <c r="I5">
        <f t="shared" si="3"/>
        <v>12</v>
      </c>
      <c r="J5" s="3">
        <f t="shared" si="4"/>
        <v>0.21370112287199999</v>
      </c>
      <c r="K5">
        <f>'Raw Probabilities'!K5</f>
        <v>7.1582473208200003E-3</v>
      </c>
      <c r="L5">
        <f t="shared" si="5"/>
        <v>16</v>
      </c>
      <c r="M5" s="3">
        <f t="shared" si="6"/>
        <v>0.11453195713312</v>
      </c>
      <c r="N5">
        <f>'Raw Probabilities'!L5</f>
        <v>2.0564694861700001E-3</v>
      </c>
      <c r="O5">
        <f>16</f>
        <v>16</v>
      </c>
      <c r="P5" s="3">
        <f t="shared" si="7"/>
        <v>3.2903511778720002E-2</v>
      </c>
      <c r="Q5">
        <f>'Raw Probabilities'!M5</f>
        <v>7.2177332858500002E-4</v>
      </c>
      <c r="R5">
        <f>16</f>
        <v>16</v>
      </c>
      <c r="S5" s="3">
        <f t="shared" si="8"/>
        <v>1.154837325736E-2</v>
      </c>
    </row>
    <row r="6" spans="1:19">
      <c r="A6" t="str">
        <f>'Raw Probabilities'!B6</f>
        <v>Purdue</v>
      </c>
      <c r="B6">
        <f>'Raw Probabilities'!H6</f>
        <v>0.46311297953000002</v>
      </c>
      <c r="C6">
        <f>'Raw Probabilities'!C6</f>
        <v>9</v>
      </c>
      <c r="D6" s="3">
        <f t="shared" si="0"/>
        <v>4.1680168157700006</v>
      </c>
      <c r="E6">
        <f>'Raw Probabilities'!I6</f>
        <v>2.59879386474E-2</v>
      </c>
      <c r="F6">
        <f t="shared" si="1"/>
        <v>11</v>
      </c>
      <c r="G6" s="3">
        <f t="shared" si="2"/>
        <v>0.28586732512140001</v>
      </c>
      <c r="H6">
        <f>'Raw Probabilities'!J6</f>
        <v>1.25142708117E-2</v>
      </c>
      <c r="I6">
        <f t="shared" si="3"/>
        <v>13</v>
      </c>
      <c r="J6" s="3">
        <f t="shared" si="4"/>
        <v>0.1626855205521</v>
      </c>
      <c r="K6">
        <f>'Raw Probabilities'!K6</f>
        <v>4.7721340067200003E-3</v>
      </c>
      <c r="L6">
        <f t="shared" si="5"/>
        <v>17</v>
      </c>
      <c r="M6" s="3">
        <f t="shared" si="6"/>
        <v>8.1126278114240002E-2</v>
      </c>
      <c r="N6">
        <f>'Raw Probabilities'!L6</f>
        <v>1.37867274261E-3</v>
      </c>
      <c r="O6">
        <f>16</f>
        <v>16</v>
      </c>
      <c r="P6" s="3">
        <f t="shared" si="7"/>
        <v>2.205876388176E-2</v>
      </c>
      <c r="Q6">
        <f>'Raw Probabilities'!M6</f>
        <v>4.8681739931999998E-4</v>
      </c>
      <c r="R6">
        <f>16</f>
        <v>16</v>
      </c>
      <c r="S6" s="3">
        <f t="shared" si="8"/>
        <v>7.7890783891199997E-3</v>
      </c>
    </row>
    <row r="7" spans="1:19">
      <c r="A7" t="str">
        <f>'Raw Probabilities'!B7</f>
        <v>West Virginia</v>
      </c>
      <c r="B7">
        <f>'Raw Probabilities'!H7</f>
        <v>0.67396641062899998</v>
      </c>
      <c r="C7">
        <f>'Raw Probabilities'!C7</f>
        <v>5</v>
      </c>
      <c r="D7" s="3">
        <f t="shared" si="0"/>
        <v>3.3698320531450001</v>
      </c>
      <c r="E7">
        <f>'Raw Probabilities'!I7</f>
        <v>0.38773641105399997</v>
      </c>
      <c r="F7">
        <f t="shared" si="1"/>
        <v>7</v>
      </c>
      <c r="G7" s="3">
        <f t="shared" si="2"/>
        <v>2.7141548773779998</v>
      </c>
      <c r="H7">
        <f>'Raw Probabilities'!J7</f>
        <v>5.2924591120000003E-2</v>
      </c>
      <c r="I7">
        <f t="shared" si="3"/>
        <v>9</v>
      </c>
      <c r="J7" s="3">
        <f t="shared" si="4"/>
        <v>0.47632132008000005</v>
      </c>
      <c r="K7">
        <f>'Raw Probabilities'!K7</f>
        <v>2.4638310085E-2</v>
      </c>
      <c r="L7">
        <f t="shared" si="5"/>
        <v>13</v>
      </c>
      <c r="M7" s="3">
        <f t="shared" si="6"/>
        <v>0.32029803110499999</v>
      </c>
      <c r="N7">
        <f>'Raw Probabilities'!L7</f>
        <v>7.2888889840200003E-3</v>
      </c>
      <c r="O7">
        <f>16</f>
        <v>16</v>
      </c>
      <c r="P7" s="3">
        <f t="shared" si="7"/>
        <v>0.11662222374432001</v>
      </c>
      <c r="Q7">
        <f>'Raw Probabilities'!M7</f>
        <v>2.6114604745499999E-3</v>
      </c>
      <c r="R7">
        <f>16</f>
        <v>16</v>
      </c>
      <c r="S7" s="3">
        <f t="shared" si="8"/>
        <v>4.1783367592799998E-2</v>
      </c>
    </row>
    <row r="8" spans="1:19">
      <c r="A8" t="str">
        <f>'Raw Probabilities'!B8</f>
        <v>Buffalo</v>
      </c>
      <c r="B8">
        <f>'Raw Probabilities'!H8</f>
        <v>0.32603358937100002</v>
      </c>
      <c r="C8">
        <f>'Raw Probabilities'!C8</f>
        <v>12</v>
      </c>
      <c r="D8" s="3">
        <f t="shared" si="0"/>
        <v>3.9124030724520003</v>
      </c>
      <c r="E8">
        <f>'Raw Probabilities'!I8</f>
        <v>0.136821594692</v>
      </c>
      <c r="F8">
        <f t="shared" si="1"/>
        <v>14</v>
      </c>
      <c r="G8" s="3">
        <f t="shared" si="2"/>
        <v>1.9155023256880002</v>
      </c>
      <c r="H8">
        <f>'Raw Probabilities'!J8</f>
        <v>1.06608545657E-2</v>
      </c>
      <c r="I8">
        <f t="shared" si="3"/>
        <v>16</v>
      </c>
      <c r="J8" s="3">
        <f t="shared" si="4"/>
        <v>0.1705736730512</v>
      </c>
      <c r="K8">
        <f>'Raw Probabilities'!K8</f>
        <v>3.57334559817E-3</v>
      </c>
      <c r="L8">
        <f t="shared" si="5"/>
        <v>20</v>
      </c>
      <c r="M8" s="3">
        <f t="shared" si="6"/>
        <v>7.1466911963399993E-2</v>
      </c>
      <c r="N8">
        <f>'Raw Probabilities'!L8</f>
        <v>6.7408406426699996E-4</v>
      </c>
      <c r="O8">
        <f>16</f>
        <v>16</v>
      </c>
      <c r="P8" s="3">
        <f t="shared" si="7"/>
        <v>1.0785345028271999E-2</v>
      </c>
      <c r="Q8">
        <f>'Raw Probabilities'!M8</f>
        <v>1.65432066687E-4</v>
      </c>
      <c r="R8">
        <f>16</f>
        <v>16</v>
      </c>
      <c r="S8" s="3">
        <f t="shared" si="8"/>
        <v>2.6469130669919999E-3</v>
      </c>
    </row>
    <row r="9" spans="1:19">
      <c r="A9" t="str">
        <f>'Raw Probabilities'!B9</f>
        <v>Maryland</v>
      </c>
      <c r="B9">
        <f>'Raw Probabilities'!H9</f>
        <v>0.724672878302</v>
      </c>
      <c r="C9">
        <f>'Raw Probabilities'!C9</f>
        <v>4</v>
      </c>
      <c r="D9" s="3">
        <f t="shared" si="0"/>
        <v>2.898691513208</v>
      </c>
      <c r="E9">
        <f>'Raw Probabilities'!I9</f>
        <v>0.38520842033699998</v>
      </c>
      <c r="F9">
        <f t="shared" si="1"/>
        <v>6</v>
      </c>
      <c r="G9" s="3">
        <f t="shared" si="2"/>
        <v>2.3112505220220001</v>
      </c>
      <c r="H9">
        <f>'Raw Probabilities'!J9</f>
        <v>4.7363547918499997E-2</v>
      </c>
      <c r="I9">
        <f t="shared" si="3"/>
        <v>8</v>
      </c>
      <c r="J9" s="3">
        <f t="shared" si="4"/>
        <v>0.37890838334799998</v>
      </c>
      <c r="K9">
        <f>'Raw Probabilities'!K9</f>
        <v>2.07864117001E-2</v>
      </c>
      <c r="L9">
        <f t="shared" si="5"/>
        <v>12</v>
      </c>
      <c r="M9" s="3">
        <f t="shared" si="6"/>
        <v>0.24943694040120001</v>
      </c>
      <c r="N9">
        <f>'Raw Probabilities'!L9</f>
        <v>5.7439568541700001E-3</v>
      </c>
      <c r="O9">
        <f>16</f>
        <v>16</v>
      </c>
      <c r="P9" s="3">
        <f t="shared" si="7"/>
        <v>9.1903309666720001E-2</v>
      </c>
      <c r="Q9">
        <f>'Raw Probabilities'!M9</f>
        <v>1.94196742935E-3</v>
      </c>
      <c r="R9">
        <f>16</f>
        <v>16</v>
      </c>
      <c r="S9" s="3">
        <f t="shared" si="8"/>
        <v>3.1071478869599999E-2</v>
      </c>
    </row>
    <row r="10" spans="1:19">
      <c r="A10" t="str">
        <f>'Raw Probabilities'!B10</f>
        <v>Valparaiso</v>
      </c>
      <c r="B10">
        <f>'Raw Probabilities'!H10</f>
        <v>0.275327121698</v>
      </c>
      <c r="C10">
        <f>'Raw Probabilities'!C10</f>
        <v>13</v>
      </c>
      <c r="D10" s="3">
        <f t="shared" si="0"/>
        <v>3.579252582074</v>
      </c>
      <c r="E10">
        <f>'Raw Probabilities'!I10</f>
        <v>9.0233573916300006E-2</v>
      </c>
      <c r="F10">
        <f t="shared" si="1"/>
        <v>15</v>
      </c>
      <c r="G10" s="3">
        <f t="shared" si="2"/>
        <v>1.3535036087445</v>
      </c>
      <c r="H10">
        <f>'Raw Probabilities'!J10</f>
        <v>5.0122698673300001E-3</v>
      </c>
      <c r="I10">
        <f t="shared" si="3"/>
        <v>17</v>
      </c>
      <c r="J10" s="3">
        <f t="shared" si="4"/>
        <v>8.5208587744610001E-2</v>
      </c>
      <c r="K10">
        <f>'Raw Probabilities'!K10</f>
        <v>1.35214595342E-3</v>
      </c>
      <c r="L10">
        <f t="shared" si="5"/>
        <v>21</v>
      </c>
      <c r="M10" s="3">
        <f t="shared" si="6"/>
        <v>2.8395065021820001E-2</v>
      </c>
      <c r="N10">
        <f>'Raw Probabilities'!L10</f>
        <v>2.5667394567199998E-4</v>
      </c>
      <c r="O10">
        <f>16</f>
        <v>16</v>
      </c>
      <c r="P10" s="3">
        <f t="shared" si="7"/>
        <v>4.1067831307519996E-3</v>
      </c>
      <c r="Q10">
        <f>'Raw Probabilities'!M10</f>
        <v>6.3526479753500003E-5</v>
      </c>
      <c r="R10">
        <f>16</f>
        <v>16</v>
      </c>
      <c r="S10" s="3">
        <f t="shared" si="8"/>
        <v>1.016423676056E-3</v>
      </c>
    </row>
    <row r="11" spans="1:19">
      <c r="A11" t="str">
        <f>'Raw Probabilities'!B11</f>
        <v>Butler</v>
      </c>
      <c r="B11">
        <f>'Raw Probabilities'!H11</f>
        <v>0.45506186689599998</v>
      </c>
      <c r="C11">
        <f>'Raw Probabilities'!C11</f>
        <v>6</v>
      </c>
      <c r="D11" s="3">
        <f t="shared" si="0"/>
        <v>2.7303712013759998</v>
      </c>
      <c r="E11">
        <f>'Raw Probabilities'!I11</f>
        <v>0.17899339927300001</v>
      </c>
      <c r="F11">
        <f t="shared" si="1"/>
        <v>8</v>
      </c>
      <c r="G11" s="3">
        <f t="shared" si="2"/>
        <v>1.4319471941840001</v>
      </c>
      <c r="H11">
        <f>'Raw Probabilities'!J11</f>
        <v>7.4602197034999998E-2</v>
      </c>
      <c r="I11">
        <f t="shared" si="3"/>
        <v>10</v>
      </c>
      <c r="J11" s="3">
        <f t="shared" si="4"/>
        <v>0.74602197034999995</v>
      </c>
      <c r="K11">
        <f>'Raw Probabilities'!K11</f>
        <v>1.2103113984399999E-2</v>
      </c>
      <c r="L11">
        <f t="shared" si="5"/>
        <v>14</v>
      </c>
      <c r="M11" s="3">
        <f t="shared" si="6"/>
        <v>0.16944359578159998</v>
      </c>
      <c r="N11">
        <f>'Raw Probabilities'!L11</f>
        <v>4.5219958928200002E-3</v>
      </c>
      <c r="O11">
        <f>16</f>
        <v>16</v>
      </c>
      <c r="P11" s="3">
        <f t="shared" si="7"/>
        <v>7.2351934285120004E-2</v>
      </c>
      <c r="Q11">
        <f>'Raw Probabilities'!M11</f>
        <v>1.9820298292099999E-3</v>
      </c>
      <c r="R11">
        <f>16</f>
        <v>16</v>
      </c>
      <c r="S11" s="3">
        <f t="shared" si="8"/>
        <v>3.1712477267359998E-2</v>
      </c>
    </row>
    <row r="12" spans="1:19">
      <c r="A12" t="str">
        <f>'Raw Probabilities'!B12</f>
        <v>Texas</v>
      </c>
      <c r="B12">
        <f>'Raw Probabilities'!H12</f>
        <v>0.54493813310399997</v>
      </c>
      <c r="C12">
        <f>'Raw Probabilities'!C12</f>
        <v>11</v>
      </c>
      <c r="D12" s="3">
        <f t="shared" si="0"/>
        <v>5.9943194641439996</v>
      </c>
      <c r="E12">
        <f>'Raw Probabilities'!I12</f>
        <v>0.234595101551</v>
      </c>
      <c r="F12">
        <f t="shared" si="1"/>
        <v>13</v>
      </c>
      <c r="G12" s="3">
        <f t="shared" si="2"/>
        <v>3.0497363201629999</v>
      </c>
      <c r="H12">
        <f>'Raw Probabilities'!J12</f>
        <v>0.101866113599</v>
      </c>
      <c r="I12">
        <f t="shared" si="3"/>
        <v>15</v>
      </c>
      <c r="J12" s="3">
        <f t="shared" si="4"/>
        <v>1.5279917039849999</v>
      </c>
      <c r="K12">
        <f>'Raw Probabilities'!K12</f>
        <v>1.7456870580299998E-2</v>
      </c>
      <c r="L12">
        <f t="shared" si="5"/>
        <v>19</v>
      </c>
      <c r="M12" s="3">
        <f t="shared" si="6"/>
        <v>0.33168054102569999</v>
      </c>
      <c r="N12">
        <f>'Raw Probabilities'!L12</f>
        <v>5.47112911304E-3</v>
      </c>
      <c r="O12">
        <f>16</f>
        <v>16</v>
      </c>
      <c r="P12" s="3">
        <f t="shared" si="7"/>
        <v>8.753806580864E-2</v>
      </c>
      <c r="Q12">
        <f>'Raw Probabilities'!M12</f>
        <v>2.0624923587300001E-3</v>
      </c>
      <c r="R12">
        <f>16</f>
        <v>16</v>
      </c>
      <c r="S12" s="3">
        <f t="shared" si="8"/>
        <v>3.2999877739680002E-2</v>
      </c>
    </row>
    <row r="13" spans="1:19">
      <c r="A13" t="str">
        <f>'Raw Probabilities'!B13</f>
        <v>Notre Dame</v>
      </c>
      <c r="B13">
        <f>'Raw Probabilities'!H13</f>
        <v>0.89927291385700003</v>
      </c>
      <c r="C13">
        <f>'Raw Probabilities'!C13</f>
        <v>3</v>
      </c>
      <c r="D13" s="3">
        <f t="shared" si="0"/>
        <v>2.697818741571</v>
      </c>
      <c r="E13">
        <f>'Raw Probabilities'!I13</f>
        <v>0.56570681604399997</v>
      </c>
      <c r="F13">
        <f t="shared" si="1"/>
        <v>5</v>
      </c>
      <c r="G13" s="3">
        <f t="shared" si="2"/>
        <v>2.8285340802199999</v>
      </c>
      <c r="H13">
        <f>'Raw Probabilities'!J13</f>
        <v>0.30970697376099998</v>
      </c>
      <c r="I13">
        <f t="shared" si="3"/>
        <v>7</v>
      </c>
      <c r="J13" s="3">
        <f t="shared" si="4"/>
        <v>2.1679488163269998</v>
      </c>
      <c r="K13">
        <f>'Raw Probabilities'!K13</f>
        <v>7.3956868442500004E-2</v>
      </c>
      <c r="L13">
        <f t="shared" si="5"/>
        <v>11</v>
      </c>
      <c r="M13" s="3">
        <f t="shared" si="6"/>
        <v>0.81352555286750006</v>
      </c>
      <c r="N13">
        <f>'Raw Probabilities'!L13</f>
        <v>3.0320146447400002E-2</v>
      </c>
      <c r="O13">
        <f>16</f>
        <v>16</v>
      </c>
      <c r="P13" s="3">
        <f t="shared" si="7"/>
        <v>0.48512234315840003</v>
      </c>
      <c r="Q13">
        <f>'Raw Probabilities'!M13</f>
        <v>1.4295437301699999E-2</v>
      </c>
      <c r="R13">
        <f>16</f>
        <v>16</v>
      </c>
      <c r="S13" s="3">
        <f t="shared" si="8"/>
        <v>0.22872699682719999</v>
      </c>
    </row>
    <row r="14" spans="1:19">
      <c r="A14" t="str">
        <f>'Raw Probabilities'!B14</f>
        <v>Northeastern</v>
      </c>
      <c r="B14">
        <f>'Raw Probabilities'!H14</f>
        <v>0.10072708614299999</v>
      </c>
      <c r="C14">
        <f>'Raw Probabilities'!C14</f>
        <v>14</v>
      </c>
      <c r="D14" s="3">
        <f t="shared" si="0"/>
        <v>1.410179206002</v>
      </c>
      <c r="E14">
        <f>'Raw Probabilities'!I14</f>
        <v>2.07046831315E-2</v>
      </c>
      <c r="F14">
        <f t="shared" si="1"/>
        <v>16</v>
      </c>
      <c r="G14" s="3">
        <f t="shared" si="2"/>
        <v>0.331274930104</v>
      </c>
      <c r="H14">
        <f>'Raw Probabilities'!J14</f>
        <v>3.3031378965800002E-3</v>
      </c>
      <c r="I14">
        <f t="shared" si="3"/>
        <v>18</v>
      </c>
      <c r="J14" s="3">
        <f t="shared" si="4"/>
        <v>5.9456482138440001E-2</v>
      </c>
      <c r="K14">
        <f>'Raw Probabilities'!K14</f>
        <v>1.7119627719799999E-4</v>
      </c>
      <c r="L14">
        <f t="shared" si="5"/>
        <v>22</v>
      </c>
      <c r="M14" s="3">
        <f t="shared" si="6"/>
        <v>3.7663180983559998E-3</v>
      </c>
      <c r="N14">
        <f>'Raw Probabilities'!L14</f>
        <v>1.6424253142500001E-5</v>
      </c>
      <c r="O14">
        <f>16</f>
        <v>16</v>
      </c>
      <c r="P14" s="3">
        <f t="shared" si="7"/>
        <v>2.6278805028000002E-4</v>
      </c>
      <c r="Q14">
        <f>'Raw Probabilities'!M14</f>
        <v>2.27380385681E-6</v>
      </c>
      <c r="R14">
        <f>16</f>
        <v>16</v>
      </c>
      <c r="S14" s="3">
        <f t="shared" si="8"/>
        <v>3.638086170896E-5</v>
      </c>
    </row>
    <row r="15" spans="1:19">
      <c r="A15" t="str">
        <f>'Raw Probabilities'!B15</f>
        <v>Wichita State</v>
      </c>
      <c r="B15">
        <f>'Raw Probabilities'!H15</f>
        <v>0.72450472235600005</v>
      </c>
      <c r="C15">
        <f>'Raw Probabilities'!C15</f>
        <v>7</v>
      </c>
      <c r="D15" s="3">
        <f t="shared" si="0"/>
        <v>5.071533056492</v>
      </c>
      <c r="E15">
        <f>'Raw Probabilities'!I15</f>
        <v>0.33559522174799999</v>
      </c>
      <c r="F15">
        <f t="shared" si="1"/>
        <v>9</v>
      </c>
      <c r="G15" s="3">
        <f t="shared" si="2"/>
        <v>3.020356995732</v>
      </c>
      <c r="H15">
        <f>'Raw Probabilities'!J15</f>
        <v>0.16311255886100001</v>
      </c>
      <c r="I15">
        <f t="shared" si="3"/>
        <v>11</v>
      </c>
      <c r="J15" s="3">
        <f t="shared" si="4"/>
        <v>1.7942381474710001</v>
      </c>
      <c r="K15">
        <f>'Raw Probabilities'!K15</f>
        <v>3.15837112662E-2</v>
      </c>
      <c r="L15">
        <f t="shared" si="5"/>
        <v>15</v>
      </c>
      <c r="M15" s="3">
        <f t="shared" si="6"/>
        <v>0.47375566899299998</v>
      </c>
      <c r="N15">
        <f>'Raw Probabilities'!L15</f>
        <v>1.1007524789699999E-2</v>
      </c>
      <c r="O15">
        <f>16</f>
        <v>16</v>
      </c>
      <c r="P15" s="3">
        <f t="shared" si="7"/>
        <v>0.17612039663519999</v>
      </c>
      <c r="Q15">
        <f>'Raw Probabilities'!M15</f>
        <v>4.5325027645200001E-3</v>
      </c>
      <c r="R15">
        <f>16</f>
        <v>16</v>
      </c>
      <c r="S15" s="3">
        <f t="shared" si="8"/>
        <v>7.2520044232320002E-2</v>
      </c>
    </row>
    <row r="16" spans="1:19">
      <c r="A16" t="str">
        <f>'Raw Probabilities'!B16</f>
        <v>Indiana</v>
      </c>
      <c r="B16">
        <f>'Raw Probabilities'!H16</f>
        <v>0.275495277644</v>
      </c>
      <c r="C16">
        <f>'Raw Probabilities'!C16</f>
        <v>10</v>
      </c>
      <c r="D16" s="3">
        <f t="shared" si="0"/>
        <v>2.7549527764400001</v>
      </c>
      <c r="E16">
        <f>'Raw Probabilities'!I16</f>
        <v>7.5937490964500004E-2</v>
      </c>
      <c r="F16">
        <f t="shared" si="1"/>
        <v>12</v>
      </c>
      <c r="G16" s="3">
        <f t="shared" si="2"/>
        <v>0.91124989157400005</v>
      </c>
      <c r="H16">
        <f>'Raw Probabilities'!J16</f>
        <v>2.8659844743400002E-2</v>
      </c>
      <c r="I16">
        <f t="shared" si="3"/>
        <v>14</v>
      </c>
      <c r="J16" s="3">
        <f t="shared" si="4"/>
        <v>0.40123782640760003</v>
      </c>
      <c r="K16">
        <f>'Raw Probabilities'!K16</f>
        <v>3.9245384971400002E-3</v>
      </c>
      <c r="L16">
        <f t="shared" si="5"/>
        <v>18</v>
      </c>
      <c r="M16" s="3">
        <f t="shared" si="6"/>
        <v>7.0641692948520005E-2</v>
      </c>
      <c r="N16">
        <f>'Raw Probabilities'!L16</f>
        <v>1.1764927319699999E-3</v>
      </c>
      <c r="O16">
        <f>16</f>
        <v>16</v>
      </c>
      <c r="P16" s="3">
        <f t="shared" si="7"/>
        <v>1.8823883711519999E-2</v>
      </c>
      <c r="Q16">
        <f>'Raw Probabilities'!M16</f>
        <v>4.2901850488300002E-4</v>
      </c>
      <c r="R16">
        <f>16</f>
        <v>16</v>
      </c>
      <c r="S16" s="3">
        <f t="shared" si="8"/>
        <v>6.8642960781280004E-3</v>
      </c>
    </row>
    <row r="17" spans="1:19">
      <c r="A17" t="str">
        <f>'Raw Probabilities'!B17</f>
        <v>Kansas</v>
      </c>
      <c r="B17">
        <f>'Raw Probabilities'!H17</f>
        <v>0.90665900879100003</v>
      </c>
      <c r="C17">
        <f>'Raw Probabilities'!C17</f>
        <v>2</v>
      </c>
      <c r="D17" s="3">
        <f t="shared" si="0"/>
        <v>1.8133180175820001</v>
      </c>
      <c r="E17">
        <f>'Raw Probabilities'!I17</f>
        <v>0.56952167026199996</v>
      </c>
      <c r="F17">
        <f t="shared" si="1"/>
        <v>4</v>
      </c>
      <c r="G17" s="3">
        <f t="shared" si="2"/>
        <v>2.2780866810479998</v>
      </c>
      <c r="H17">
        <f>'Raw Probabilities'!J17</f>
        <v>0.31533025066999998</v>
      </c>
      <c r="I17">
        <f t="shared" si="3"/>
        <v>6</v>
      </c>
      <c r="J17" s="3">
        <f t="shared" si="4"/>
        <v>1.8919815040199999</v>
      </c>
      <c r="K17">
        <f>'Raw Probabilities'!K17</f>
        <v>7.4224448969099993E-2</v>
      </c>
      <c r="L17">
        <f t="shared" si="5"/>
        <v>10</v>
      </c>
      <c r="M17" s="3">
        <f t="shared" si="6"/>
        <v>0.74224448969099988</v>
      </c>
      <c r="N17">
        <f>'Raw Probabilities'!L17</f>
        <v>3.0752838939999999E-2</v>
      </c>
      <c r="O17">
        <f>16</f>
        <v>16</v>
      </c>
      <c r="P17" s="3">
        <f t="shared" si="7"/>
        <v>0.49204542303999999</v>
      </c>
      <c r="Q17">
        <f>'Raw Probabilities'!M17</f>
        <v>1.46285109948E-2</v>
      </c>
      <c r="R17">
        <f>16</f>
        <v>16</v>
      </c>
      <c r="S17" s="3">
        <f t="shared" si="8"/>
        <v>0.2340561759168</v>
      </c>
    </row>
    <row r="18" spans="1:19">
      <c r="A18" t="str">
        <f>'Raw Probabilities'!B18</f>
        <v>New Mexico State</v>
      </c>
      <c r="B18">
        <f>'Raw Probabilities'!H18</f>
        <v>9.3340991208599997E-2</v>
      </c>
      <c r="C18">
        <f>'Raw Probabilities'!C18</f>
        <v>15</v>
      </c>
      <c r="D18" s="3">
        <f t="shared" si="0"/>
        <v>1.4001148681289999</v>
      </c>
      <c r="E18">
        <f>'Raw Probabilities'!I18</f>
        <v>1.89456170251E-2</v>
      </c>
      <c r="F18">
        <f t="shared" si="1"/>
        <v>17</v>
      </c>
      <c r="G18" s="3">
        <f t="shared" si="2"/>
        <v>0.3220754894267</v>
      </c>
      <c r="H18">
        <f>'Raw Probabilities'!J18</f>
        <v>3.4189234340600001E-3</v>
      </c>
      <c r="I18">
        <f t="shared" si="3"/>
        <v>19</v>
      </c>
      <c r="J18" s="3">
        <f t="shared" si="4"/>
        <v>6.4959545247139996E-2</v>
      </c>
      <c r="K18">
        <f>'Raw Probabilities'!K18</f>
        <v>1.92234888607E-4</v>
      </c>
      <c r="L18">
        <f t="shared" si="5"/>
        <v>23</v>
      </c>
      <c r="M18" s="3">
        <f t="shared" si="6"/>
        <v>4.4214024379609996E-3</v>
      </c>
      <c r="N18">
        <f>'Raw Probabilities'!L18</f>
        <v>2.29292172835E-5</v>
      </c>
      <c r="O18">
        <f>16</f>
        <v>16</v>
      </c>
      <c r="P18" s="3">
        <f t="shared" si="7"/>
        <v>3.66867476536E-4</v>
      </c>
      <c r="Q18">
        <f>'Raw Probabilities'!M18</f>
        <v>3.82888738474E-6</v>
      </c>
      <c r="R18">
        <f>16</f>
        <v>16</v>
      </c>
      <c r="S18" s="3">
        <f t="shared" si="8"/>
        <v>6.126219815584E-5</v>
      </c>
    </row>
    <row r="19" spans="1:19">
      <c r="A19" t="str">
        <f>'Raw Probabilities'!B19</f>
        <v>Wisconsin</v>
      </c>
      <c r="B19">
        <f>'Raw Probabilities'!H19</f>
        <v>0.98533937085000001</v>
      </c>
      <c r="C19">
        <f>'Raw Probabilities'!C19</f>
        <v>1</v>
      </c>
      <c r="D19" s="3">
        <f t="shared" si="0"/>
        <v>0.98533937085000001</v>
      </c>
      <c r="E19">
        <f>'Raw Probabilities'!I19</f>
        <v>0.85841540484500001</v>
      </c>
      <c r="F19">
        <f t="shared" si="1"/>
        <v>3</v>
      </c>
      <c r="G19" s="3">
        <f t="shared" si="2"/>
        <v>2.5752462145349999</v>
      </c>
      <c r="H19">
        <f>'Raw Probabilities'!J19</f>
        <v>0.63215531114400003</v>
      </c>
      <c r="I19">
        <f t="shared" si="3"/>
        <v>5</v>
      </c>
      <c r="J19" s="3">
        <f t="shared" si="4"/>
        <v>3.16077655572</v>
      </c>
      <c r="K19">
        <f>'Raw Probabilities'!K19</f>
        <v>0.326271244643</v>
      </c>
      <c r="L19">
        <f t="shared" si="5"/>
        <v>9</v>
      </c>
      <c r="M19" s="3">
        <f t="shared" si="6"/>
        <v>2.9364412017869999</v>
      </c>
      <c r="N19">
        <f>'Raw Probabilities'!L19</f>
        <v>0.14735866538299999</v>
      </c>
      <c r="O19">
        <f>16</f>
        <v>16</v>
      </c>
      <c r="P19" s="3">
        <f t="shared" si="7"/>
        <v>2.3577386461279999</v>
      </c>
      <c r="Q19">
        <f>'Raw Probabilities'!M19</f>
        <v>9.5591572030800001E-2</v>
      </c>
      <c r="R19">
        <f>16</f>
        <v>16</v>
      </c>
      <c r="S19" s="3">
        <f t="shared" si="8"/>
        <v>1.5294651524928</v>
      </c>
    </row>
    <row r="20" spans="1:19">
      <c r="A20" t="str">
        <f>'Raw Probabilities'!B20</f>
        <v>Coastal Carolina</v>
      </c>
      <c r="B20">
        <f>'Raw Probabilities'!H20</f>
        <v>1.46606291499E-2</v>
      </c>
      <c r="C20">
        <f>'Raw Probabilities'!C20</f>
        <v>16</v>
      </c>
      <c r="D20" s="3">
        <f t="shared" si="0"/>
        <v>0.2345700663984</v>
      </c>
      <c r="E20">
        <f>'Raw Probabilities'!I20</f>
        <v>2.8879395091400001E-3</v>
      </c>
      <c r="F20">
        <f t="shared" si="1"/>
        <v>18</v>
      </c>
      <c r="G20" s="3">
        <f t="shared" si="2"/>
        <v>5.1982911164520001E-2</v>
      </c>
      <c r="H20">
        <f>'Raw Probabilities'!J20</f>
        <v>3.74116594834E-4</v>
      </c>
      <c r="I20">
        <f t="shared" si="3"/>
        <v>20</v>
      </c>
      <c r="J20" s="3">
        <f t="shared" si="4"/>
        <v>7.4823318966800003E-3</v>
      </c>
      <c r="K20">
        <f>'Raw Probabilities'!K20</f>
        <v>2.3802331687700001E-5</v>
      </c>
      <c r="L20">
        <f t="shared" si="5"/>
        <v>24</v>
      </c>
      <c r="M20" s="3">
        <f t="shared" si="6"/>
        <v>5.7125596050480005E-4</v>
      </c>
      <c r="N20">
        <f>'Raw Probabilities'!L20</f>
        <v>1.2802050730200001E-6</v>
      </c>
      <c r="O20">
        <f>16</f>
        <v>16</v>
      </c>
      <c r="P20" s="3">
        <f t="shared" si="7"/>
        <v>2.0483281168320001E-5</v>
      </c>
      <c r="Q20">
        <f>'Raw Probabilities'!M20</f>
        <v>1.5597346653900001E-7</v>
      </c>
      <c r="R20">
        <f>16</f>
        <v>16</v>
      </c>
      <c r="S20" s="3">
        <f t="shared" si="8"/>
        <v>2.4955754646240001E-6</v>
      </c>
    </row>
    <row r="21" spans="1:19">
      <c r="A21" t="str">
        <f>'Raw Probabilities'!B21</f>
        <v>Oregon</v>
      </c>
      <c r="B21">
        <f>'Raw Probabilities'!H21</f>
        <v>0.40610946065800002</v>
      </c>
      <c r="C21">
        <f>'Raw Probabilities'!C21</f>
        <v>8</v>
      </c>
      <c r="D21" s="3">
        <f t="shared" si="0"/>
        <v>3.2488756852640002</v>
      </c>
      <c r="E21">
        <f>'Raw Probabilities'!I21</f>
        <v>4.5799075555999998E-2</v>
      </c>
      <c r="F21">
        <f t="shared" si="1"/>
        <v>10</v>
      </c>
      <c r="G21" s="3">
        <f t="shared" si="2"/>
        <v>0.45799075555999996</v>
      </c>
      <c r="H21">
        <f>'Raw Probabilities'!J21</f>
        <v>1.9227022049300001E-2</v>
      </c>
      <c r="I21">
        <f t="shared" si="3"/>
        <v>12</v>
      </c>
      <c r="J21" s="3">
        <f t="shared" si="4"/>
        <v>0.2307242645916</v>
      </c>
      <c r="K21">
        <f>'Raw Probabilities'!K21</f>
        <v>4.6341848402199999E-3</v>
      </c>
      <c r="L21">
        <f t="shared" si="5"/>
        <v>16</v>
      </c>
      <c r="M21" s="3">
        <f t="shared" si="6"/>
        <v>7.4146957443519998E-2</v>
      </c>
      <c r="N21">
        <f>'Raw Probabilities'!L21</f>
        <v>5.5281316576700004E-4</v>
      </c>
      <c r="O21">
        <f>16</f>
        <v>16</v>
      </c>
      <c r="P21" s="3">
        <f t="shared" si="7"/>
        <v>8.8450106522720007E-3</v>
      </c>
      <c r="Q21">
        <f>'Raw Probabilities'!M21</f>
        <v>1.30679866011E-4</v>
      </c>
      <c r="R21">
        <f>16</f>
        <v>16</v>
      </c>
      <c r="S21" s="3">
        <f t="shared" si="8"/>
        <v>2.090877856176E-3</v>
      </c>
    </row>
    <row r="22" spans="1:19">
      <c r="A22" t="str">
        <f>'Raw Probabilities'!B22</f>
        <v>Oklahoma State</v>
      </c>
      <c r="B22">
        <f>'Raw Probabilities'!H22</f>
        <v>0.59389053934199998</v>
      </c>
      <c r="C22">
        <f>'Raw Probabilities'!C22</f>
        <v>9</v>
      </c>
      <c r="D22" s="3">
        <f t="shared" si="0"/>
        <v>5.3450148540780003</v>
      </c>
      <c r="E22">
        <f>'Raw Probabilities'!I22</f>
        <v>9.2897580089799994E-2</v>
      </c>
      <c r="F22">
        <f t="shared" si="1"/>
        <v>11</v>
      </c>
      <c r="G22" s="3">
        <f t="shared" si="2"/>
        <v>1.0218733809878</v>
      </c>
      <c r="H22">
        <f>'Raw Probabilities'!J22</f>
        <v>3.7000065706500003E-2</v>
      </c>
      <c r="I22">
        <f t="shared" si="3"/>
        <v>13</v>
      </c>
      <c r="J22" s="3">
        <f t="shared" si="4"/>
        <v>0.48100085418450006</v>
      </c>
      <c r="K22">
        <f>'Raw Probabilities'!K22</f>
        <v>8.3385778840900007E-3</v>
      </c>
      <c r="L22">
        <f t="shared" si="5"/>
        <v>17</v>
      </c>
      <c r="M22" s="3">
        <f t="shared" si="6"/>
        <v>0.14175582402953002</v>
      </c>
      <c r="N22">
        <f>'Raw Probabilities'!L22</f>
        <v>1.3010286570700001E-3</v>
      </c>
      <c r="O22">
        <f>16</f>
        <v>16</v>
      </c>
      <c r="P22" s="3">
        <f t="shared" si="7"/>
        <v>2.0816458513120001E-2</v>
      </c>
      <c r="Q22">
        <f>'Raw Probabilities'!M22</f>
        <v>3.8263125064600002E-4</v>
      </c>
      <c r="R22">
        <f>16</f>
        <v>16</v>
      </c>
      <c r="S22" s="3">
        <f t="shared" si="8"/>
        <v>6.1221000103360004E-3</v>
      </c>
    </row>
    <row r="23" spans="1:19">
      <c r="A23" t="str">
        <f>'Raw Probabilities'!B23</f>
        <v>Arkansas</v>
      </c>
      <c r="B23">
        <f>'Raw Probabilities'!H23</f>
        <v>0.76094135707099997</v>
      </c>
      <c r="C23">
        <f>'Raw Probabilities'!C23</f>
        <v>5</v>
      </c>
      <c r="D23" s="3">
        <f t="shared" si="0"/>
        <v>3.8047067853550001</v>
      </c>
      <c r="E23">
        <f>'Raw Probabilities'!I23</f>
        <v>0.27281289565</v>
      </c>
      <c r="F23">
        <f t="shared" si="1"/>
        <v>7</v>
      </c>
      <c r="G23" s="3">
        <f t="shared" si="2"/>
        <v>1.90969026955</v>
      </c>
      <c r="H23">
        <f>'Raw Probabilities'!J23</f>
        <v>7.21096879296E-2</v>
      </c>
      <c r="I23">
        <f t="shared" si="3"/>
        <v>9</v>
      </c>
      <c r="J23" s="3">
        <f t="shared" si="4"/>
        <v>0.64898719136640004</v>
      </c>
      <c r="K23">
        <f>'Raw Probabilities'!K23</f>
        <v>1.9404336617100001E-2</v>
      </c>
      <c r="L23">
        <f t="shared" si="5"/>
        <v>13</v>
      </c>
      <c r="M23" s="3">
        <f t="shared" si="6"/>
        <v>0.2522563760223</v>
      </c>
      <c r="N23">
        <f>'Raw Probabilities'!L23</f>
        <v>3.90159008063E-3</v>
      </c>
      <c r="O23">
        <f>16</f>
        <v>16</v>
      </c>
      <c r="P23" s="3">
        <f t="shared" si="7"/>
        <v>6.242544129008E-2</v>
      </c>
      <c r="Q23">
        <f>'Raw Probabilities'!M23</f>
        <v>1.40148255963E-3</v>
      </c>
      <c r="R23">
        <f>16</f>
        <v>16</v>
      </c>
      <c r="S23" s="3">
        <f t="shared" si="8"/>
        <v>2.242372095408E-2</v>
      </c>
    </row>
    <row r="24" spans="1:19">
      <c r="A24" t="str">
        <f>'Raw Probabilities'!B24</f>
        <v>Wofford</v>
      </c>
      <c r="B24">
        <f>'Raw Probabilities'!H24</f>
        <v>0.239058642929</v>
      </c>
      <c r="C24">
        <f>'Raw Probabilities'!C24</f>
        <v>12</v>
      </c>
      <c r="D24" s="3">
        <f t="shared" si="0"/>
        <v>2.8687037151479999</v>
      </c>
      <c r="E24">
        <f>'Raw Probabilities'!I24</f>
        <v>4.0547183816600003E-2</v>
      </c>
      <c r="F24">
        <f t="shared" si="1"/>
        <v>14</v>
      </c>
      <c r="G24" s="3">
        <f t="shared" si="2"/>
        <v>0.56766057343240006</v>
      </c>
      <c r="H24">
        <f>'Raw Probabilities'!J24</f>
        <v>3.47307535692E-3</v>
      </c>
      <c r="I24">
        <f t="shared" si="3"/>
        <v>16</v>
      </c>
      <c r="J24" s="3">
        <f t="shared" si="4"/>
        <v>5.556920571072E-2</v>
      </c>
      <c r="K24">
        <f>'Raw Probabilities'!K24</f>
        <v>3.4142957300899998E-4</v>
      </c>
      <c r="L24">
        <f t="shared" si="5"/>
        <v>20</v>
      </c>
      <c r="M24" s="3">
        <f t="shared" si="6"/>
        <v>6.8285914601799993E-3</v>
      </c>
      <c r="N24">
        <f>'Raw Probabilities'!L24</f>
        <v>2.8994822384799999E-5</v>
      </c>
      <c r="O24">
        <f>16</f>
        <v>16</v>
      </c>
      <c r="P24" s="3">
        <f t="shared" si="7"/>
        <v>4.6391715815679999E-4</v>
      </c>
      <c r="Q24">
        <f>'Raw Probabilities'!M24</f>
        <v>5.1896956037199999E-6</v>
      </c>
      <c r="R24">
        <f>16</f>
        <v>16</v>
      </c>
      <c r="S24" s="3">
        <f t="shared" si="8"/>
        <v>8.3035129659519998E-5</v>
      </c>
    </row>
    <row r="25" spans="1:19">
      <c r="A25" t="str">
        <f>'Raw Probabilities'!B25</f>
        <v>North Carolina</v>
      </c>
      <c r="B25">
        <f>'Raw Probabilities'!H25</f>
        <v>0.868066821461</v>
      </c>
      <c r="C25">
        <f>'Raw Probabilities'!C25</f>
        <v>4</v>
      </c>
      <c r="D25" s="3">
        <f t="shared" si="0"/>
        <v>3.472267285844</v>
      </c>
      <c r="E25">
        <f>'Raw Probabilities'!I25</f>
        <v>0.63837229853400002</v>
      </c>
      <c r="F25">
        <f t="shared" si="1"/>
        <v>6</v>
      </c>
      <c r="G25" s="3">
        <f t="shared" si="2"/>
        <v>3.8302337912039999</v>
      </c>
      <c r="H25">
        <f>'Raw Probabilities'!J25</f>
        <v>0.22990842888099999</v>
      </c>
      <c r="I25">
        <f t="shared" si="3"/>
        <v>8</v>
      </c>
      <c r="J25" s="3">
        <f t="shared" si="4"/>
        <v>1.8392674310479999</v>
      </c>
      <c r="K25">
        <f>'Raw Probabilities'!K25</f>
        <v>8.1843151074900006E-2</v>
      </c>
      <c r="L25">
        <f t="shared" si="5"/>
        <v>12</v>
      </c>
      <c r="M25" s="3">
        <f t="shared" si="6"/>
        <v>0.98211781289880007</v>
      </c>
      <c r="N25">
        <f>'Raw Probabilities'!L25</f>
        <v>2.4639799034300001E-2</v>
      </c>
      <c r="O25">
        <f>16</f>
        <v>16</v>
      </c>
      <c r="P25" s="3">
        <f t="shared" si="7"/>
        <v>0.39423678454880001</v>
      </c>
      <c r="Q25">
        <f>'Raw Probabilities'!M25</f>
        <v>1.20123226467E-2</v>
      </c>
      <c r="R25">
        <f>16</f>
        <v>16</v>
      </c>
      <c r="S25" s="3">
        <f t="shared" si="8"/>
        <v>0.1921971623472</v>
      </c>
    </row>
    <row r="26" spans="1:19">
      <c r="A26" t="str">
        <f>'Raw Probabilities'!B26</f>
        <v>Harvard</v>
      </c>
      <c r="B26">
        <f>'Raw Probabilities'!H26</f>
        <v>0.131933178539</v>
      </c>
      <c r="C26">
        <f>'Raw Probabilities'!C26</f>
        <v>13</v>
      </c>
      <c r="D26" s="3">
        <f t="shared" si="0"/>
        <v>1.7151313210070001</v>
      </c>
      <c r="E26">
        <f>'Raw Probabilities'!I26</f>
        <v>4.8267621999199997E-2</v>
      </c>
      <c r="F26">
        <f t="shared" si="1"/>
        <v>15</v>
      </c>
      <c r="G26" s="3">
        <f t="shared" si="2"/>
        <v>0.72401432998799997</v>
      </c>
      <c r="H26">
        <f>'Raw Probabilities'!J26</f>
        <v>5.7522923380699999E-3</v>
      </c>
      <c r="I26">
        <f t="shared" si="3"/>
        <v>17</v>
      </c>
      <c r="J26" s="3">
        <f t="shared" si="4"/>
        <v>9.7788969747189994E-2</v>
      </c>
      <c r="K26">
        <f>'Raw Probabilities'!K26</f>
        <v>7.6029432785499999E-4</v>
      </c>
      <c r="L26">
        <f t="shared" si="5"/>
        <v>21</v>
      </c>
      <c r="M26" s="3">
        <f t="shared" si="6"/>
        <v>1.5966180884955002E-2</v>
      </c>
      <c r="N26">
        <f>'Raw Probabilities'!L26</f>
        <v>8.0910686940200005E-5</v>
      </c>
      <c r="O26">
        <f>16</f>
        <v>16</v>
      </c>
      <c r="P26" s="3">
        <f t="shared" si="7"/>
        <v>1.2945709910432001E-3</v>
      </c>
      <c r="Q26">
        <f>'Raw Probabilities'!M26</f>
        <v>1.7489901777800001E-5</v>
      </c>
      <c r="R26">
        <f>16</f>
        <v>16</v>
      </c>
      <c r="S26" s="3">
        <f t="shared" si="8"/>
        <v>2.7983842844480001E-4</v>
      </c>
    </row>
    <row r="27" spans="1:19">
      <c r="A27" t="str">
        <f>'Raw Probabilities'!B27</f>
        <v>Xavier</v>
      </c>
      <c r="B27">
        <f>'Raw Probabilities'!H27</f>
        <v>0.575695334911</v>
      </c>
      <c r="C27">
        <f>'Raw Probabilities'!C27</f>
        <v>6</v>
      </c>
      <c r="D27" s="3">
        <f t="shared" si="0"/>
        <v>3.4541720094660002</v>
      </c>
      <c r="E27">
        <f>'Raw Probabilities'!I27</f>
        <v>0.26485295562200001</v>
      </c>
      <c r="F27">
        <f t="shared" si="1"/>
        <v>8</v>
      </c>
      <c r="G27" s="3">
        <f t="shared" si="2"/>
        <v>2.1188236449760001</v>
      </c>
      <c r="H27">
        <f>'Raw Probabilities'!J27</f>
        <v>4.5571564792200002E-2</v>
      </c>
      <c r="I27">
        <f t="shared" si="3"/>
        <v>10</v>
      </c>
      <c r="J27" s="3">
        <f t="shared" si="4"/>
        <v>0.45571564792200003</v>
      </c>
      <c r="K27">
        <f>'Raw Probabilities'!K27</f>
        <v>1.21241113335E-2</v>
      </c>
      <c r="L27">
        <f t="shared" si="5"/>
        <v>14</v>
      </c>
      <c r="M27" s="3">
        <f t="shared" si="6"/>
        <v>0.169737558669</v>
      </c>
      <c r="N27">
        <f>'Raw Probabilities'!L27</f>
        <v>2.6972325622E-3</v>
      </c>
      <c r="O27">
        <f>16</f>
        <v>16</v>
      </c>
      <c r="P27" s="3">
        <f t="shared" si="7"/>
        <v>4.31557209952E-2</v>
      </c>
      <c r="Q27">
        <f>'Raw Probabilities'!M27</f>
        <v>1.0505503534500001E-3</v>
      </c>
      <c r="R27">
        <f>16</f>
        <v>16</v>
      </c>
      <c r="S27" s="3">
        <f t="shared" si="8"/>
        <v>1.6808805655200001E-2</v>
      </c>
    </row>
    <row r="28" spans="1:19">
      <c r="A28" t="str">
        <f>'Raw Probabilities'!B28</f>
        <v>Brigham Young</v>
      </c>
      <c r="B28">
        <f>'Raw Probabilities'!H28</f>
        <v>0.169717094717</v>
      </c>
      <c r="C28">
        <f>'Raw Probabilities'!C28</f>
        <v>11</v>
      </c>
      <c r="D28" s="3">
        <f t="shared" si="0"/>
        <v>1.866888041887</v>
      </c>
      <c r="E28">
        <f>'Raw Probabilities'!I28</f>
        <v>6.2007275629399998E-2</v>
      </c>
      <c r="F28">
        <f t="shared" si="1"/>
        <v>13</v>
      </c>
      <c r="G28" s="3">
        <f t="shared" si="2"/>
        <v>0.80609458318219995</v>
      </c>
      <c r="H28">
        <f>'Raw Probabilities'!J28</f>
        <v>1.3177430180600001E-2</v>
      </c>
      <c r="I28">
        <f t="shared" si="3"/>
        <v>15</v>
      </c>
      <c r="J28" s="3">
        <f t="shared" si="4"/>
        <v>0.19766145270900001</v>
      </c>
      <c r="K28">
        <f>'Raw Probabilities'!K28</f>
        <v>4.1991330074300001E-3</v>
      </c>
      <c r="L28">
        <f t="shared" si="5"/>
        <v>19</v>
      </c>
      <c r="M28" s="3">
        <f t="shared" si="6"/>
        <v>7.9783527141169999E-2</v>
      </c>
      <c r="N28">
        <f>'Raw Probabilities'!L28</f>
        <v>6.5540825481000004E-4</v>
      </c>
      <c r="O28">
        <f>16</f>
        <v>16</v>
      </c>
      <c r="P28" s="3">
        <f t="shared" si="7"/>
        <v>1.0486532076960001E-2</v>
      </c>
      <c r="Q28">
        <f>'Raw Probabilities'!M28</f>
        <v>1.9397531856600001E-4</v>
      </c>
      <c r="R28">
        <f>16</f>
        <v>16</v>
      </c>
      <c r="S28" s="3">
        <f t="shared" si="8"/>
        <v>3.1036050970560001E-3</v>
      </c>
    </row>
    <row r="29" spans="1:19">
      <c r="A29" t="str">
        <f>'Raw Probabilities'!B29</f>
        <v>Ole Miss</v>
      </c>
      <c r="B29">
        <f>'Raw Probabilities'!H29</f>
        <v>0.25458757037099999</v>
      </c>
      <c r="C29">
        <f>'Raw Probabilities'!C29</f>
        <v>11</v>
      </c>
      <c r="D29" s="3">
        <f t="shared" si="0"/>
        <v>2.8004632740809998</v>
      </c>
      <c r="E29">
        <f>'Raw Probabilities'!I29</f>
        <v>0.107786826382</v>
      </c>
      <c r="F29">
        <f t="shared" si="1"/>
        <v>13</v>
      </c>
      <c r="G29" s="3">
        <f t="shared" si="2"/>
        <v>1.401228742966</v>
      </c>
      <c r="H29">
        <f>'Raw Probabilities'!J29</f>
        <v>1.63399004286E-2</v>
      </c>
      <c r="I29">
        <f t="shared" si="3"/>
        <v>15</v>
      </c>
      <c r="J29" s="3">
        <f t="shared" si="4"/>
        <v>0.245098506429</v>
      </c>
      <c r="K29">
        <f>'Raw Probabilities'!K29</f>
        <v>3.9357093993000001E-3</v>
      </c>
      <c r="L29">
        <f t="shared" si="5"/>
        <v>19</v>
      </c>
      <c r="M29" s="3">
        <f t="shared" si="6"/>
        <v>7.4778478586700003E-2</v>
      </c>
      <c r="N29">
        <f>'Raw Probabilities'!L29</f>
        <v>6.4536644338299999E-4</v>
      </c>
      <c r="O29">
        <f>16</f>
        <v>16</v>
      </c>
      <c r="P29" s="3">
        <f t="shared" si="7"/>
        <v>1.0325863094128E-2</v>
      </c>
      <c r="Q29">
        <f>'Raw Probabilities'!M29</f>
        <v>1.98560782069E-4</v>
      </c>
      <c r="R29">
        <f>16</f>
        <v>16</v>
      </c>
      <c r="S29" s="3">
        <f t="shared" si="8"/>
        <v>3.176972513104E-3</v>
      </c>
    </row>
    <row r="30" spans="1:19">
      <c r="A30" t="str">
        <f>'Raw Probabilities'!B30</f>
        <v>Baylor</v>
      </c>
      <c r="B30">
        <f>'Raw Probabilities'!H30</f>
        <v>0.75845421302100002</v>
      </c>
      <c r="C30">
        <f>'Raw Probabilities'!C30</f>
        <v>3</v>
      </c>
      <c r="D30" s="3">
        <f t="shared" si="0"/>
        <v>2.2753626390630002</v>
      </c>
      <c r="E30">
        <f>'Raw Probabilities'!I30</f>
        <v>0.47384204685600001</v>
      </c>
      <c r="F30">
        <f t="shared" si="1"/>
        <v>5</v>
      </c>
      <c r="G30" s="3">
        <f t="shared" si="2"/>
        <v>2.3692102342800001</v>
      </c>
      <c r="H30">
        <f>'Raw Probabilities'!J30</f>
        <v>0.12582491878800001</v>
      </c>
      <c r="I30">
        <f t="shared" si="3"/>
        <v>7</v>
      </c>
      <c r="J30" s="3">
        <f t="shared" si="4"/>
        <v>0.88077443151599999</v>
      </c>
      <c r="K30">
        <f>'Raw Probabilities'!K30</f>
        <v>4.7560683642299997E-2</v>
      </c>
      <c r="L30">
        <f t="shared" si="5"/>
        <v>11</v>
      </c>
      <c r="M30" s="3">
        <f t="shared" si="6"/>
        <v>0.52316752006529998</v>
      </c>
      <c r="N30">
        <f>'Raw Probabilities'!L30</f>
        <v>1.0627919404E-2</v>
      </c>
      <c r="O30">
        <f>16</f>
        <v>16</v>
      </c>
      <c r="P30" s="3">
        <f t="shared" si="7"/>
        <v>0.17004671046399999</v>
      </c>
      <c r="Q30">
        <f>'Raw Probabilities'!M30</f>
        <v>4.1365190694799998E-3</v>
      </c>
      <c r="R30">
        <f>16</f>
        <v>16</v>
      </c>
      <c r="S30" s="3">
        <f t="shared" si="8"/>
        <v>6.6184305111679997E-2</v>
      </c>
    </row>
    <row r="31" spans="1:19">
      <c r="A31" t="str">
        <f>'Raw Probabilities'!B31</f>
        <v>Georgia State</v>
      </c>
      <c r="B31">
        <f>'Raw Probabilities'!H31</f>
        <v>0.241545786979</v>
      </c>
      <c r="C31">
        <f>'Raw Probabilities'!C31</f>
        <v>14</v>
      </c>
      <c r="D31" s="3">
        <f t="shared" si="0"/>
        <v>3.3816410177059999</v>
      </c>
      <c r="E31">
        <f>'Raw Probabilities'!I31</f>
        <v>9.1510895510200002E-2</v>
      </c>
      <c r="F31">
        <f t="shared" si="1"/>
        <v>16</v>
      </c>
      <c r="G31" s="3">
        <f t="shared" si="2"/>
        <v>1.4641743281632</v>
      </c>
      <c r="H31">
        <f>'Raw Probabilities'!J31</f>
        <v>8.0832314299799993E-3</v>
      </c>
      <c r="I31">
        <f t="shared" si="3"/>
        <v>18</v>
      </c>
      <c r="J31" s="3">
        <f t="shared" si="4"/>
        <v>0.14549816573963997</v>
      </c>
      <c r="K31">
        <f>'Raw Probabilities'!K31</f>
        <v>1.2329194665500001E-3</v>
      </c>
      <c r="L31">
        <f t="shared" si="5"/>
        <v>22</v>
      </c>
      <c r="M31" s="3">
        <f t="shared" si="6"/>
        <v>2.7124228264100003E-2</v>
      </c>
      <c r="N31">
        <f>'Raw Probabilities'!L31</f>
        <v>1.3605396318E-4</v>
      </c>
      <c r="O31">
        <f>16</f>
        <v>16</v>
      </c>
      <c r="P31" s="3">
        <f t="shared" si="7"/>
        <v>2.17686341088E-3</v>
      </c>
      <c r="Q31">
        <f>'Raw Probabilities'!M31</f>
        <v>3.0267677793300001E-5</v>
      </c>
      <c r="R31">
        <f>16</f>
        <v>16</v>
      </c>
      <c r="S31" s="3">
        <f t="shared" si="8"/>
        <v>4.8428284469280002E-4</v>
      </c>
    </row>
    <row r="32" spans="1:19">
      <c r="A32" t="str">
        <f>'Raw Probabilities'!B32</f>
        <v>Virginia Commonwealth</v>
      </c>
      <c r="B32">
        <f>'Raw Probabilities'!H32</f>
        <v>0.36393196314699999</v>
      </c>
      <c r="C32">
        <f>'Raw Probabilities'!C32</f>
        <v>7</v>
      </c>
      <c r="D32" s="3">
        <f t="shared" si="0"/>
        <v>2.547523742029</v>
      </c>
      <c r="E32">
        <f>'Raw Probabilities'!I32</f>
        <v>4.6686906810300001E-2</v>
      </c>
      <c r="F32">
        <f t="shared" si="1"/>
        <v>9</v>
      </c>
      <c r="G32" s="3">
        <f t="shared" si="2"/>
        <v>0.42018216129270003</v>
      </c>
      <c r="H32">
        <f>'Raw Probabilities'!J32</f>
        <v>2.1156376220200002E-2</v>
      </c>
      <c r="I32">
        <f t="shared" si="3"/>
        <v>11</v>
      </c>
      <c r="J32" s="3">
        <f t="shared" si="4"/>
        <v>0.23272013842220002</v>
      </c>
      <c r="K32">
        <f>'Raw Probabilities'!K32</f>
        <v>5.424234432E-3</v>
      </c>
      <c r="L32">
        <f t="shared" si="5"/>
        <v>15</v>
      </c>
      <c r="M32" s="3">
        <f t="shared" si="6"/>
        <v>8.1363516479999995E-2</v>
      </c>
      <c r="N32">
        <f>'Raw Probabilities'!L32</f>
        <v>1.0011983789599999E-3</v>
      </c>
      <c r="O32">
        <f>16</f>
        <v>16</v>
      </c>
      <c r="P32" s="3">
        <f t="shared" si="7"/>
        <v>1.6019174063359998E-2</v>
      </c>
      <c r="Q32">
        <f>'Raw Probabilities'!M32</f>
        <v>3.37854105635E-4</v>
      </c>
      <c r="R32">
        <f>16</f>
        <v>16</v>
      </c>
      <c r="S32" s="3">
        <f t="shared" si="8"/>
        <v>5.4056656901599999E-3</v>
      </c>
    </row>
    <row r="33" spans="1:19">
      <c r="A33" t="str">
        <f>'Raw Probabilities'!B33</f>
        <v>Ohio State</v>
      </c>
      <c r="B33">
        <f>'Raw Probabilities'!H33</f>
        <v>0.63606803685299995</v>
      </c>
      <c r="C33">
        <f>'Raw Probabilities'!C33</f>
        <v>10</v>
      </c>
      <c r="D33" s="3">
        <f t="shared" si="0"/>
        <v>6.3606803685299997</v>
      </c>
      <c r="E33">
        <f>'Raw Probabilities'!I33</f>
        <v>0.12931648155700001</v>
      </c>
      <c r="F33">
        <f t="shared" si="1"/>
        <v>12</v>
      </c>
      <c r="G33" s="3">
        <f t="shared" si="2"/>
        <v>1.551797778684</v>
      </c>
      <c r="H33">
        <f>'Raw Probabilities'!J33</f>
        <v>7.3517006117800002E-2</v>
      </c>
      <c r="I33">
        <f t="shared" si="3"/>
        <v>14</v>
      </c>
      <c r="J33" s="3">
        <f t="shared" si="4"/>
        <v>1.0292380856492001</v>
      </c>
      <c r="K33">
        <f>'Raw Probabilities'!K33</f>
        <v>2.5691242278400001E-2</v>
      </c>
      <c r="L33">
        <f t="shared" si="5"/>
        <v>18</v>
      </c>
      <c r="M33" s="3">
        <f t="shared" si="6"/>
        <v>0.46244236101120001</v>
      </c>
      <c r="N33">
        <f>'Raw Probabilities'!L33</f>
        <v>7.1468223490399998E-3</v>
      </c>
      <c r="O33">
        <f>16</f>
        <v>16</v>
      </c>
      <c r="P33" s="3">
        <f t="shared" si="7"/>
        <v>0.11434915758464</v>
      </c>
      <c r="Q33">
        <f>'Raw Probabilities'!M33</f>
        <v>3.2982905099200001E-3</v>
      </c>
      <c r="R33">
        <f>16</f>
        <v>16</v>
      </c>
      <c r="S33" s="3">
        <f t="shared" si="8"/>
        <v>5.2772648158720001E-2</v>
      </c>
    </row>
    <row r="34" spans="1:19">
      <c r="A34" t="str">
        <f>'Raw Probabilities'!B34</f>
        <v>Arizona</v>
      </c>
      <c r="B34">
        <f>'Raw Probabilities'!H34</f>
        <v>0.99321261717700005</v>
      </c>
      <c r="C34">
        <f>'Raw Probabilities'!C34</f>
        <v>2</v>
      </c>
      <c r="D34" s="3">
        <f t="shared" si="0"/>
        <v>1.9864252343540001</v>
      </c>
      <c r="E34">
        <f>'Raw Probabilities'!I34</f>
        <v>0.82333099544800004</v>
      </c>
      <c r="F34">
        <f t="shared" si="1"/>
        <v>4</v>
      </c>
      <c r="G34" s="3">
        <f t="shared" si="2"/>
        <v>3.2933239817920001</v>
      </c>
      <c r="H34">
        <f>'Raw Probabilities'!J34</f>
        <v>0.69624402337299995</v>
      </c>
      <c r="I34">
        <f t="shared" si="3"/>
        <v>6</v>
      </c>
      <c r="J34" s="3">
        <f t="shared" si="4"/>
        <v>4.1774641402379995</v>
      </c>
      <c r="K34">
        <f>'Raw Probabilities'!K34</f>
        <v>0.45821012048400001</v>
      </c>
      <c r="L34">
        <f t="shared" si="5"/>
        <v>10</v>
      </c>
      <c r="M34" s="3">
        <f t="shared" si="6"/>
        <v>4.5821012048399998</v>
      </c>
      <c r="N34">
        <f>'Raw Probabilities'!L34</f>
        <v>0.16887009256800001</v>
      </c>
      <c r="O34">
        <f>16</f>
        <v>16</v>
      </c>
      <c r="P34" s="3">
        <f t="shared" si="7"/>
        <v>2.7019214810880001</v>
      </c>
      <c r="Q34">
        <f>'Raw Probabilities'!M34</f>
        <v>9.4980635382399994E-2</v>
      </c>
      <c r="R34">
        <f>16</f>
        <v>16</v>
      </c>
      <c r="S34" s="3">
        <f t="shared" si="8"/>
        <v>1.5196901661183999</v>
      </c>
    </row>
    <row r="35" spans="1:19">
      <c r="A35" t="str">
        <f>'Raw Probabilities'!B35</f>
        <v>Texas Southern</v>
      </c>
      <c r="B35">
        <f>'Raw Probabilities'!H35</f>
        <v>6.7873828227999998E-3</v>
      </c>
      <c r="C35">
        <f>'Raw Probabilities'!C35</f>
        <v>15</v>
      </c>
      <c r="D35" s="3">
        <f t="shared" si="0"/>
        <v>0.10181074234199999</v>
      </c>
      <c r="E35">
        <f>'Raw Probabilities'!I35</f>
        <v>6.6561618543400003E-4</v>
      </c>
      <c r="F35">
        <f t="shared" si="1"/>
        <v>17</v>
      </c>
      <c r="G35" s="3">
        <f t="shared" si="2"/>
        <v>1.1315475152378001E-2</v>
      </c>
      <c r="H35">
        <f>'Raw Probabilities'!J35</f>
        <v>8.5548669896000001E-5</v>
      </c>
      <c r="I35">
        <f t="shared" si="3"/>
        <v>19</v>
      </c>
      <c r="J35" s="3">
        <f t="shared" si="4"/>
        <v>1.6254247280240001E-3</v>
      </c>
      <c r="K35">
        <f>'Raw Probabilities'!K35</f>
        <v>4.8246639756100001E-6</v>
      </c>
      <c r="L35">
        <f t="shared" si="5"/>
        <v>23</v>
      </c>
      <c r="M35" s="3">
        <f t="shared" si="6"/>
        <v>1.1096727143903001E-4</v>
      </c>
      <c r="N35">
        <f>'Raw Probabilities'!L35</f>
        <v>1.51931493027E-7</v>
      </c>
      <c r="O35">
        <f>16</f>
        <v>16</v>
      </c>
      <c r="P35" s="3">
        <f t="shared" si="7"/>
        <v>2.4309038884319999E-6</v>
      </c>
      <c r="Q35">
        <f>'Raw Probabilities'!M35</f>
        <v>1.16193835319E-8</v>
      </c>
      <c r="R35">
        <f>16</f>
        <v>16</v>
      </c>
      <c r="S35" s="3">
        <f t="shared" si="8"/>
        <v>1.859101365104E-7</v>
      </c>
    </row>
    <row r="36" spans="1:19">
      <c r="A36" t="str">
        <f>'Raw Probabilities'!B36</f>
        <v>Duke</v>
      </c>
      <c r="B36">
        <f>'Raw Probabilities'!H36</f>
        <v>0.97335539351800004</v>
      </c>
      <c r="C36">
        <f>'Raw Probabilities'!C36</f>
        <v>1</v>
      </c>
      <c r="D36" s="3">
        <f t="shared" si="0"/>
        <v>0.97335539351800004</v>
      </c>
      <c r="E36">
        <f>'Raw Probabilities'!I36</f>
        <v>0.83632725086500004</v>
      </c>
      <c r="F36">
        <f t="shared" si="1"/>
        <v>3</v>
      </c>
      <c r="G36" s="3">
        <f t="shared" si="2"/>
        <v>2.508981752595</v>
      </c>
      <c r="H36">
        <f>'Raw Probabilities'!J36</f>
        <v>0.55175087473100004</v>
      </c>
      <c r="I36">
        <f t="shared" si="3"/>
        <v>5</v>
      </c>
      <c r="J36" s="3">
        <f t="shared" si="4"/>
        <v>2.758754373655</v>
      </c>
      <c r="K36">
        <f>'Raw Probabilities'!K36</f>
        <v>0.324195483718</v>
      </c>
      <c r="L36">
        <f t="shared" si="5"/>
        <v>9</v>
      </c>
      <c r="M36" s="3">
        <f t="shared" si="6"/>
        <v>2.9177593534619999</v>
      </c>
      <c r="N36">
        <f>'Raw Probabilities'!L36</f>
        <v>0.16269468788399999</v>
      </c>
      <c r="O36">
        <f>16</f>
        <v>16</v>
      </c>
      <c r="P36" s="3">
        <f t="shared" si="7"/>
        <v>2.6031150061439998</v>
      </c>
      <c r="Q36">
        <f>'Raw Probabilities'!M36</f>
        <v>5.7331818456499997E-2</v>
      </c>
      <c r="R36">
        <f>16</f>
        <v>16</v>
      </c>
      <c r="S36" s="3">
        <f t="shared" si="8"/>
        <v>0.91730909530399996</v>
      </c>
    </row>
    <row r="37" spans="1:19">
      <c r="A37" t="str">
        <f>'Raw Probabilities'!B37</f>
        <v>North Florida</v>
      </c>
      <c r="B37">
        <f>'Raw Probabilities'!H37</f>
        <v>1.6979682847999999E-2</v>
      </c>
      <c r="C37">
        <f>'Raw Probabilities'!C37</f>
        <v>16</v>
      </c>
      <c r="D37" s="3">
        <f t="shared" si="0"/>
        <v>0.27167492556799999</v>
      </c>
      <c r="E37">
        <f>'Raw Probabilities'!I37</f>
        <v>4.7311665369299998E-3</v>
      </c>
      <c r="F37">
        <f t="shared" si="1"/>
        <v>18</v>
      </c>
      <c r="G37" s="3">
        <f t="shared" si="2"/>
        <v>8.5160997664740001E-2</v>
      </c>
      <c r="H37">
        <f>'Raw Probabilities'!J37</f>
        <v>7.6371456708800001E-4</v>
      </c>
      <c r="I37">
        <f t="shared" si="3"/>
        <v>20</v>
      </c>
      <c r="J37" s="3">
        <f t="shared" si="4"/>
        <v>1.5274291341760001E-2</v>
      </c>
      <c r="K37">
        <f>'Raw Probabilities'!K37</f>
        <v>1.00054394331E-4</v>
      </c>
      <c r="L37">
        <f t="shared" si="5"/>
        <v>24</v>
      </c>
      <c r="M37" s="3">
        <f t="shared" si="6"/>
        <v>2.4013054639439998E-3</v>
      </c>
      <c r="N37">
        <f>'Raw Probabilities'!L37</f>
        <v>9.6281808742700005E-6</v>
      </c>
      <c r="O37">
        <f>16</f>
        <v>16</v>
      </c>
      <c r="P37" s="3">
        <f t="shared" si="7"/>
        <v>1.5405089398832001E-4</v>
      </c>
      <c r="Q37">
        <f>'Raw Probabilities'!M37</f>
        <v>5.8147113696000001E-7</v>
      </c>
      <c r="R37">
        <f>16</f>
        <v>16</v>
      </c>
      <c r="S37" s="3">
        <f t="shared" si="8"/>
        <v>9.3035381913600001E-6</v>
      </c>
    </row>
    <row r="38" spans="1:19">
      <c r="A38" t="str">
        <f>'Raw Probabilities'!B38</f>
        <v>Robert Morris</v>
      </c>
      <c r="B38">
        <f>'Raw Probabilities'!H38</f>
        <v>9.6649236338099999E-3</v>
      </c>
      <c r="C38">
        <f>'Raw Probabilities'!C38</f>
        <v>16</v>
      </c>
      <c r="D38" s="3">
        <f t="shared" si="0"/>
        <v>0.15463877814096</v>
      </c>
      <c r="E38">
        <f>'Raw Probabilities'!I38</f>
        <v>2.0749590274399998E-3</v>
      </c>
      <c r="F38">
        <f t="shared" si="1"/>
        <v>18</v>
      </c>
      <c r="G38" s="3">
        <f t="shared" si="2"/>
        <v>3.7349262493919996E-2</v>
      </c>
      <c r="H38">
        <f>'Raw Probabilities'!J38</f>
        <v>2.6857753074900002E-4</v>
      </c>
      <c r="I38">
        <f t="shared" si="3"/>
        <v>20</v>
      </c>
      <c r="J38" s="3">
        <f t="shared" si="4"/>
        <v>5.3715506149800002E-3</v>
      </c>
      <c r="K38">
        <f>'Raw Probabilities'!K38</f>
        <v>2.7986316745700001E-5</v>
      </c>
      <c r="L38">
        <f t="shared" si="5"/>
        <v>24</v>
      </c>
      <c r="M38" s="3">
        <f t="shared" si="6"/>
        <v>6.7167160189679997E-4</v>
      </c>
      <c r="N38">
        <f>'Raw Probabilities'!L38</f>
        <v>2.9168394953499999E-6</v>
      </c>
      <c r="O38">
        <f>16</f>
        <v>16</v>
      </c>
      <c r="P38" s="3">
        <f t="shared" si="7"/>
        <v>4.6669431925599999E-5</v>
      </c>
      <c r="Q38">
        <f>'Raw Probabilities'!M38</f>
        <v>1.9215639169599999E-7</v>
      </c>
      <c r="R38">
        <f>16</f>
        <v>16</v>
      </c>
      <c r="S38" s="3">
        <f t="shared" si="8"/>
        <v>3.0745022671359998E-6</v>
      </c>
    </row>
    <row r="39" spans="1:19">
      <c r="A39" t="str">
        <f>'Raw Probabilities'!B39</f>
        <v>San Diego State</v>
      </c>
      <c r="B39">
        <f>'Raw Probabilities'!H39</f>
        <v>0.58238411238900001</v>
      </c>
      <c r="C39">
        <f>'Raw Probabilities'!C39</f>
        <v>8</v>
      </c>
      <c r="D39" s="3">
        <f t="shared" si="0"/>
        <v>4.6590728991120001</v>
      </c>
      <c r="E39">
        <f>'Raw Probabilities'!I39</f>
        <v>0.101383736758</v>
      </c>
      <c r="F39">
        <f t="shared" si="1"/>
        <v>10</v>
      </c>
      <c r="G39" s="3">
        <f t="shared" si="2"/>
        <v>1.0138373675799999</v>
      </c>
      <c r="H39">
        <f>'Raw Probabilities'!J39</f>
        <v>4.4482366254400003E-2</v>
      </c>
      <c r="I39">
        <f t="shared" si="3"/>
        <v>12</v>
      </c>
      <c r="J39" s="3">
        <f t="shared" si="4"/>
        <v>0.53378839505280007</v>
      </c>
      <c r="K39">
        <f>'Raw Probabilities'!K39</f>
        <v>1.6662217561799999E-2</v>
      </c>
      <c r="L39">
        <f t="shared" si="5"/>
        <v>16</v>
      </c>
      <c r="M39" s="3">
        <f t="shared" si="6"/>
        <v>0.26659548098879998</v>
      </c>
      <c r="N39">
        <f>'Raw Probabilities'!L39</f>
        <v>4.2975741108799998E-3</v>
      </c>
      <c r="O39">
        <f>16</f>
        <v>16</v>
      </c>
      <c r="P39" s="3">
        <f t="shared" si="7"/>
        <v>6.8761185774079997E-2</v>
      </c>
      <c r="Q39">
        <f>'Raw Probabilities'!M39</f>
        <v>7.1615240453699999E-4</v>
      </c>
      <c r="R39">
        <f>16</f>
        <v>16</v>
      </c>
      <c r="S39" s="3">
        <f t="shared" si="8"/>
        <v>1.1458438472592E-2</v>
      </c>
    </row>
    <row r="40" spans="1:19">
      <c r="A40" t="str">
        <f>'Raw Probabilities'!B40</f>
        <v>St. John's</v>
      </c>
      <c r="B40">
        <f>'Raw Probabilities'!H40</f>
        <v>0.41761588761099999</v>
      </c>
      <c r="C40">
        <f>'Raw Probabilities'!C40</f>
        <v>9</v>
      </c>
      <c r="D40" s="3">
        <f t="shared" si="0"/>
        <v>3.7585429884989998</v>
      </c>
      <c r="E40">
        <f>'Raw Probabilities'!I40</f>
        <v>5.5482886813000003E-2</v>
      </c>
      <c r="F40">
        <f t="shared" si="1"/>
        <v>11</v>
      </c>
      <c r="G40" s="3">
        <f t="shared" si="2"/>
        <v>0.61031175494300005</v>
      </c>
      <c r="H40">
        <f>'Raw Probabilities'!J40</f>
        <v>1.6230662595999999E-2</v>
      </c>
      <c r="I40">
        <f t="shared" si="3"/>
        <v>13</v>
      </c>
      <c r="J40" s="3">
        <f t="shared" si="4"/>
        <v>0.210998613748</v>
      </c>
      <c r="K40">
        <f>'Raw Probabilities'!K40</f>
        <v>3.9386483591099999E-3</v>
      </c>
      <c r="L40">
        <f t="shared" si="5"/>
        <v>17</v>
      </c>
      <c r="M40" s="3">
        <f t="shared" si="6"/>
        <v>6.6957022104869993E-2</v>
      </c>
      <c r="N40">
        <f>'Raw Probabilities'!L40</f>
        <v>8.7924727009699999E-4</v>
      </c>
      <c r="O40">
        <f>16</f>
        <v>16</v>
      </c>
      <c r="P40" s="3">
        <f t="shared" si="7"/>
        <v>1.4067956321552E-2</v>
      </c>
      <c r="Q40">
        <f>'Raw Probabilities'!M40</f>
        <v>1.2602214954699999E-4</v>
      </c>
      <c r="R40">
        <f>16</f>
        <v>16</v>
      </c>
      <c r="S40" s="3">
        <f t="shared" si="8"/>
        <v>2.0163543927519999E-3</v>
      </c>
    </row>
    <row r="41" spans="1:19">
      <c r="A41" t="str">
        <f>'Raw Probabilities'!B41</f>
        <v>Utah</v>
      </c>
      <c r="B41">
        <f>'Raw Probabilities'!H41</f>
        <v>0.82251322764599999</v>
      </c>
      <c r="C41">
        <f>'Raw Probabilities'!C41</f>
        <v>5</v>
      </c>
      <c r="D41" s="3">
        <f t="shared" si="0"/>
        <v>4.1125661382300001</v>
      </c>
      <c r="E41">
        <f>'Raw Probabilities'!I41</f>
        <v>0.62343201846499996</v>
      </c>
      <c r="F41">
        <f t="shared" si="1"/>
        <v>7</v>
      </c>
      <c r="G41" s="3">
        <f t="shared" si="2"/>
        <v>4.3640241292550002</v>
      </c>
      <c r="H41">
        <f>'Raw Probabilities'!J41</f>
        <v>0.27458714002599999</v>
      </c>
      <c r="I41">
        <f t="shared" si="3"/>
        <v>9</v>
      </c>
      <c r="J41" s="3">
        <f t="shared" si="4"/>
        <v>2.4712842602339999</v>
      </c>
      <c r="K41">
        <f>'Raw Probabilities'!K41</f>
        <v>0.135399203109</v>
      </c>
      <c r="L41">
        <f t="shared" si="5"/>
        <v>13</v>
      </c>
      <c r="M41" s="3">
        <f t="shared" si="6"/>
        <v>1.7601896404169999</v>
      </c>
      <c r="N41">
        <f>'Raw Probabilities'!L41</f>
        <v>4.96572381374E-2</v>
      </c>
      <c r="O41">
        <f>16</f>
        <v>16</v>
      </c>
      <c r="P41" s="3">
        <f t="shared" si="7"/>
        <v>0.79451581019840001</v>
      </c>
      <c r="Q41">
        <f>'Raw Probabilities'!M41</f>
        <v>1.2142166714000001E-2</v>
      </c>
      <c r="R41">
        <f>16</f>
        <v>16</v>
      </c>
      <c r="S41" s="3">
        <f t="shared" si="8"/>
        <v>0.19427466742400001</v>
      </c>
    </row>
    <row r="42" spans="1:19">
      <c r="A42" t="str">
        <f>'Raw Probabilities'!B42</f>
        <v>Stephen F. Austin</v>
      </c>
      <c r="B42">
        <f>'Raw Probabilities'!H42</f>
        <v>0.17748677235400001</v>
      </c>
      <c r="C42">
        <f>'Raw Probabilities'!C42</f>
        <v>12</v>
      </c>
      <c r="D42" s="3">
        <f t="shared" si="0"/>
        <v>2.1298412682480001</v>
      </c>
      <c r="E42">
        <f>'Raw Probabilities'!I42</f>
        <v>8.1487056843800004E-2</v>
      </c>
      <c r="F42">
        <f t="shared" si="1"/>
        <v>14</v>
      </c>
      <c r="G42" s="3">
        <f t="shared" si="2"/>
        <v>1.1408187958132001</v>
      </c>
      <c r="H42">
        <f>'Raw Probabilities'!J42</f>
        <v>2.52666182374E-2</v>
      </c>
      <c r="I42">
        <f t="shared" si="3"/>
        <v>16</v>
      </c>
      <c r="J42" s="3">
        <f t="shared" si="4"/>
        <v>0.4042658917984</v>
      </c>
      <c r="K42">
        <f>'Raw Probabilities'!K42</f>
        <v>9.1800948209000005E-3</v>
      </c>
      <c r="L42">
        <f t="shared" si="5"/>
        <v>20</v>
      </c>
      <c r="M42" s="3">
        <f t="shared" si="6"/>
        <v>0.18360189641800001</v>
      </c>
      <c r="N42">
        <f>'Raw Probabilities'!L42</f>
        <v>1.9251419640899999E-3</v>
      </c>
      <c r="O42">
        <f>16</f>
        <v>16</v>
      </c>
      <c r="P42" s="3">
        <f t="shared" si="7"/>
        <v>3.0802271425439998E-2</v>
      </c>
      <c r="Q42">
        <f>'Raw Probabilities'!M42</f>
        <v>2.5724098008000001E-4</v>
      </c>
      <c r="R42">
        <f>16</f>
        <v>16</v>
      </c>
      <c r="S42" s="3">
        <f t="shared" si="8"/>
        <v>4.1158556812800002E-3</v>
      </c>
    </row>
    <row r="43" spans="1:19">
      <c r="A43" t="str">
        <f>'Raw Probabilities'!B43</f>
        <v>Georgetown</v>
      </c>
      <c r="B43">
        <f>'Raw Probabilities'!H43</f>
        <v>0.77391810142899997</v>
      </c>
      <c r="C43">
        <f>'Raw Probabilities'!C43</f>
        <v>4</v>
      </c>
      <c r="D43" s="3">
        <f t="shared" si="0"/>
        <v>3.0956724057159999</v>
      </c>
      <c r="E43">
        <f>'Raw Probabilities'!I43</f>
        <v>0.26196471064499999</v>
      </c>
      <c r="F43">
        <f t="shared" si="1"/>
        <v>6</v>
      </c>
      <c r="G43" s="3">
        <f t="shared" si="2"/>
        <v>1.5717882638699998</v>
      </c>
      <c r="H43">
        <f>'Raw Probabilities'!J43</f>
        <v>8.3969061229799996E-2</v>
      </c>
      <c r="I43">
        <f t="shared" si="3"/>
        <v>8</v>
      </c>
      <c r="J43" s="3">
        <f t="shared" si="4"/>
        <v>0.67175248983839997</v>
      </c>
      <c r="K43">
        <f>'Raw Probabilities'!K43</f>
        <v>3.1293429105900002E-2</v>
      </c>
      <c r="L43">
        <f t="shared" si="5"/>
        <v>12</v>
      </c>
      <c r="M43" s="3">
        <f t="shared" si="6"/>
        <v>0.37552114927080005</v>
      </c>
      <c r="N43">
        <f>'Raw Probabilities'!L43</f>
        <v>9.8012675275599998E-3</v>
      </c>
      <c r="O43">
        <f>16</f>
        <v>16</v>
      </c>
      <c r="P43" s="3">
        <f t="shared" si="7"/>
        <v>0.15682028044096</v>
      </c>
      <c r="Q43">
        <f>'Raw Probabilities'!M43</f>
        <v>2.01816573964E-3</v>
      </c>
      <c r="R43">
        <f>16</f>
        <v>16</v>
      </c>
      <c r="S43" s="3">
        <f t="shared" si="8"/>
        <v>3.229065183424E-2</v>
      </c>
    </row>
    <row r="44" spans="1:19">
      <c r="A44" t="str">
        <f>'Raw Probabilities'!B44</f>
        <v>Eastern Washington</v>
      </c>
      <c r="B44">
        <f>'Raw Probabilities'!H44</f>
        <v>0.226081898571</v>
      </c>
      <c r="C44">
        <f>'Raw Probabilities'!C44</f>
        <v>13</v>
      </c>
      <c r="D44" s="3">
        <f t="shared" si="0"/>
        <v>2.9390646814229999</v>
      </c>
      <c r="E44">
        <f>'Raw Probabilities'!I44</f>
        <v>3.3116214046700003E-2</v>
      </c>
      <c r="F44">
        <f t="shared" si="1"/>
        <v>15</v>
      </c>
      <c r="G44" s="3">
        <f t="shared" si="2"/>
        <v>0.49674321070050004</v>
      </c>
      <c r="H44">
        <f>'Raw Probabilities'!J44</f>
        <v>2.6809848273599999E-3</v>
      </c>
      <c r="I44">
        <f t="shared" si="3"/>
        <v>17</v>
      </c>
      <c r="J44" s="3">
        <f t="shared" si="4"/>
        <v>4.5576742065119996E-2</v>
      </c>
      <c r="K44">
        <f>'Raw Probabilities'!K44</f>
        <v>2.8523899366700002E-4</v>
      </c>
      <c r="L44">
        <f t="shared" si="5"/>
        <v>21</v>
      </c>
      <c r="M44" s="3">
        <f t="shared" si="6"/>
        <v>5.9900188670070006E-3</v>
      </c>
      <c r="N44">
        <f>'Raw Probabilities'!L44</f>
        <v>2.13961735743E-5</v>
      </c>
      <c r="O44">
        <f>16</f>
        <v>16</v>
      </c>
      <c r="P44" s="3">
        <f t="shared" si="7"/>
        <v>3.423387771888E-4</v>
      </c>
      <c r="Q44">
        <f>'Raw Probabilities'!M44</f>
        <v>9.9110853204200008E-7</v>
      </c>
      <c r="R44">
        <f>16</f>
        <v>16</v>
      </c>
      <c r="S44" s="3">
        <f t="shared" si="8"/>
        <v>1.5857736512672001E-5</v>
      </c>
    </row>
    <row r="45" spans="1:19">
      <c r="A45" t="str">
        <f>'Raw Probabilities'!B45</f>
        <v>Southern Methodist</v>
      </c>
      <c r="B45">
        <f>'Raw Probabilities'!H45</f>
        <v>0.63235629048899999</v>
      </c>
      <c r="C45">
        <f>'Raw Probabilities'!C45</f>
        <v>6</v>
      </c>
      <c r="D45" s="3">
        <f t="shared" si="0"/>
        <v>3.7941377429339997</v>
      </c>
      <c r="E45">
        <f>'Raw Probabilities'!I45</f>
        <v>0.23693130908900001</v>
      </c>
      <c r="F45">
        <f t="shared" si="1"/>
        <v>8</v>
      </c>
      <c r="G45" s="3">
        <f t="shared" si="2"/>
        <v>1.8954504727120001</v>
      </c>
      <c r="H45">
        <f>'Raw Probabilities'!J45</f>
        <v>0.100275697183</v>
      </c>
      <c r="I45">
        <f t="shared" si="3"/>
        <v>10</v>
      </c>
      <c r="J45" s="3">
        <f t="shared" si="4"/>
        <v>1.00275697183</v>
      </c>
      <c r="K45">
        <f>'Raw Probabilities'!K45</f>
        <v>4.2150100312100001E-2</v>
      </c>
      <c r="L45">
        <f t="shared" si="5"/>
        <v>14</v>
      </c>
      <c r="M45" s="3">
        <f t="shared" si="6"/>
        <v>0.59010140436940006</v>
      </c>
      <c r="N45">
        <f>'Raw Probabilities'!L45</f>
        <v>1.1955470027999999E-2</v>
      </c>
      <c r="O45">
        <f>16</f>
        <v>16</v>
      </c>
      <c r="P45" s="3">
        <f t="shared" si="7"/>
        <v>0.19128752044799999</v>
      </c>
      <c r="Q45">
        <f>'Raw Probabilities'!M45</f>
        <v>2.2038335180000002E-3</v>
      </c>
      <c r="R45">
        <f>16</f>
        <v>16</v>
      </c>
      <c r="S45" s="3">
        <f t="shared" si="8"/>
        <v>3.5261336288000003E-2</v>
      </c>
    </row>
    <row r="46" spans="1:19">
      <c r="A46" t="str">
        <f>'Raw Probabilities'!B46</f>
        <v>UCLA</v>
      </c>
      <c r="B46">
        <f>'Raw Probabilities'!H46</f>
        <v>0.36764370951100001</v>
      </c>
      <c r="C46">
        <f>'Raw Probabilities'!C46</f>
        <v>11</v>
      </c>
      <c r="D46" s="3">
        <f t="shared" si="0"/>
        <v>4.0440808046210002</v>
      </c>
      <c r="E46">
        <f>'Raw Probabilities'!I46</f>
        <v>0.100419512957</v>
      </c>
      <c r="F46">
        <f t="shared" si="1"/>
        <v>13</v>
      </c>
      <c r="G46" s="3">
        <f t="shared" si="2"/>
        <v>1.3054536684409999</v>
      </c>
      <c r="H46">
        <f>'Raw Probabilities'!J46</f>
        <v>2.9106064809999999E-2</v>
      </c>
      <c r="I46">
        <f t="shared" si="3"/>
        <v>15</v>
      </c>
      <c r="J46" s="3">
        <f t="shared" si="4"/>
        <v>0.43659097214999998</v>
      </c>
      <c r="K46">
        <f>'Raw Probabilities'!K46</f>
        <v>8.6091210785799992E-3</v>
      </c>
      <c r="L46">
        <f t="shared" si="5"/>
        <v>19</v>
      </c>
      <c r="M46" s="3">
        <f t="shared" si="6"/>
        <v>0.16357330049301999</v>
      </c>
      <c r="N46">
        <f>'Raw Probabilities'!L46</f>
        <v>1.8302378219100001E-3</v>
      </c>
      <c r="O46">
        <f>16</f>
        <v>16</v>
      </c>
      <c r="P46" s="3">
        <f t="shared" si="7"/>
        <v>2.9283805150560002E-2</v>
      </c>
      <c r="Q46">
        <f>'Raw Probabilities'!M46</f>
        <v>2.4825402065500001E-4</v>
      </c>
      <c r="R46">
        <f>16</f>
        <v>16</v>
      </c>
      <c r="S46" s="3">
        <f t="shared" si="8"/>
        <v>3.9720643304800001E-3</v>
      </c>
    </row>
    <row r="47" spans="1:19">
      <c r="A47" t="str">
        <f>'Raw Probabilities'!B47</f>
        <v>Iowa State</v>
      </c>
      <c r="B47">
        <f>'Raw Probabilities'!H47</f>
        <v>0.90789680805299999</v>
      </c>
      <c r="C47">
        <f>'Raw Probabilities'!C47</f>
        <v>3</v>
      </c>
      <c r="D47" s="3">
        <f t="shared" si="0"/>
        <v>2.7236904241589999</v>
      </c>
      <c r="E47">
        <f>'Raw Probabilities'!I47</f>
        <v>0.63893784551900001</v>
      </c>
      <c r="F47">
        <f t="shared" si="1"/>
        <v>5</v>
      </c>
      <c r="G47" s="3">
        <f t="shared" si="2"/>
        <v>3.1946892275950001</v>
      </c>
      <c r="H47">
        <f>'Raw Probabilities'!J47</f>
        <v>0.31588521338499997</v>
      </c>
      <c r="I47">
        <f t="shared" si="3"/>
        <v>7</v>
      </c>
      <c r="J47" s="3">
        <f t="shared" si="4"/>
        <v>2.2111964936949997</v>
      </c>
      <c r="K47">
        <f>'Raw Probabilities'!K47</f>
        <v>0.15340987163100001</v>
      </c>
      <c r="L47">
        <f t="shared" si="5"/>
        <v>11</v>
      </c>
      <c r="M47" s="3">
        <f t="shared" si="6"/>
        <v>1.6875085879410001</v>
      </c>
      <c r="N47">
        <f>'Raw Probabilities'!L47</f>
        <v>6.4675744094700005E-2</v>
      </c>
      <c r="O47">
        <f>16</f>
        <v>16</v>
      </c>
      <c r="P47" s="3">
        <f t="shared" si="7"/>
        <v>1.0348119055152001</v>
      </c>
      <c r="Q47">
        <f>'Raw Probabilities'!M47</f>
        <v>1.8573065958400001E-2</v>
      </c>
      <c r="R47">
        <f>16</f>
        <v>16</v>
      </c>
      <c r="S47" s="3">
        <f t="shared" si="8"/>
        <v>0.29716905533440002</v>
      </c>
    </row>
    <row r="48" spans="1:19">
      <c r="A48" t="str">
        <f>'Raw Probabilities'!B48</f>
        <v>UAB</v>
      </c>
      <c r="B48">
        <f>'Raw Probabilities'!H48</f>
        <v>9.2103191947400007E-2</v>
      </c>
      <c r="C48">
        <f>'Raw Probabilities'!C48</f>
        <v>14</v>
      </c>
      <c r="D48" s="3">
        <f t="shared" si="0"/>
        <v>1.2894446872636001</v>
      </c>
      <c r="E48">
        <f>'Raw Probabilities'!I48</f>
        <v>2.3711332435899998E-2</v>
      </c>
      <c r="F48">
        <f t="shared" si="1"/>
        <v>16</v>
      </c>
      <c r="G48" s="3">
        <f t="shared" si="2"/>
        <v>0.37938131897439997</v>
      </c>
      <c r="H48">
        <f>'Raw Probabilities'!J48</f>
        <v>3.16975132403E-3</v>
      </c>
      <c r="I48">
        <f t="shared" si="3"/>
        <v>18</v>
      </c>
      <c r="J48" s="3">
        <f t="shared" si="4"/>
        <v>5.7055523832539999E-2</v>
      </c>
      <c r="K48">
        <f>'Raw Probabilities'!K48</f>
        <v>4.6228718832099999E-4</v>
      </c>
      <c r="L48">
        <f t="shared" si="5"/>
        <v>22</v>
      </c>
      <c r="M48" s="3">
        <f t="shared" si="6"/>
        <v>1.0170318143061999E-2</v>
      </c>
      <c r="N48">
        <f>'Raw Probabilities'!L48</f>
        <v>5.30673663203E-5</v>
      </c>
      <c r="O48">
        <f>16</f>
        <v>16</v>
      </c>
      <c r="P48" s="3">
        <f t="shared" si="7"/>
        <v>8.490778611248E-4</v>
      </c>
      <c r="Q48">
        <f>'Raw Probabilities'!M48</f>
        <v>3.8059397032799999E-6</v>
      </c>
      <c r="R48">
        <f>16</f>
        <v>16</v>
      </c>
      <c r="S48" s="3">
        <f t="shared" si="8"/>
        <v>6.0895035252479998E-5</v>
      </c>
    </row>
    <row r="49" spans="1:19">
      <c r="A49" t="str">
        <f>'Raw Probabilities'!B49</f>
        <v>Iowa</v>
      </c>
      <c r="B49">
        <f>'Raw Probabilities'!H49</f>
        <v>0.62385988316700003</v>
      </c>
      <c r="C49">
        <f>'Raw Probabilities'!C49</f>
        <v>7</v>
      </c>
      <c r="D49" s="3">
        <f t="shared" si="0"/>
        <v>4.3670191821689999</v>
      </c>
      <c r="E49">
        <f>'Raw Probabilities'!I49</f>
        <v>0.13846929036399999</v>
      </c>
      <c r="F49">
        <f t="shared" si="1"/>
        <v>9</v>
      </c>
      <c r="G49" s="3">
        <f t="shared" si="2"/>
        <v>1.2462236132759998</v>
      </c>
      <c r="H49">
        <f>'Raw Probabilities'!J49</f>
        <v>6.1238877059699999E-2</v>
      </c>
      <c r="I49">
        <f t="shared" si="3"/>
        <v>11</v>
      </c>
      <c r="J49" s="3">
        <f t="shared" si="4"/>
        <v>0.67362764765670002</v>
      </c>
      <c r="K49">
        <f>'Raw Probabilities'!K49</f>
        <v>2.3675845445299999E-2</v>
      </c>
      <c r="L49">
        <f t="shared" si="5"/>
        <v>15</v>
      </c>
      <c r="M49" s="3">
        <f t="shared" si="6"/>
        <v>0.35513768167949999</v>
      </c>
      <c r="N49">
        <f>'Raw Probabilities'!L49</f>
        <v>8.1674057956100006E-3</v>
      </c>
      <c r="O49">
        <f>16</f>
        <v>16</v>
      </c>
      <c r="P49" s="3">
        <f t="shared" si="7"/>
        <v>0.13067849272976001</v>
      </c>
      <c r="Q49">
        <f>'Raw Probabilities'!M49</f>
        <v>1.8782478804100001E-3</v>
      </c>
      <c r="R49">
        <f>16</f>
        <v>16</v>
      </c>
      <c r="S49" s="3">
        <f t="shared" si="8"/>
        <v>3.0051966086560002E-2</v>
      </c>
    </row>
    <row r="50" spans="1:19">
      <c r="A50" t="str">
        <f>'Raw Probabilities'!B50</f>
        <v>Davidson</v>
      </c>
      <c r="B50">
        <f>'Raw Probabilities'!H50</f>
        <v>0.37614011683300003</v>
      </c>
      <c r="C50">
        <f>'Raw Probabilities'!C50</f>
        <v>10</v>
      </c>
      <c r="D50" s="3">
        <f t="shared" si="0"/>
        <v>3.7614011683300004</v>
      </c>
      <c r="E50">
        <f>'Raw Probabilities'!I50</f>
        <v>5.67039212027E-2</v>
      </c>
      <c r="F50">
        <f t="shared" si="1"/>
        <v>12</v>
      </c>
      <c r="G50" s="3">
        <f t="shared" si="2"/>
        <v>0.68044705443239994</v>
      </c>
      <c r="H50">
        <f>'Raw Probabilities'!J50</f>
        <v>2.0584366628700002E-2</v>
      </c>
      <c r="I50">
        <f t="shared" si="3"/>
        <v>14</v>
      </c>
      <c r="J50" s="3">
        <f t="shared" si="4"/>
        <v>0.28818113280180002</v>
      </c>
      <c r="K50">
        <f>'Raw Probabilities'!K50</f>
        <v>6.4995719714600001E-3</v>
      </c>
      <c r="L50">
        <f t="shared" si="5"/>
        <v>18</v>
      </c>
      <c r="M50" s="3">
        <f t="shared" si="6"/>
        <v>0.11699229548628</v>
      </c>
      <c r="N50">
        <f>'Raw Probabilities'!L50</f>
        <v>1.7981827490499999E-3</v>
      </c>
      <c r="O50">
        <f>16</f>
        <v>16</v>
      </c>
      <c r="P50" s="3">
        <f t="shared" si="7"/>
        <v>2.8770923984799999E-2</v>
      </c>
      <c r="Q50">
        <f>'Raw Probabilities'!M50</f>
        <v>3.2509943509099998E-4</v>
      </c>
      <c r="R50">
        <f>16</f>
        <v>16</v>
      </c>
      <c r="S50" s="3">
        <f t="shared" si="8"/>
        <v>5.2015909614559997E-3</v>
      </c>
    </row>
    <row r="51" spans="1:19">
      <c r="A51" t="str">
        <f>'Raw Probabilities'!B51</f>
        <v>Gonzaga</v>
      </c>
      <c r="B51">
        <f>'Raw Probabilities'!H51</f>
        <v>0.97427679934900002</v>
      </c>
      <c r="C51">
        <f>'Raw Probabilities'!C51</f>
        <v>2</v>
      </c>
      <c r="D51" s="3">
        <f t="shared" si="0"/>
        <v>1.948553598698</v>
      </c>
      <c r="E51">
        <f>'Raw Probabilities'!I51</f>
        <v>0.79968477511400005</v>
      </c>
      <c r="F51">
        <f t="shared" si="1"/>
        <v>4</v>
      </c>
      <c r="G51" s="3">
        <f t="shared" si="2"/>
        <v>3.1987391004560002</v>
      </c>
      <c r="H51">
        <f>'Raw Probabilities'!J51</f>
        <v>0.46910094518399997</v>
      </c>
      <c r="I51">
        <f t="shared" si="3"/>
        <v>6</v>
      </c>
      <c r="J51" s="3">
        <f t="shared" si="4"/>
        <v>2.8146056711039997</v>
      </c>
      <c r="K51">
        <f>'Raw Probabilities'!K51</f>
        <v>0.24404158022299999</v>
      </c>
      <c r="L51">
        <f t="shared" si="5"/>
        <v>10</v>
      </c>
      <c r="M51" s="3">
        <f t="shared" si="6"/>
        <v>2.44041580223</v>
      </c>
      <c r="N51">
        <f>'Raw Probabilities'!L51</f>
        <v>0.102716999814</v>
      </c>
      <c r="O51">
        <f>16</f>
        <v>16</v>
      </c>
      <c r="P51" s="3">
        <f t="shared" si="7"/>
        <v>1.6434719970239999</v>
      </c>
      <c r="Q51">
        <f>'Raw Probabilities'!M51</f>
        <v>2.93673891944E-2</v>
      </c>
      <c r="R51">
        <f>16</f>
        <v>16</v>
      </c>
      <c r="S51" s="3">
        <f t="shared" si="8"/>
        <v>0.4698782271104</v>
      </c>
    </row>
    <row r="52" spans="1:19">
      <c r="A52" t="str">
        <f>'Raw Probabilities'!B52</f>
        <v>North Dakota State</v>
      </c>
      <c r="B52">
        <f>'Raw Probabilities'!H52</f>
        <v>2.5723200650799999E-2</v>
      </c>
      <c r="C52">
        <f>'Raw Probabilities'!C52</f>
        <v>15</v>
      </c>
      <c r="D52" s="3">
        <f t="shared" si="0"/>
        <v>0.38584800976199995</v>
      </c>
      <c r="E52">
        <f>'Raw Probabilities'!I52</f>
        <v>5.1420133191099997E-3</v>
      </c>
      <c r="F52">
        <f t="shared" si="1"/>
        <v>17</v>
      </c>
      <c r="G52" s="3">
        <f t="shared" si="2"/>
        <v>8.7414226424869998E-2</v>
      </c>
      <c r="H52">
        <f>'Raw Probabilities'!J52</f>
        <v>6.3908442650700001E-4</v>
      </c>
      <c r="I52">
        <f t="shared" si="3"/>
        <v>19</v>
      </c>
      <c r="J52" s="3">
        <f t="shared" si="4"/>
        <v>1.2142604103633001E-2</v>
      </c>
      <c r="K52">
        <f>'Raw Probabilities'!K52</f>
        <v>6.9265769946700006E-5</v>
      </c>
      <c r="L52">
        <f t="shared" si="5"/>
        <v>23</v>
      </c>
      <c r="M52" s="3">
        <f t="shared" si="6"/>
        <v>1.5931127087741002E-3</v>
      </c>
      <c r="N52">
        <f>'Raw Probabilities'!L52</f>
        <v>6.3607204224799997E-6</v>
      </c>
      <c r="O52">
        <f>16</f>
        <v>16</v>
      </c>
      <c r="P52" s="3">
        <f t="shared" si="7"/>
        <v>1.0177152675968E-4</v>
      </c>
      <c r="Q52">
        <f>'Raw Probabilities'!M52</f>
        <v>3.6479861441399999E-7</v>
      </c>
      <c r="R52">
        <f>16</f>
        <v>16</v>
      </c>
      <c r="S52" s="3">
        <f t="shared" si="8"/>
        <v>5.8367778306239999E-6</v>
      </c>
    </row>
    <row r="53" spans="1:19">
      <c r="A53" t="str">
        <f>'Raw Probabilities'!B53</f>
        <v>Villanova</v>
      </c>
      <c r="B53">
        <f>'Raw Probabilities'!H53</f>
        <v>0.98493764986900001</v>
      </c>
      <c r="C53">
        <f>'Raw Probabilities'!C53</f>
        <v>1</v>
      </c>
      <c r="D53" s="3">
        <f t="shared" si="0"/>
        <v>0.98493764986900001</v>
      </c>
      <c r="E53">
        <f>'Raw Probabilities'!I53</f>
        <v>0.83868508046300005</v>
      </c>
      <c r="F53">
        <f t="shared" si="1"/>
        <v>3</v>
      </c>
      <c r="G53" s="3">
        <f t="shared" si="2"/>
        <v>2.5160552413890001</v>
      </c>
      <c r="H53">
        <f>'Raw Probabilities'!J53</f>
        <v>0.69876941822600003</v>
      </c>
      <c r="I53">
        <f t="shared" si="3"/>
        <v>5</v>
      </c>
      <c r="J53" s="3">
        <f t="shared" si="4"/>
        <v>3.4938470911300001</v>
      </c>
      <c r="K53">
        <f>'Raw Probabilities'!K53</f>
        <v>0.45355433804</v>
      </c>
      <c r="L53">
        <f t="shared" si="5"/>
        <v>9</v>
      </c>
      <c r="M53" s="3">
        <f t="shared" si="6"/>
        <v>4.08198904236</v>
      </c>
      <c r="N53">
        <f>'Raw Probabilities'!L53</f>
        <v>0.282004969489</v>
      </c>
      <c r="O53">
        <f>16</f>
        <v>16</v>
      </c>
      <c r="P53" s="3">
        <f t="shared" si="7"/>
        <v>4.512079511824</v>
      </c>
      <c r="Q53">
        <f>'Raw Probabilities'!M53</f>
        <v>0.10778176774500001</v>
      </c>
      <c r="R53">
        <f>16</f>
        <v>16</v>
      </c>
      <c r="S53" s="3">
        <f t="shared" si="8"/>
        <v>1.7245082839200001</v>
      </c>
    </row>
    <row r="54" spans="1:19">
      <c r="A54" t="str">
        <f>'Raw Probabilities'!B54</f>
        <v>Lafayette</v>
      </c>
      <c r="B54">
        <f>'Raw Probabilities'!H54</f>
        <v>1.5062350131400001E-2</v>
      </c>
      <c r="C54">
        <f>'Raw Probabilities'!C54</f>
        <v>16</v>
      </c>
      <c r="D54" s="3">
        <f t="shared" si="0"/>
        <v>0.24099760210240001</v>
      </c>
      <c r="E54">
        <f>'Raw Probabilities'!I54</f>
        <v>2.64169300421E-3</v>
      </c>
      <c r="F54">
        <f t="shared" si="1"/>
        <v>18</v>
      </c>
      <c r="G54" s="3">
        <f t="shared" si="2"/>
        <v>4.7550474075780003E-2</v>
      </c>
      <c r="H54">
        <f>'Raw Probabilities'!J54</f>
        <v>5.4977652053300003E-4</v>
      </c>
      <c r="I54">
        <f t="shared" si="3"/>
        <v>20</v>
      </c>
      <c r="J54" s="3">
        <f t="shared" si="4"/>
        <v>1.0995530410660001E-2</v>
      </c>
      <c r="K54">
        <f>'Raw Probabilities'!K54</f>
        <v>5.2634963638400003E-5</v>
      </c>
      <c r="L54">
        <f t="shared" si="5"/>
        <v>24</v>
      </c>
      <c r="M54" s="3">
        <f t="shared" si="6"/>
        <v>1.2632391273216001E-3</v>
      </c>
      <c r="N54">
        <f>'Raw Probabilities'!L54</f>
        <v>4.8347621168700003E-6</v>
      </c>
      <c r="O54">
        <f>16</f>
        <v>16</v>
      </c>
      <c r="P54" s="3">
        <f t="shared" si="7"/>
        <v>7.7356193869920005E-5</v>
      </c>
      <c r="Q54">
        <f>'Raw Probabilities'!M54</f>
        <v>1.91244733043E-7</v>
      </c>
      <c r="R54">
        <f>16</f>
        <v>16</v>
      </c>
      <c r="S54" s="3">
        <f t="shared" si="8"/>
        <v>3.059915728688E-6</v>
      </c>
    </row>
    <row r="55" spans="1:19">
      <c r="A55" t="str">
        <f>'Raw Probabilities'!B55</f>
        <v>North Carolina State</v>
      </c>
      <c r="B55">
        <f>'Raw Probabilities'!H55</f>
        <v>0.58628539023100001</v>
      </c>
      <c r="C55">
        <f>'Raw Probabilities'!C55</f>
        <v>8</v>
      </c>
      <c r="D55" s="3">
        <f t="shared" si="0"/>
        <v>4.6902831218480001</v>
      </c>
      <c r="E55">
        <f>'Raw Probabilities'!I55</f>
        <v>0.103767703376</v>
      </c>
      <c r="F55">
        <f t="shared" si="1"/>
        <v>10</v>
      </c>
      <c r="G55" s="3">
        <f t="shared" si="2"/>
        <v>1.0376770337600001</v>
      </c>
      <c r="H55">
        <f>'Raw Probabilities'!J55</f>
        <v>5.5196223874E-2</v>
      </c>
      <c r="I55">
        <f t="shared" si="3"/>
        <v>12</v>
      </c>
      <c r="J55" s="3">
        <f t="shared" si="4"/>
        <v>0.662354686488</v>
      </c>
      <c r="K55">
        <f>'Raw Probabilities'!K55</f>
        <v>1.7817965563700001E-2</v>
      </c>
      <c r="L55">
        <f t="shared" si="5"/>
        <v>16</v>
      </c>
      <c r="M55" s="3">
        <f t="shared" si="6"/>
        <v>0.28508744901920002</v>
      </c>
      <c r="N55">
        <f>'Raw Probabilities'!L55</f>
        <v>6.2222256277099999E-3</v>
      </c>
      <c r="O55">
        <f>16</f>
        <v>16</v>
      </c>
      <c r="P55" s="3">
        <f t="shared" si="7"/>
        <v>9.9555610043359999E-2</v>
      </c>
      <c r="Q55">
        <f>'Raw Probabilities'!M55</f>
        <v>1.1105644581800001E-3</v>
      </c>
      <c r="R55">
        <f>16</f>
        <v>16</v>
      </c>
      <c r="S55" s="3">
        <f t="shared" si="8"/>
        <v>1.7769031330880002E-2</v>
      </c>
    </row>
    <row r="56" spans="1:19">
      <c r="A56" t="str">
        <f>'Raw Probabilities'!B56</f>
        <v>LSU</v>
      </c>
      <c r="B56">
        <f>'Raw Probabilities'!H56</f>
        <v>0.41371460976899999</v>
      </c>
      <c r="C56">
        <f>'Raw Probabilities'!C56</f>
        <v>9</v>
      </c>
      <c r="D56" s="3">
        <f t="shared" si="0"/>
        <v>3.7234314879209998</v>
      </c>
      <c r="E56">
        <f>'Raw Probabilities'!I56</f>
        <v>5.4905523156200002E-2</v>
      </c>
      <c r="F56">
        <f t="shared" si="1"/>
        <v>11</v>
      </c>
      <c r="G56" s="3">
        <f t="shared" si="2"/>
        <v>0.60396075471819999</v>
      </c>
      <c r="H56">
        <f>'Raw Probabilities'!J56</f>
        <v>2.5242440579700001E-2</v>
      </c>
      <c r="I56">
        <f t="shared" si="3"/>
        <v>13</v>
      </c>
      <c r="J56" s="3">
        <f t="shared" si="4"/>
        <v>0.3281517275361</v>
      </c>
      <c r="K56">
        <f>'Raw Probabilities'!K56</f>
        <v>6.6650447330500002E-3</v>
      </c>
      <c r="L56">
        <f t="shared" si="5"/>
        <v>17</v>
      </c>
      <c r="M56" s="3">
        <f t="shared" si="6"/>
        <v>0.11330576046185001</v>
      </c>
      <c r="N56">
        <f>'Raw Probabilities'!L56</f>
        <v>2.10773023718E-3</v>
      </c>
      <c r="O56">
        <f>16</f>
        <v>16</v>
      </c>
      <c r="P56" s="3">
        <f t="shared" si="7"/>
        <v>3.3723683794879999E-2</v>
      </c>
      <c r="Q56">
        <f>'Raw Probabilities'!M56</f>
        <v>3.3437002745800002E-4</v>
      </c>
      <c r="R56">
        <f>16</f>
        <v>16</v>
      </c>
      <c r="S56" s="3">
        <f t="shared" si="8"/>
        <v>5.3499204393280004E-3</v>
      </c>
    </row>
    <row r="57" spans="1:19">
      <c r="A57" t="str">
        <f>'Raw Probabilities'!B57</f>
        <v>Northern Iowa</v>
      </c>
      <c r="B57">
        <f>'Raw Probabilities'!H57</f>
        <v>0.75268455576799997</v>
      </c>
      <c r="C57">
        <f>'Raw Probabilities'!C57</f>
        <v>5</v>
      </c>
      <c r="D57" s="3">
        <f t="shared" si="0"/>
        <v>3.7634227788399999</v>
      </c>
      <c r="E57">
        <f>'Raw Probabilities'!I57</f>
        <v>0.42529225224</v>
      </c>
      <c r="F57">
        <f t="shared" si="1"/>
        <v>7</v>
      </c>
      <c r="G57" s="3">
        <f t="shared" si="2"/>
        <v>2.9770457656799998</v>
      </c>
      <c r="H57">
        <f>'Raw Probabilities'!J57</f>
        <v>0.1009746575</v>
      </c>
      <c r="I57">
        <f t="shared" si="3"/>
        <v>9</v>
      </c>
      <c r="J57" s="3">
        <f t="shared" si="4"/>
        <v>0.90877191749999997</v>
      </c>
      <c r="K57">
        <f>'Raw Probabilities'!K57</f>
        <v>3.4025156660599999E-2</v>
      </c>
      <c r="L57">
        <f t="shared" si="5"/>
        <v>13</v>
      </c>
      <c r="M57" s="3">
        <f t="shared" si="6"/>
        <v>0.44232703658779998</v>
      </c>
      <c r="N57">
        <f>'Raw Probabilities'!L57</f>
        <v>1.35031280689E-2</v>
      </c>
      <c r="O57">
        <f>16</f>
        <v>16</v>
      </c>
      <c r="P57" s="3">
        <f t="shared" si="7"/>
        <v>0.2160500491024</v>
      </c>
      <c r="Q57">
        <f>'Raw Probabilities'!M57</f>
        <v>2.82112171437E-3</v>
      </c>
      <c r="R57">
        <f>16</f>
        <v>16</v>
      </c>
      <c r="S57" s="3">
        <f t="shared" si="8"/>
        <v>4.513794742992E-2</v>
      </c>
    </row>
    <row r="58" spans="1:19">
      <c r="A58" t="str">
        <f>'Raw Probabilities'!B58</f>
        <v>Wyoming</v>
      </c>
      <c r="B58">
        <f>'Raw Probabilities'!H58</f>
        <v>0.247315444232</v>
      </c>
      <c r="C58">
        <f>'Raw Probabilities'!C58</f>
        <v>12</v>
      </c>
      <c r="D58" s="3">
        <f t="shared" si="0"/>
        <v>2.9677853307839999</v>
      </c>
      <c r="E58">
        <f>'Raw Probabilities'!I58</f>
        <v>8.2730726949899996E-2</v>
      </c>
      <c r="F58">
        <f t="shared" si="1"/>
        <v>14</v>
      </c>
      <c r="G58" s="3">
        <f t="shared" si="2"/>
        <v>1.1582301772985999</v>
      </c>
      <c r="H58">
        <f>'Raw Probabilities'!J58</f>
        <v>6.7370532916400001E-3</v>
      </c>
      <c r="I58">
        <f t="shared" si="3"/>
        <v>16</v>
      </c>
      <c r="J58" s="3">
        <f t="shared" si="4"/>
        <v>0.10779285266624</v>
      </c>
      <c r="K58">
        <f>'Raw Probabilities'!K58</f>
        <v>9.1004099234299996E-4</v>
      </c>
      <c r="L58">
        <f t="shared" si="5"/>
        <v>20</v>
      </c>
      <c r="M58" s="3">
        <f t="shared" si="6"/>
        <v>1.8200819846859999E-2</v>
      </c>
      <c r="N58">
        <f>'Raw Probabilities'!L58</f>
        <v>1.55844563447E-4</v>
      </c>
      <c r="O58">
        <f>16</f>
        <v>16</v>
      </c>
      <c r="P58" s="3">
        <f t="shared" si="7"/>
        <v>2.493513015152E-3</v>
      </c>
      <c r="Q58">
        <f>'Raw Probabilities'!M58</f>
        <v>1.2130262380499999E-5</v>
      </c>
      <c r="R58">
        <f>16</f>
        <v>16</v>
      </c>
      <c r="S58" s="3">
        <f t="shared" si="8"/>
        <v>1.9408419808799999E-4</v>
      </c>
    </row>
    <row r="59" spans="1:19">
      <c r="A59" t="str">
        <f>'Raw Probabilities'!B59</f>
        <v>Louisville</v>
      </c>
      <c r="B59">
        <f>'Raw Probabilities'!H59</f>
        <v>0.75485708526399997</v>
      </c>
      <c r="C59">
        <f>'Raw Probabilities'!C59</f>
        <v>4</v>
      </c>
      <c r="D59" s="3">
        <f t="shared" si="0"/>
        <v>3.0194283410559999</v>
      </c>
      <c r="E59">
        <f>'Raw Probabilities'!I59</f>
        <v>0.414170735043</v>
      </c>
      <c r="F59">
        <f t="shared" si="1"/>
        <v>6</v>
      </c>
      <c r="G59" s="3">
        <f t="shared" si="2"/>
        <v>2.4850244102580001</v>
      </c>
      <c r="H59">
        <f>'Raw Probabilities'!J59</f>
        <v>0.10704723073</v>
      </c>
      <c r="I59">
        <f t="shared" si="3"/>
        <v>8</v>
      </c>
      <c r="J59" s="3">
        <f t="shared" si="4"/>
        <v>0.85637784583999998</v>
      </c>
      <c r="K59">
        <f>'Raw Probabilities'!K59</f>
        <v>3.8699428554900002E-2</v>
      </c>
      <c r="L59">
        <f t="shared" si="5"/>
        <v>12</v>
      </c>
      <c r="M59" s="3">
        <f t="shared" si="6"/>
        <v>0.46439314265880005</v>
      </c>
      <c r="N59">
        <f>'Raw Probabilities'!L59</f>
        <v>1.7383684990900001E-2</v>
      </c>
      <c r="O59">
        <f>16</f>
        <v>16</v>
      </c>
      <c r="P59" s="3">
        <f t="shared" si="7"/>
        <v>0.27813895985440001</v>
      </c>
      <c r="Q59">
        <f>'Raw Probabilities'!M59</f>
        <v>4.2637723641199997E-3</v>
      </c>
      <c r="R59">
        <f>16</f>
        <v>16</v>
      </c>
      <c r="S59" s="3">
        <f t="shared" si="8"/>
        <v>6.8220357825919994E-2</v>
      </c>
    </row>
    <row r="60" spans="1:19">
      <c r="A60" t="str">
        <f>'Raw Probabilities'!B60</f>
        <v>UC Irvine</v>
      </c>
      <c r="B60">
        <f>'Raw Probabilities'!H60</f>
        <v>0.245142914736</v>
      </c>
      <c r="C60">
        <f>'Raw Probabilities'!C60</f>
        <v>13</v>
      </c>
      <c r="D60" s="3">
        <f t="shared" si="0"/>
        <v>3.1868578915680001</v>
      </c>
      <c r="E60">
        <f>'Raw Probabilities'!I60</f>
        <v>7.78062857676E-2</v>
      </c>
      <c r="F60">
        <f t="shared" si="1"/>
        <v>15</v>
      </c>
      <c r="G60" s="3">
        <f t="shared" si="2"/>
        <v>1.1670942865139999</v>
      </c>
      <c r="H60">
        <f>'Raw Probabilities'!J60</f>
        <v>5.4831992777299998E-3</v>
      </c>
      <c r="I60">
        <f t="shared" si="3"/>
        <v>17</v>
      </c>
      <c r="J60" s="3">
        <f t="shared" si="4"/>
        <v>9.3214387721409997E-2</v>
      </c>
      <c r="K60">
        <f>'Raw Probabilities'!K60</f>
        <v>6.5134862635500004E-4</v>
      </c>
      <c r="L60">
        <f t="shared" si="5"/>
        <v>21</v>
      </c>
      <c r="M60" s="3">
        <f t="shared" si="6"/>
        <v>1.3678321153455001E-2</v>
      </c>
      <c r="N60">
        <f>'Raw Probabilities'!L60</f>
        <v>9.9724842054200004E-5</v>
      </c>
      <c r="O60">
        <f>16</f>
        <v>16</v>
      </c>
      <c r="P60" s="3">
        <f t="shared" si="7"/>
        <v>1.5955974728672001E-3</v>
      </c>
      <c r="Q60">
        <f>'Raw Probabilities'!M60</f>
        <v>6.8482290299299999E-6</v>
      </c>
      <c r="R60">
        <f>16</f>
        <v>16</v>
      </c>
      <c r="S60" s="3">
        <f t="shared" si="8"/>
        <v>1.0957166447888E-4</v>
      </c>
    </row>
    <row r="61" spans="1:19">
      <c r="A61" t="str">
        <f>'Raw Probabilities'!B61</f>
        <v>Providence</v>
      </c>
      <c r="B61">
        <f>'Raw Probabilities'!H61</f>
        <v>0.52630221358600004</v>
      </c>
      <c r="C61">
        <f>'Raw Probabilities'!C61</f>
        <v>6</v>
      </c>
      <c r="D61" s="3">
        <f t="shared" si="0"/>
        <v>3.1578132815160003</v>
      </c>
      <c r="E61">
        <f>'Raw Probabilities'!I61</f>
        <v>0.212030757826</v>
      </c>
      <c r="F61">
        <f t="shared" si="1"/>
        <v>8</v>
      </c>
      <c r="G61" s="3">
        <f t="shared" si="2"/>
        <v>1.696246062608</v>
      </c>
      <c r="H61">
        <f>'Raw Probabilities'!J61</f>
        <v>6.5812716863699994E-2</v>
      </c>
      <c r="I61">
        <f t="shared" si="3"/>
        <v>10</v>
      </c>
      <c r="J61" s="3">
        <f t="shared" si="4"/>
        <v>0.65812716863699994</v>
      </c>
      <c r="K61">
        <f>'Raw Probabilities'!K61</f>
        <v>2.1058412545700001E-2</v>
      </c>
      <c r="L61">
        <f t="shared" si="5"/>
        <v>14</v>
      </c>
      <c r="M61" s="3">
        <f t="shared" si="6"/>
        <v>0.29481777563979999</v>
      </c>
      <c r="N61">
        <f>'Raw Probabilities'!L61</f>
        <v>7.1714560421799996E-3</v>
      </c>
      <c r="O61">
        <f>16</f>
        <v>16</v>
      </c>
      <c r="P61" s="3">
        <f t="shared" si="7"/>
        <v>0.11474329667487999</v>
      </c>
      <c r="Q61">
        <f>'Raw Probabilities'!M61</f>
        <v>1.23982473617E-3</v>
      </c>
      <c r="R61">
        <f>16</f>
        <v>16</v>
      </c>
      <c r="S61" s="3">
        <f t="shared" si="8"/>
        <v>1.983719577872E-2</v>
      </c>
    </row>
    <row r="62" spans="1:19">
      <c r="A62" t="str">
        <f>'Raw Probabilities'!B62</f>
        <v>Boise State</v>
      </c>
      <c r="B62">
        <f>'Raw Probabilities'!H62</f>
        <v>9.6961799233099999E-2</v>
      </c>
      <c r="C62">
        <f>'Raw Probabilities'!C62</f>
        <v>11</v>
      </c>
      <c r="D62" s="3">
        <f t="shared" si="0"/>
        <v>1.0665797915641</v>
      </c>
      <c r="E62">
        <f>'Raw Probabilities'!I62</f>
        <v>2.8468711980800001E-2</v>
      </c>
      <c r="F62">
        <f t="shared" si="1"/>
        <v>13</v>
      </c>
      <c r="G62" s="3">
        <f t="shared" si="2"/>
        <v>0.37009325575040003</v>
      </c>
      <c r="H62">
        <f>'Raw Probabilities'!J62</f>
        <v>5.2542287251600003E-3</v>
      </c>
      <c r="I62">
        <f t="shared" si="3"/>
        <v>15</v>
      </c>
      <c r="J62" s="3">
        <f t="shared" si="4"/>
        <v>7.8813430877400004E-2</v>
      </c>
      <c r="K62">
        <f>'Raw Probabilities'!K62</f>
        <v>1.0737310211199999E-3</v>
      </c>
      <c r="L62">
        <f t="shared" si="5"/>
        <v>19</v>
      </c>
      <c r="M62" s="3">
        <f t="shared" si="6"/>
        <v>2.0400889401279997E-2</v>
      </c>
      <c r="N62">
        <f>'Raw Probabilities'!L62</f>
        <v>2.9616718769999998E-4</v>
      </c>
      <c r="O62">
        <f>16</f>
        <v>16</v>
      </c>
      <c r="P62" s="3">
        <f t="shared" si="7"/>
        <v>4.7386750031999996E-3</v>
      </c>
      <c r="Q62">
        <f>'Raw Probabilities'!M62</f>
        <v>4.0313808860599998E-5</v>
      </c>
      <c r="R62">
        <f>16</f>
        <v>16</v>
      </c>
      <c r="S62" s="3">
        <f t="shared" si="8"/>
        <v>6.4502094176959997E-4</v>
      </c>
    </row>
    <row r="63" spans="1:19">
      <c r="A63" t="str">
        <f>'Raw Probabilities'!B63</f>
        <v>Dayton</v>
      </c>
      <c r="B63">
        <f>'Raw Probabilities'!H63</f>
        <v>0.37673598718099999</v>
      </c>
      <c r="C63">
        <f>'Raw Probabilities'!C63</f>
        <v>11</v>
      </c>
      <c r="D63" s="3">
        <f t="shared" si="0"/>
        <v>4.1440958589910002</v>
      </c>
      <c r="E63">
        <f>'Raw Probabilities'!I63</f>
        <v>0.15736992576700001</v>
      </c>
      <c r="F63">
        <f t="shared" si="1"/>
        <v>13</v>
      </c>
      <c r="G63" s="3">
        <f t="shared" si="2"/>
        <v>2.0458090349710001</v>
      </c>
      <c r="H63">
        <f>'Raw Probabilities'!J63</f>
        <v>3.7188082745000003E-2</v>
      </c>
      <c r="I63">
        <f t="shared" si="3"/>
        <v>15</v>
      </c>
      <c r="J63" s="3">
        <f t="shared" si="4"/>
        <v>0.55782124117500009</v>
      </c>
      <c r="K63">
        <f>'Raw Probabilities'!K63</f>
        <v>9.3665353359400003E-3</v>
      </c>
      <c r="L63">
        <f t="shared" si="5"/>
        <v>19</v>
      </c>
      <c r="M63" s="3">
        <f t="shared" si="6"/>
        <v>0.17796417138286</v>
      </c>
      <c r="N63">
        <f>'Raw Probabilities'!L63</f>
        <v>3.41922289604E-3</v>
      </c>
      <c r="O63">
        <f>16</f>
        <v>16</v>
      </c>
      <c r="P63" s="3">
        <f t="shared" si="7"/>
        <v>5.470756633664E-2</v>
      </c>
      <c r="Q63">
        <f>'Raw Probabilities'!M63</f>
        <v>6.4773284635400005E-4</v>
      </c>
      <c r="R63">
        <f>16</f>
        <v>16</v>
      </c>
      <c r="S63" s="3">
        <f t="shared" si="8"/>
        <v>1.0363725541664001E-2</v>
      </c>
    </row>
    <row r="64" spans="1:19">
      <c r="A64" t="str">
        <f>'Raw Probabilities'!B64</f>
        <v>Oklahoma</v>
      </c>
      <c r="B64">
        <f>'Raw Probabilities'!H64</f>
        <v>0.90189781320999995</v>
      </c>
      <c r="C64">
        <f>'Raw Probabilities'!C64</f>
        <v>3</v>
      </c>
      <c r="D64" s="3">
        <f t="shared" si="0"/>
        <v>2.7056934396300001</v>
      </c>
      <c r="E64">
        <f>'Raw Probabilities'!I64</f>
        <v>0.58108137312399999</v>
      </c>
      <c r="F64">
        <f t="shared" si="1"/>
        <v>5</v>
      </c>
      <c r="G64" s="3">
        <f t="shared" si="2"/>
        <v>2.9054068656199998</v>
      </c>
      <c r="H64">
        <f>'Raw Probabilities'!J64</f>
        <v>0.213794044007</v>
      </c>
      <c r="I64">
        <f t="shared" si="3"/>
        <v>7</v>
      </c>
      <c r="J64" s="3">
        <f t="shared" si="4"/>
        <v>1.4965583080489999</v>
      </c>
      <c r="K64">
        <f>'Raw Probabilities'!K64</f>
        <v>7.9358772482400003E-2</v>
      </c>
      <c r="L64">
        <f t="shared" si="5"/>
        <v>11</v>
      </c>
      <c r="M64" s="3">
        <f t="shared" si="6"/>
        <v>0.87294649730640006</v>
      </c>
      <c r="N64">
        <f>'Raw Probabilities'!L64</f>
        <v>3.7905649909500003E-2</v>
      </c>
      <c r="O64">
        <f>16</f>
        <v>16</v>
      </c>
      <c r="P64" s="3">
        <f t="shared" si="7"/>
        <v>0.60649039855200004</v>
      </c>
      <c r="Q64">
        <f>'Raw Probabilities'!M64</f>
        <v>1.00544627521E-2</v>
      </c>
      <c r="R64">
        <f>16</f>
        <v>16</v>
      </c>
      <c r="S64" s="3">
        <f t="shared" si="8"/>
        <v>0.16087140403360001</v>
      </c>
    </row>
    <row r="65" spans="1:19">
      <c r="A65" t="str">
        <f>'Raw Probabilities'!B65</f>
        <v>Albany</v>
      </c>
      <c r="B65">
        <f>'Raw Probabilities'!H65</f>
        <v>9.8102186789799997E-2</v>
      </c>
      <c r="C65">
        <f>'Raw Probabilities'!C65</f>
        <v>14</v>
      </c>
      <c r="D65" s="3">
        <f t="shared" si="0"/>
        <v>1.3734306150572</v>
      </c>
      <c r="E65">
        <f>'Raw Probabilities'!I65</f>
        <v>2.1049231303000002E-2</v>
      </c>
      <c r="F65">
        <f t="shared" si="1"/>
        <v>16</v>
      </c>
      <c r="G65" s="3">
        <f t="shared" si="2"/>
        <v>0.33678770084800003</v>
      </c>
      <c r="H65">
        <f>'Raw Probabilities'!J65</f>
        <v>2.45665517405E-3</v>
      </c>
      <c r="I65">
        <f t="shared" si="3"/>
        <v>18</v>
      </c>
      <c r="J65" s="3">
        <f t="shared" si="4"/>
        <v>4.4219793132899997E-2</v>
      </c>
      <c r="K65">
        <f>'Raw Probabilities'!K65</f>
        <v>3.3623845414500002E-4</v>
      </c>
      <c r="L65">
        <f t="shared" si="5"/>
        <v>22</v>
      </c>
      <c r="M65" s="3">
        <f t="shared" si="6"/>
        <v>7.3972459911900001E-3</v>
      </c>
      <c r="N65">
        <f>'Raw Probabilities'!L65</f>
        <v>4.64372519701E-5</v>
      </c>
      <c r="O65">
        <f>16</f>
        <v>16</v>
      </c>
      <c r="P65" s="3">
        <f t="shared" si="7"/>
        <v>7.429960315216E-4</v>
      </c>
      <c r="Q65">
        <f>'Raw Probabilities'!M65</f>
        <v>2.8545094674200001E-6</v>
      </c>
      <c r="R65">
        <f>16</f>
        <v>16</v>
      </c>
      <c r="S65" s="3">
        <f t="shared" si="8"/>
        <v>4.5672151478720002E-5</v>
      </c>
    </row>
    <row r="66" spans="1:19">
      <c r="A66" t="str">
        <f>'Raw Probabilities'!B66</f>
        <v>Michigan State</v>
      </c>
      <c r="B66">
        <f>'Raw Probabilities'!H66</f>
        <v>0.64740310106300003</v>
      </c>
      <c r="C66">
        <f>'Raw Probabilities'!C66</f>
        <v>7</v>
      </c>
      <c r="D66" s="3">
        <f t="shared" si="0"/>
        <v>4.5318217074409999</v>
      </c>
      <c r="E66">
        <f>'Raw Probabilities'!I66</f>
        <v>0.18343708035199999</v>
      </c>
      <c r="F66">
        <f t="shared" si="1"/>
        <v>9</v>
      </c>
      <c r="G66" s="3">
        <f t="shared" si="2"/>
        <v>1.6509337231679999</v>
      </c>
      <c r="H66">
        <f>'Raw Probabilities'!J66</f>
        <v>0.10503787455999999</v>
      </c>
      <c r="I66">
        <f t="shared" si="3"/>
        <v>11</v>
      </c>
      <c r="J66" s="3">
        <f t="shared" si="4"/>
        <v>1.15541662016</v>
      </c>
      <c r="K66">
        <f>'Raw Probabilities'!K66</f>
        <v>4.0203838378199998E-2</v>
      </c>
      <c r="L66">
        <f t="shared" si="5"/>
        <v>15</v>
      </c>
      <c r="M66" s="3">
        <f t="shared" si="6"/>
        <v>0.603057575673</v>
      </c>
      <c r="N66">
        <f>'Raw Probabilities'!L66</f>
        <v>1.9844146179500002E-2</v>
      </c>
      <c r="O66">
        <f>16</f>
        <v>16</v>
      </c>
      <c r="P66" s="3">
        <f t="shared" si="7"/>
        <v>0.31750633887200003</v>
      </c>
      <c r="Q66">
        <f>'Raw Probabilities'!M66</f>
        <v>5.5229876607E-3</v>
      </c>
      <c r="R66">
        <f>16</f>
        <v>16</v>
      </c>
      <c r="S66" s="3">
        <f t="shared" si="8"/>
        <v>8.8367802571199999E-2</v>
      </c>
    </row>
    <row r="67" spans="1:19">
      <c r="A67" t="str">
        <f>'Raw Probabilities'!B67</f>
        <v>Georgia</v>
      </c>
      <c r="B67">
        <f>'Raw Probabilities'!H67</f>
        <v>0.35259689893700003</v>
      </c>
      <c r="C67">
        <f>'Raw Probabilities'!C67</f>
        <v>10</v>
      </c>
      <c r="D67" s="3">
        <f t="shared" ref="D67:D69" si="9">C67*B67</f>
        <v>3.5259689893700004</v>
      </c>
      <c r="E67">
        <f>'Raw Probabilities'!I67</f>
        <v>6.5493460251800001E-2</v>
      </c>
      <c r="F67">
        <f t="shared" ref="F67:F69" si="10">(2+C67)</f>
        <v>12</v>
      </c>
      <c r="G67" s="3">
        <f t="shared" ref="G67:G69" si="11">F67*E67</f>
        <v>0.78592152302160001</v>
      </c>
      <c r="H67">
        <f>'Raw Probabilities'!J67</f>
        <v>2.5613021466800001E-2</v>
      </c>
      <c r="I67">
        <f t="shared" ref="I67:I69" si="12">4+C67</f>
        <v>14</v>
      </c>
      <c r="J67" s="3">
        <f t="shared" ref="J67:J69" si="13">I67*H67</f>
        <v>0.35858230053520002</v>
      </c>
      <c r="K67">
        <f>'Raw Probabilities'!K67</f>
        <v>6.1829202563800003E-3</v>
      </c>
      <c r="L67">
        <f t="shared" ref="L67:L69" si="14">(8+C67)</f>
        <v>18</v>
      </c>
      <c r="M67" s="3">
        <f t="shared" ref="M67:M69" si="15">L67*K67</f>
        <v>0.11129256461484001</v>
      </c>
      <c r="N67">
        <f>'Raw Probabilities'!L67</f>
        <v>2.0865150279399999E-3</v>
      </c>
      <c r="O67">
        <f>16</f>
        <v>16</v>
      </c>
      <c r="P67" s="3">
        <f t="shared" ref="P67:P69" si="16">N67*O67</f>
        <v>3.3384240447039998E-2</v>
      </c>
      <c r="Q67">
        <f>'Raw Probabilities'!M67</f>
        <v>3.5866506312799999E-4</v>
      </c>
      <c r="R67">
        <f>16</f>
        <v>16</v>
      </c>
      <c r="S67" s="3">
        <f t="shared" ref="S67:S69" si="17">Q67*R67</f>
        <v>5.7386410100479998E-3</v>
      </c>
    </row>
    <row r="68" spans="1:19">
      <c r="A68" t="str">
        <f>'Raw Probabilities'!B68</f>
        <v>Virginia</v>
      </c>
      <c r="B68">
        <f>'Raw Probabilities'!H68</f>
        <v>0.96523953593300005</v>
      </c>
      <c r="C68">
        <f>'Raw Probabilities'!C68</f>
        <v>2</v>
      </c>
      <c r="D68" s="3">
        <f t="shared" si="9"/>
        <v>1.9304790718660001</v>
      </c>
      <c r="E68">
        <f>'Raw Probabilities'!I68</f>
        <v>0.744548755339</v>
      </c>
      <c r="F68">
        <f t="shared" si="10"/>
        <v>4</v>
      </c>
      <c r="G68" s="3">
        <f t="shared" si="11"/>
        <v>2.978195021356</v>
      </c>
      <c r="H68">
        <f>'Raw Probabilities'!J68</f>
        <v>0.54364559988899996</v>
      </c>
      <c r="I68">
        <f t="shared" si="12"/>
        <v>6</v>
      </c>
      <c r="J68" s="3">
        <f t="shared" si="13"/>
        <v>3.2618735993339998</v>
      </c>
      <c r="K68">
        <f>'Raw Probabilities'!K68</f>
        <v>0.28991569460299998</v>
      </c>
      <c r="L68">
        <f t="shared" si="14"/>
        <v>10</v>
      </c>
      <c r="M68" s="3">
        <f t="shared" si="15"/>
        <v>2.8991569460299997</v>
      </c>
      <c r="N68">
        <f>'Raw Probabilities'!L68</f>
        <v>0.18723375080599999</v>
      </c>
      <c r="O68">
        <f>16</f>
        <v>16</v>
      </c>
      <c r="P68" s="3">
        <f t="shared" si="16"/>
        <v>2.9957400128959999</v>
      </c>
      <c r="Q68">
        <f>'Raw Probabilities'!M68</f>
        <v>7.5887883445699994E-2</v>
      </c>
      <c r="R68">
        <f>16</f>
        <v>16</v>
      </c>
      <c r="S68" s="3">
        <f t="shared" si="17"/>
        <v>1.2142061351311999</v>
      </c>
    </row>
    <row r="69" spans="1:19">
      <c r="A69" t="str">
        <f>'Raw Probabilities'!B69</f>
        <v>Belmont</v>
      </c>
      <c r="B69">
        <f>'Raw Probabilities'!H69</f>
        <v>3.4760464067000001E-2</v>
      </c>
      <c r="C69">
        <f>'Raw Probabilities'!C69</f>
        <v>15</v>
      </c>
      <c r="D69" s="3">
        <f t="shared" si="9"/>
        <v>0.52140696100500006</v>
      </c>
      <c r="E69">
        <f>'Raw Probabilities'!I69</f>
        <v>6.5207040571700001E-3</v>
      </c>
      <c r="F69">
        <f t="shared" si="10"/>
        <v>17</v>
      </c>
      <c r="G69" s="3">
        <f t="shared" si="11"/>
        <v>0.11085196897189001</v>
      </c>
      <c r="H69">
        <f>'Raw Probabilities'!J69</f>
        <v>1.19777656981E-3</v>
      </c>
      <c r="I69">
        <f t="shared" si="12"/>
        <v>19</v>
      </c>
      <c r="J69" s="3">
        <f t="shared" si="13"/>
        <v>2.275775482639E-2</v>
      </c>
      <c r="K69">
        <f>'Raw Probabilities'!K69</f>
        <v>1.27898788062E-4</v>
      </c>
      <c r="L69">
        <f t="shared" si="14"/>
        <v>23</v>
      </c>
      <c r="M69" s="3">
        <f t="shared" si="15"/>
        <v>2.9416721254260001E-3</v>
      </c>
      <c r="N69">
        <f>'Raw Probabilities'!L69</f>
        <v>2.19456400318E-5</v>
      </c>
      <c r="O69">
        <f>16</f>
        <v>16</v>
      </c>
      <c r="P69" s="3">
        <f t="shared" si="16"/>
        <v>3.511302405088E-4</v>
      </c>
      <c r="Q69">
        <f>'Raw Probabilities'!M69</f>
        <v>1.7274205967E-6</v>
      </c>
      <c r="R69">
        <f>16</f>
        <v>16</v>
      </c>
      <c r="S69" s="3">
        <f t="shared" si="17"/>
        <v>2.76387295472E-5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29" sqref="F29"/>
    </sheetView>
  </sheetViews>
  <sheetFormatPr baseColWidth="10" defaultRowHeight="15" x14ac:dyDescent="0"/>
  <sheetData>
    <row r="1" spans="1:5">
      <c r="A1" t="s">
        <v>133</v>
      </c>
      <c r="B1" t="s">
        <v>134</v>
      </c>
      <c r="C1" t="s">
        <v>135</v>
      </c>
      <c r="D1" t="s">
        <v>136</v>
      </c>
      <c r="E1" t="s">
        <v>137</v>
      </c>
    </row>
    <row r="2" spans="1:5">
      <c r="A2" s="4">
        <v>2014</v>
      </c>
      <c r="B2" s="4" t="s">
        <v>99</v>
      </c>
      <c r="C2" s="5" t="str">
        <f>LEFT(B2,FIND("-",B2)-1)</f>
        <v>60</v>
      </c>
      <c r="D2" s="5" t="str">
        <f>MID(B2,FIND("-",B2)+1,2)</f>
        <v>54</v>
      </c>
      <c r="E2" s="6">
        <f>C2+D2</f>
        <v>114</v>
      </c>
    </row>
    <row r="3" spans="1:5">
      <c r="A3" s="4">
        <v>2013</v>
      </c>
      <c r="B3" s="4" t="s">
        <v>100</v>
      </c>
      <c r="C3" s="5" t="str">
        <f t="shared" ref="C3:C36" si="0">LEFT(B3,FIND("-",B3)-1)</f>
        <v>82</v>
      </c>
      <c r="D3" s="5" t="str">
        <f t="shared" ref="D3:D36" si="1">MID(B3,FIND("-",B3)+1,2)</f>
        <v>76</v>
      </c>
      <c r="E3" s="6">
        <f t="shared" ref="E3:E36" si="2">C3+D3</f>
        <v>158</v>
      </c>
    </row>
    <row r="4" spans="1:5">
      <c r="A4" s="4">
        <v>2012</v>
      </c>
      <c r="B4" s="4" t="s">
        <v>101</v>
      </c>
      <c r="C4" s="5" t="str">
        <f t="shared" si="0"/>
        <v>67</v>
      </c>
      <c r="D4" s="5" t="str">
        <f t="shared" si="1"/>
        <v>59</v>
      </c>
      <c r="E4" s="6">
        <f t="shared" si="2"/>
        <v>126</v>
      </c>
    </row>
    <row r="5" spans="1:5">
      <c r="A5" s="4">
        <v>2011</v>
      </c>
      <c r="B5" s="4" t="s">
        <v>102</v>
      </c>
      <c r="C5" s="5" t="str">
        <f t="shared" si="0"/>
        <v>53</v>
      </c>
      <c r="D5" s="5" t="str">
        <f t="shared" si="1"/>
        <v>41</v>
      </c>
      <c r="E5" s="6">
        <f t="shared" si="2"/>
        <v>94</v>
      </c>
    </row>
    <row r="6" spans="1:5">
      <c r="A6" s="4">
        <v>2010</v>
      </c>
      <c r="B6" s="4" t="s">
        <v>103</v>
      </c>
      <c r="C6" s="5" t="str">
        <f t="shared" si="0"/>
        <v>61</v>
      </c>
      <c r="D6" s="5" t="str">
        <f t="shared" si="1"/>
        <v>59</v>
      </c>
      <c r="E6" s="6">
        <f t="shared" si="2"/>
        <v>120</v>
      </c>
    </row>
    <row r="7" spans="1:5">
      <c r="A7" s="4">
        <v>2009</v>
      </c>
      <c r="B7" s="4" t="s">
        <v>104</v>
      </c>
      <c r="C7" s="5" t="str">
        <f t="shared" si="0"/>
        <v>89</v>
      </c>
      <c r="D7" s="5" t="str">
        <f t="shared" si="1"/>
        <v>72</v>
      </c>
      <c r="E7" s="6">
        <f t="shared" si="2"/>
        <v>161</v>
      </c>
    </row>
    <row r="8" spans="1:5">
      <c r="A8" s="4">
        <v>2008</v>
      </c>
      <c r="B8" s="4" t="s">
        <v>105</v>
      </c>
      <c r="C8" s="5" t="str">
        <f t="shared" si="0"/>
        <v>75</v>
      </c>
      <c r="D8" s="5" t="str">
        <f t="shared" si="1"/>
        <v>68</v>
      </c>
      <c r="E8" s="6">
        <f t="shared" si="2"/>
        <v>143</v>
      </c>
    </row>
    <row r="9" spans="1:5">
      <c r="A9" s="4">
        <v>2007</v>
      </c>
      <c r="B9" s="4" t="s">
        <v>106</v>
      </c>
      <c r="C9" s="5" t="str">
        <f t="shared" si="0"/>
        <v>84</v>
      </c>
      <c r="D9" s="5" t="str">
        <f t="shared" si="1"/>
        <v>75</v>
      </c>
      <c r="E9" s="6">
        <f t="shared" si="2"/>
        <v>159</v>
      </c>
    </row>
    <row r="10" spans="1:5">
      <c r="A10" s="4">
        <v>2006</v>
      </c>
      <c r="B10" s="4" t="s">
        <v>107</v>
      </c>
      <c r="C10" s="5" t="str">
        <f t="shared" si="0"/>
        <v>73</v>
      </c>
      <c r="D10" s="5" t="str">
        <f t="shared" si="1"/>
        <v>57</v>
      </c>
      <c r="E10" s="6">
        <f t="shared" si="2"/>
        <v>130</v>
      </c>
    </row>
    <row r="11" spans="1:5">
      <c r="A11" s="4">
        <v>2005</v>
      </c>
      <c r="B11" s="4" t="s">
        <v>108</v>
      </c>
      <c r="C11" s="5" t="str">
        <f t="shared" si="0"/>
        <v>75</v>
      </c>
      <c r="D11" s="5" t="str">
        <f t="shared" si="1"/>
        <v>70</v>
      </c>
      <c r="E11" s="6">
        <f t="shared" si="2"/>
        <v>145</v>
      </c>
    </row>
    <row r="12" spans="1:5">
      <c r="A12" s="4">
        <v>2004</v>
      </c>
      <c r="B12" s="4" t="s">
        <v>109</v>
      </c>
      <c r="C12" s="5" t="str">
        <f t="shared" si="0"/>
        <v>82</v>
      </c>
      <c r="D12" s="5" t="str">
        <f t="shared" si="1"/>
        <v>73</v>
      </c>
      <c r="E12" s="6">
        <f t="shared" si="2"/>
        <v>155</v>
      </c>
    </row>
    <row r="13" spans="1:5">
      <c r="A13" s="4">
        <v>2003</v>
      </c>
      <c r="B13" s="4" t="s">
        <v>110</v>
      </c>
      <c r="C13" s="5" t="str">
        <f t="shared" si="0"/>
        <v>81</v>
      </c>
      <c r="D13" s="5" t="str">
        <f t="shared" si="1"/>
        <v>78</v>
      </c>
      <c r="E13" s="6">
        <f t="shared" si="2"/>
        <v>159</v>
      </c>
    </row>
    <row r="14" spans="1:5">
      <c r="A14" s="4">
        <v>2002</v>
      </c>
      <c r="B14" s="4" t="s">
        <v>111</v>
      </c>
      <c r="C14" s="5" t="str">
        <f t="shared" si="0"/>
        <v>64</v>
      </c>
      <c r="D14" s="5" t="str">
        <f t="shared" si="1"/>
        <v>52</v>
      </c>
      <c r="E14" s="6">
        <f t="shared" si="2"/>
        <v>116</v>
      </c>
    </row>
    <row r="15" spans="1:5">
      <c r="A15" s="4">
        <v>2001</v>
      </c>
      <c r="B15" s="4" t="s">
        <v>112</v>
      </c>
      <c r="C15" s="5" t="str">
        <f t="shared" si="0"/>
        <v>82</v>
      </c>
      <c r="D15" s="5" t="str">
        <f t="shared" si="1"/>
        <v>72</v>
      </c>
      <c r="E15" s="6">
        <f t="shared" si="2"/>
        <v>154</v>
      </c>
    </row>
    <row r="16" spans="1:5">
      <c r="A16" s="4">
        <v>2000</v>
      </c>
      <c r="B16" s="4" t="s">
        <v>113</v>
      </c>
      <c r="C16" s="5" t="str">
        <f t="shared" si="0"/>
        <v>89</v>
      </c>
      <c r="D16" s="5" t="str">
        <f t="shared" si="1"/>
        <v>76</v>
      </c>
      <c r="E16" s="6">
        <f t="shared" si="2"/>
        <v>165</v>
      </c>
    </row>
    <row r="17" spans="1:5">
      <c r="A17" s="4">
        <v>1999</v>
      </c>
      <c r="B17" s="4" t="s">
        <v>114</v>
      </c>
      <c r="C17" s="5" t="str">
        <f t="shared" si="0"/>
        <v>77</v>
      </c>
      <c r="D17" s="5" t="str">
        <f t="shared" si="1"/>
        <v>74</v>
      </c>
      <c r="E17" s="6">
        <f t="shared" si="2"/>
        <v>151</v>
      </c>
    </row>
    <row r="18" spans="1:5">
      <c r="A18" s="4">
        <v>1998</v>
      </c>
      <c r="B18" s="4" t="s">
        <v>115</v>
      </c>
      <c r="C18" s="5" t="str">
        <f t="shared" si="0"/>
        <v>78</v>
      </c>
      <c r="D18" s="5" t="str">
        <f t="shared" si="1"/>
        <v>69</v>
      </c>
      <c r="E18" s="6">
        <f t="shared" si="2"/>
        <v>147</v>
      </c>
    </row>
    <row r="19" spans="1:5">
      <c r="A19" s="4">
        <v>1997</v>
      </c>
      <c r="B19" s="4" t="s">
        <v>116</v>
      </c>
      <c r="C19" s="5" t="str">
        <f t="shared" si="0"/>
        <v>84</v>
      </c>
      <c r="D19" s="5" t="str">
        <f t="shared" si="1"/>
        <v>79</v>
      </c>
      <c r="E19" s="6">
        <f t="shared" si="2"/>
        <v>163</v>
      </c>
    </row>
    <row r="20" spans="1:5">
      <c r="A20" s="4">
        <v>1996</v>
      </c>
      <c r="B20" s="4" t="s">
        <v>117</v>
      </c>
      <c r="C20" s="5" t="str">
        <f t="shared" si="0"/>
        <v>76</v>
      </c>
      <c r="D20" s="5" t="str">
        <f t="shared" si="1"/>
        <v>67</v>
      </c>
      <c r="E20" s="6">
        <f t="shared" si="2"/>
        <v>143</v>
      </c>
    </row>
    <row r="21" spans="1:5">
      <c r="A21" s="4">
        <v>1995</v>
      </c>
      <c r="B21" s="4" t="s">
        <v>118</v>
      </c>
      <c r="C21" s="5" t="str">
        <f t="shared" si="0"/>
        <v>89</v>
      </c>
      <c r="D21" s="5" t="str">
        <f t="shared" si="1"/>
        <v>78</v>
      </c>
      <c r="E21" s="6">
        <f t="shared" si="2"/>
        <v>167</v>
      </c>
    </row>
    <row r="22" spans="1:5">
      <c r="A22" s="4">
        <v>1994</v>
      </c>
      <c r="B22" s="4" t="s">
        <v>119</v>
      </c>
      <c r="C22" s="5" t="str">
        <f t="shared" si="0"/>
        <v>76</v>
      </c>
      <c r="D22" s="5" t="str">
        <f t="shared" si="1"/>
        <v>72</v>
      </c>
      <c r="E22" s="6">
        <f t="shared" si="2"/>
        <v>148</v>
      </c>
    </row>
    <row r="23" spans="1:5">
      <c r="A23" s="4">
        <v>1993</v>
      </c>
      <c r="B23" s="4" t="s">
        <v>120</v>
      </c>
      <c r="C23" s="5" t="str">
        <f t="shared" si="0"/>
        <v>77</v>
      </c>
      <c r="D23" s="5" t="str">
        <f t="shared" si="1"/>
        <v>71</v>
      </c>
      <c r="E23" s="6">
        <f t="shared" si="2"/>
        <v>148</v>
      </c>
    </row>
    <row r="24" spans="1:5">
      <c r="A24" s="4">
        <v>1992</v>
      </c>
      <c r="B24" s="4" t="s">
        <v>121</v>
      </c>
      <c r="C24" s="5" t="str">
        <f t="shared" si="0"/>
        <v>71</v>
      </c>
      <c r="D24" s="5" t="str">
        <f t="shared" si="1"/>
        <v>51</v>
      </c>
      <c r="E24" s="6">
        <f t="shared" si="2"/>
        <v>122</v>
      </c>
    </row>
    <row r="25" spans="1:5">
      <c r="A25" s="4">
        <v>1991</v>
      </c>
      <c r="B25" s="4" t="s">
        <v>122</v>
      </c>
      <c r="C25" s="5" t="str">
        <f t="shared" si="0"/>
        <v>72</v>
      </c>
      <c r="D25" s="5" t="str">
        <f t="shared" si="1"/>
        <v>65</v>
      </c>
      <c r="E25" s="6">
        <f t="shared" si="2"/>
        <v>137</v>
      </c>
    </row>
    <row r="26" spans="1:5">
      <c r="A26" s="4">
        <v>1990</v>
      </c>
      <c r="B26" s="4" t="s">
        <v>123</v>
      </c>
      <c r="C26" s="5" t="str">
        <f t="shared" si="0"/>
        <v>103</v>
      </c>
      <c r="D26" s="5" t="str">
        <f t="shared" si="1"/>
        <v>73</v>
      </c>
      <c r="E26" s="6">
        <f t="shared" si="2"/>
        <v>176</v>
      </c>
    </row>
    <row r="27" spans="1:5">
      <c r="A27" s="4">
        <v>1989</v>
      </c>
      <c r="B27" s="4" t="s">
        <v>124</v>
      </c>
      <c r="C27" s="5" t="str">
        <f t="shared" si="0"/>
        <v>80</v>
      </c>
      <c r="D27" s="5" t="str">
        <f t="shared" si="1"/>
        <v>79</v>
      </c>
      <c r="E27" s="6">
        <f t="shared" si="2"/>
        <v>159</v>
      </c>
    </row>
    <row r="28" spans="1:5">
      <c r="A28" s="4">
        <v>1988</v>
      </c>
      <c r="B28" s="4" t="s">
        <v>125</v>
      </c>
      <c r="C28" s="5" t="str">
        <f t="shared" si="0"/>
        <v>83</v>
      </c>
      <c r="D28" s="5" t="str">
        <f t="shared" si="1"/>
        <v>79</v>
      </c>
      <c r="E28" s="6">
        <f t="shared" si="2"/>
        <v>162</v>
      </c>
    </row>
    <row r="29" spans="1:5">
      <c r="A29" s="4">
        <v>1987</v>
      </c>
      <c r="B29" s="4" t="s">
        <v>126</v>
      </c>
      <c r="C29" s="5" t="str">
        <f t="shared" si="0"/>
        <v>74</v>
      </c>
      <c r="D29" s="5" t="str">
        <f t="shared" si="1"/>
        <v>73</v>
      </c>
      <c r="E29" s="6">
        <f t="shared" si="2"/>
        <v>147</v>
      </c>
    </row>
    <row r="30" spans="1:5">
      <c r="A30" s="4">
        <v>1986</v>
      </c>
      <c r="B30" s="4" t="s">
        <v>127</v>
      </c>
      <c r="C30" s="5" t="str">
        <f t="shared" si="0"/>
        <v>72</v>
      </c>
      <c r="D30" s="5" t="str">
        <f t="shared" si="1"/>
        <v>69</v>
      </c>
      <c r="E30" s="6">
        <f t="shared" si="2"/>
        <v>141</v>
      </c>
    </row>
    <row r="31" spans="1:5">
      <c r="A31" s="4">
        <v>1985</v>
      </c>
      <c r="B31" s="4" t="s">
        <v>128</v>
      </c>
      <c r="C31" s="5" t="str">
        <f t="shared" si="0"/>
        <v>66</v>
      </c>
      <c r="D31" s="5" t="str">
        <f t="shared" si="1"/>
        <v>64</v>
      </c>
      <c r="E31" s="6">
        <f t="shared" si="2"/>
        <v>130</v>
      </c>
    </row>
    <row r="32" spans="1:5">
      <c r="A32" s="4">
        <v>1984</v>
      </c>
      <c r="B32" s="4" t="s">
        <v>106</v>
      </c>
      <c r="C32" s="5" t="str">
        <f t="shared" si="0"/>
        <v>84</v>
      </c>
      <c r="D32" s="5" t="str">
        <f t="shared" si="1"/>
        <v>75</v>
      </c>
      <c r="E32" s="6">
        <f t="shared" si="2"/>
        <v>159</v>
      </c>
    </row>
    <row r="33" spans="1:5">
      <c r="A33" s="4">
        <v>1983</v>
      </c>
      <c r="B33" s="4" t="s">
        <v>129</v>
      </c>
      <c r="C33" s="5" t="str">
        <f t="shared" si="0"/>
        <v>54</v>
      </c>
      <c r="D33" s="5" t="str">
        <f t="shared" si="1"/>
        <v>52</v>
      </c>
      <c r="E33" s="6">
        <f t="shared" si="2"/>
        <v>106</v>
      </c>
    </row>
    <row r="34" spans="1:5">
      <c r="A34" s="4">
        <v>1982</v>
      </c>
      <c r="B34" s="4" t="s">
        <v>130</v>
      </c>
      <c r="C34" s="5" t="str">
        <f t="shared" si="0"/>
        <v>63</v>
      </c>
      <c r="D34" s="5" t="str">
        <f t="shared" si="1"/>
        <v>62</v>
      </c>
      <c r="E34" s="6">
        <f t="shared" si="2"/>
        <v>125</v>
      </c>
    </row>
    <row r="35" spans="1:5">
      <c r="A35" s="4">
        <v>1981</v>
      </c>
      <c r="B35" s="4" t="s">
        <v>131</v>
      </c>
      <c r="C35" s="5" t="str">
        <f t="shared" si="0"/>
        <v>63</v>
      </c>
      <c r="D35" s="5" t="str">
        <f t="shared" si="1"/>
        <v>50</v>
      </c>
      <c r="E35" s="6">
        <f t="shared" si="2"/>
        <v>113</v>
      </c>
    </row>
    <row r="36" spans="1:5">
      <c r="A36" s="4">
        <v>1980</v>
      </c>
      <c r="B36" s="4" t="s">
        <v>132</v>
      </c>
      <c r="C36" s="5" t="str">
        <f t="shared" si="0"/>
        <v>59</v>
      </c>
      <c r="D36" s="5" t="str">
        <f t="shared" si="1"/>
        <v>54</v>
      </c>
      <c r="E36" s="6">
        <f t="shared" si="2"/>
        <v>113</v>
      </c>
    </row>
    <row r="37" spans="1:5">
      <c r="D37" s="7" t="s">
        <v>138</v>
      </c>
      <c r="E37" s="6">
        <f>AVERAGE(E2:E36)</f>
        <v>141.6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Probabilities</vt:lpstr>
      <vt:lpstr>Value</vt:lpstr>
      <vt:lpstr>Tie breaker</vt:lpstr>
    </vt:vector>
  </TitlesOfParts>
  <Company>SocialChorus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Koller</dc:creator>
  <cp:lastModifiedBy>Andrew Koller</cp:lastModifiedBy>
  <dcterms:created xsi:type="dcterms:W3CDTF">2015-03-16T19:37:04Z</dcterms:created>
  <dcterms:modified xsi:type="dcterms:W3CDTF">2015-03-18T03:18:19Z</dcterms:modified>
</cp:coreProperties>
</file>