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1 (3)" sheetId="4" r:id="rId1"/>
    <sheet name="Sheet1 (2)" sheetId="3" r:id="rId2"/>
    <sheet name="Sheet1" sheetId="1" r:id="rId3"/>
    <sheet name="Sheet2" sheetId="2" r:id="rId4"/>
  </sheets>
  <calcPr calcId="152511" calcOnSave="0"/>
</workbook>
</file>

<file path=xl/calcChain.xml><?xml version="1.0" encoding="utf-8"?>
<calcChain xmlns="http://schemas.openxmlformats.org/spreadsheetml/2006/main">
  <c r="AK26" i="4" l="1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M12" i="4"/>
  <c r="L12" i="4"/>
  <c r="K12" i="4"/>
  <c r="J12" i="4"/>
  <c r="I12" i="4"/>
  <c r="H12" i="4"/>
  <c r="G12" i="4"/>
  <c r="F12" i="4"/>
  <c r="E12" i="4"/>
  <c r="D12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9" i="4"/>
  <c r="O9" i="4"/>
  <c r="AK7" i="4"/>
  <c r="AK12" i="4" s="1"/>
  <c r="AJ7" i="4"/>
  <c r="AJ12" i="4" s="1"/>
  <c r="AI7" i="4"/>
  <c r="AI12" i="4" s="1"/>
  <c r="AH7" i="4"/>
  <c r="AH12" i="4" s="1"/>
  <c r="AG7" i="4"/>
  <c r="AG12" i="4" s="1"/>
  <c r="AF7" i="4"/>
  <c r="AF12" i="4" s="1"/>
  <c r="AE7" i="4"/>
  <c r="AE12" i="4" s="1"/>
  <c r="AD7" i="4"/>
  <c r="AD12" i="4" s="1"/>
  <c r="AC7" i="4"/>
  <c r="AC12" i="4" s="1"/>
  <c r="AB7" i="4"/>
  <c r="AB12" i="4" s="1"/>
  <c r="AA7" i="4"/>
  <c r="AA12" i="4" s="1"/>
  <c r="Z7" i="4"/>
  <c r="Z12" i="4" s="1"/>
  <c r="Y7" i="4"/>
  <c r="Y12" i="4" s="1"/>
  <c r="X7" i="4"/>
  <c r="X12" i="4" s="1"/>
  <c r="W7" i="4"/>
  <c r="W12" i="4" s="1"/>
  <c r="V7" i="4"/>
  <c r="V12" i="4" s="1"/>
  <c r="U7" i="4"/>
  <c r="U12" i="4" s="1"/>
  <c r="T7" i="4"/>
  <c r="T12" i="4" s="1"/>
  <c r="S7" i="4"/>
  <c r="S12" i="4" s="1"/>
  <c r="R7" i="4"/>
  <c r="R12" i="4" s="1"/>
  <c r="Q7" i="4"/>
  <c r="Q12" i="4" s="1"/>
  <c r="P7" i="4"/>
  <c r="P12" i="4" s="1"/>
  <c r="O7" i="4"/>
  <c r="O12" i="4" s="1"/>
  <c r="O13" i="4" s="1"/>
  <c r="N7" i="4"/>
  <c r="AK7" i="3"/>
  <c r="AK12" i="3" s="1"/>
  <c r="AA11" i="3"/>
  <c r="AA10" i="3"/>
  <c r="AA7" i="3"/>
  <c r="Y11" i="3"/>
  <c r="Y10" i="3"/>
  <c r="R11" i="3"/>
  <c r="R10" i="3"/>
  <c r="R12" i="3" s="1"/>
  <c r="Y7" i="3"/>
  <c r="R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M12" i="3"/>
  <c r="L12" i="3"/>
  <c r="K12" i="3"/>
  <c r="J12" i="3"/>
  <c r="I12" i="3"/>
  <c r="H12" i="3"/>
  <c r="G12" i="3"/>
  <c r="F12" i="3"/>
  <c r="E12" i="3"/>
  <c r="D12" i="3"/>
  <c r="D13" i="3" s="1"/>
  <c r="AH11" i="3"/>
  <c r="AE11" i="3"/>
  <c r="AD11" i="3"/>
  <c r="AC11" i="3"/>
  <c r="AB11" i="3"/>
  <c r="Z11" i="3"/>
  <c r="X11" i="3"/>
  <c r="W11" i="3"/>
  <c r="V11" i="3"/>
  <c r="U11" i="3"/>
  <c r="T11" i="3"/>
  <c r="S11" i="3"/>
  <c r="Q11" i="3"/>
  <c r="AE10" i="3"/>
  <c r="AD10" i="3"/>
  <c r="AC10" i="3"/>
  <c r="AB10" i="3"/>
  <c r="Z10" i="3"/>
  <c r="X10" i="3"/>
  <c r="W10" i="3"/>
  <c r="V10" i="3"/>
  <c r="U10" i="3"/>
  <c r="T10" i="3"/>
  <c r="S10" i="3"/>
  <c r="Q10" i="3"/>
  <c r="P10" i="3"/>
  <c r="O10" i="3"/>
  <c r="P9" i="3"/>
  <c r="O9" i="3"/>
  <c r="AJ7" i="3"/>
  <c r="AJ12" i="3" s="1"/>
  <c r="AI7" i="3"/>
  <c r="AI12" i="3" s="1"/>
  <c r="AH7" i="3"/>
  <c r="AG7" i="3"/>
  <c r="AG12" i="3" s="1"/>
  <c r="AF7" i="3"/>
  <c r="AF12" i="3" s="1"/>
  <c r="AE7" i="3"/>
  <c r="AD7" i="3"/>
  <c r="AD12" i="3" s="1"/>
  <c r="AC7" i="3"/>
  <c r="AB7" i="3"/>
  <c r="Z7" i="3"/>
  <c r="X7" i="3"/>
  <c r="W7" i="3"/>
  <c r="V7" i="3"/>
  <c r="U7" i="3"/>
  <c r="T7" i="3"/>
  <c r="S7" i="3"/>
  <c r="Q7" i="3"/>
  <c r="P7" i="3"/>
  <c r="O7" i="3"/>
  <c r="N7" i="3"/>
  <c r="AJ7" i="1"/>
  <c r="AE11" i="1"/>
  <c r="P13" i="4" l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O12" i="3"/>
  <c r="O13" i="3" s="1"/>
  <c r="AH12" i="3"/>
  <c r="E13" i="3"/>
  <c r="F13" i="3" s="1"/>
  <c r="G13" i="3" s="1"/>
  <c r="H13" i="3" s="1"/>
  <c r="I13" i="3" s="1"/>
  <c r="J13" i="3" s="1"/>
  <c r="K13" i="3" s="1"/>
  <c r="L13" i="3" s="1"/>
  <c r="M13" i="3" s="1"/>
  <c r="Q12" i="3"/>
  <c r="V12" i="3"/>
  <c r="W12" i="3"/>
  <c r="AC12" i="3"/>
  <c r="P12" i="3"/>
  <c r="S12" i="3"/>
  <c r="U12" i="3"/>
  <c r="Z12" i="3"/>
  <c r="T12" i="3"/>
  <c r="X12" i="3"/>
  <c r="AB12" i="3"/>
  <c r="AA12" i="3"/>
  <c r="AE12" i="3"/>
  <c r="Y12" i="3"/>
  <c r="S12" i="1"/>
  <c r="T12" i="1"/>
  <c r="U12" i="1"/>
  <c r="V12" i="1"/>
  <c r="W12" i="1"/>
  <c r="X12" i="1"/>
  <c r="Y12" i="1"/>
  <c r="Z12" i="1"/>
  <c r="AA12" i="1"/>
  <c r="AB12" i="1"/>
  <c r="AC12" i="1"/>
  <c r="AD12" i="1"/>
  <c r="AH12" i="1"/>
  <c r="AI12" i="1"/>
  <c r="AJ12" i="1"/>
  <c r="AK12" i="1"/>
  <c r="V11" i="1"/>
  <c r="W11" i="1"/>
  <c r="W10" i="1"/>
  <c r="V10" i="1"/>
  <c r="W7" i="1"/>
  <c r="V7" i="1"/>
  <c r="AI26" i="1"/>
  <c r="AJ26" i="1"/>
  <c r="AK26" i="1"/>
  <c r="AI7" i="1"/>
  <c r="AG7" i="1"/>
  <c r="AG12" i="1" s="1"/>
  <c r="AH7" i="1"/>
  <c r="AC10" i="1"/>
  <c r="AD10" i="1"/>
  <c r="AE10" i="1"/>
  <c r="R11" i="1"/>
  <c r="S11" i="1"/>
  <c r="T11" i="1"/>
  <c r="U11" i="1"/>
  <c r="X11" i="1"/>
  <c r="Y11" i="1"/>
  <c r="Z11" i="1"/>
  <c r="AA11" i="1"/>
  <c r="AB11" i="1"/>
  <c r="AC11" i="1"/>
  <c r="AD11" i="1"/>
  <c r="AH11" i="1"/>
  <c r="Q11" i="1"/>
  <c r="AH26" i="1"/>
  <c r="AC26" i="1"/>
  <c r="AD26" i="1"/>
  <c r="AE26" i="1"/>
  <c r="AF26" i="1"/>
  <c r="AG26" i="1"/>
  <c r="AC7" i="1"/>
  <c r="AD7" i="1"/>
  <c r="AE7" i="1"/>
  <c r="AE12" i="1" s="1"/>
  <c r="AF7" i="1"/>
  <c r="AF12" i="1" s="1"/>
  <c r="P9" i="1"/>
  <c r="P7" i="1"/>
  <c r="Q7" i="1"/>
  <c r="R7" i="1"/>
  <c r="S7" i="1"/>
  <c r="T7" i="1"/>
  <c r="U7" i="1"/>
  <c r="X7" i="1"/>
  <c r="Y7" i="1"/>
  <c r="Z7" i="1"/>
  <c r="AA7" i="1"/>
  <c r="AB7" i="1"/>
  <c r="R10" i="1"/>
  <c r="S10" i="1"/>
  <c r="T10" i="1"/>
  <c r="U10" i="1"/>
  <c r="X10" i="1"/>
  <c r="Y10" i="1"/>
  <c r="Z10" i="1"/>
  <c r="AA10" i="1"/>
  <c r="AB10" i="1"/>
  <c r="O7" i="1"/>
  <c r="N7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6" i="1"/>
  <c r="Q10" i="1"/>
  <c r="P10" i="1"/>
  <c r="O10" i="1"/>
  <c r="O9" i="1"/>
  <c r="P13" i="3" l="1"/>
  <c r="Q13" i="3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R12" i="1"/>
  <c r="Q12" i="1"/>
  <c r="P12" i="1"/>
  <c r="O12" i="1"/>
  <c r="M12" i="1"/>
  <c r="L12" i="1"/>
  <c r="K12" i="1"/>
  <c r="J12" i="1"/>
  <c r="I12" i="1"/>
  <c r="H12" i="1"/>
  <c r="G12" i="1"/>
  <c r="F12" i="1"/>
  <c r="E12" i="1"/>
  <c r="D12" i="1"/>
  <c r="D13" i="1" s="1"/>
  <c r="E13" i="1" l="1"/>
  <c r="F13" i="1" s="1"/>
  <c r="G13" i="1" s="1"/>
  <c r="H13" i="1" s="1"/>
  <c r="I13" i="1" s="1"/>
  <c r="J13" i="1" s="1"/>
  <c r="K13" i="1" s="1"/>
  <c r="L13" i="1" s="1"/>
  <c r="M13" i="1" s="1"/>
</calcChain>
</file>

<file path=xl/comments1.xml><?xml version="1.0" encoding="utf-8"?>
<comments xmlns="http://schemas.openxmlformats.org/spreadsheetml/2006/main">
  <authors>
    <author>Author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Christmas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New Year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Sankranti [assuming Hyd team is on PTO]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Republic Day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Christmas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New Year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Sankranti [assuming Hyd team is on PTO]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Republic Day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low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low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low</t>
        </r>
      </text>
    </comment>
  </commentList>
</comments>
</file>

<file path=xl/sharedStrings.xml><?xml version="1.0" encoding="utf-8"?>
<sst xmlns="http://schemas.openxmlformats.org/spreadsheetml/2006/main" count="134" uniqueCount="33">
  <si>
    <t>Plan</t>
  </si>
  <si>
    <t>Original Target</t>
  </si>
  <si>
    <t>Revised Target</t>
  </si>
  <si>
    <t>Till - 8/28</t>
  </si>
  <si>
    <t>PAS 6 NBP(New)</t>
  </si>
  <si>
    <t>PAS 6 CP</t>
  </si>
  <si>
    <t>PAS 6 UBI Testing</t>
  </si>
  <si>
    <t>PAS 5 CP</t>
  </si>
  <si>
    <t>PAS 2/3/4 Automation</t>
  </si>
  <si>
    <t>Prod PAS 6 Defects</t>
  </si>
  <si>
    <t>PAS 6 Scenarios(Refactor)</t>
  </si>
  <si>
    <t>PAS 5 Scenarios (Refactor)</t>
  </si>
  <si>
    <t>PAS 7</t>
  </si>
  <si>
    <t>Weekly</t>
  </si>
  <si>
    <t>Cumulative</t>
  </si>
  <si>
    <t>Days</t>
  </si>
  <si>
    <t>Resource assumption</t>
  </si>
  <si>
    <t>Utilisation factor</t>
  </si>
  <si>
    <t>Tentative Target Acs</t>
  </si>
  <si>
    <t>Resource Plan</t>
  </si>
  <si>
    <t>Automation Plan</t>
  </si>
  <si>
    <t>Assumptions</t>
  </si>
  <si>
    <t>Doesn’t factor in unscheduled PTOs</t>
  </si>
  <si>
    <t>All firm holidays until Jan 2016 only have been factored in</t>
  </si>
  <si>
    <t>No major system outages/ infrastructure outages are factored in</t>
  </si>
  <si>
    <t xml:space="preserve">All the folks currently working on Catch up CR work will continue until 11/27 </t>
  </si>
  <si>
    <t>Integrating Policy Lifecycle scenarios using NBP and CP will be lower priority as compared to additional automation of PAS2/3/4 and PAS7</t>
  </si>
  <si>
    <t>We will have seamless delivery of PAS 2/3/4 scenario design from design team (expected to receive 40 TCs each week)</t>
  </si>
  <si>
    <t>PAS7 scenarios will be available starting 11/16 and all scenarios would be available by 11/27</t>
  </si>
  <si>
    <t>Beyond 11/27, we will continue to have 12 members in the team who would continue on automation activities (including 6 from steady state)</t>
  </si>
  <si>
    <t>The target AC count is tentative as per the recent communcation from Design team. It is subject to change</t>
  </si>
  <si>
    <t>Utilization factor</t>
  </si>
  <si>
    <t>Planned Resource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</si>
</sst>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472C4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/>
  </cellStyleXfs>
  <cellXfs count="35">
    <xf numFmtId="0" fontId="0" fillId="0" borderId="0" xfId="0"/>
    <xf numFmtId="0" fontId="7" fillId="0" borderId="1" xfId="3" applyFont="1" applyBorder="1" applyAlignment="1" applyProtection="1">
      <alignment horizontal="left" vertical="center"/>
    </xf>
    <xf numFmtId="0" fontId="7" fillId="4" borderId="1" xfId="3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" fillId="3" borderId="1" xfId="2" applyFont="1" applyBorder="1" applyAlignment="1" applyProtection="1">
      <alignment horizontal="left" vertical="center" wrapText="1"/>
    </xf>
    <xf numFmtId="0" fontId="5" fillId="3" borderId="1" xfId="2" applyFont="1" applyBorder="1" applyAlignment="1" applyProtection="1">
      <alignment horizontal="left" vertical="center" wrapText="1"/>
    </xf>
    <xf numFmtId="164" fontId="5" fillId="3" borderId="1" xfId="2" applyNumberFormat="1" applyFont="1" applyBorder="1" applyAlignment="1" applyProtection="1">
      <alignment horizontal="left" vertical="center" wrapText="1"/>
    </xf>
    <xf numFmtId="0" fontId="8" fillId="0" borderId="1" xfId="3" applyFont="1" applyBorder="1" applyAlignment="1" applyProtection="1">
      <alignment horizontal="left" vertical="center"/>
    </xf>
    <xf numFmtId="0" fontId="1" fillId="2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/>
    </xf>
    <xf numFmtId="0" fontId="8" fillId="4" borderId="1" xfId="3" applyFont="1" applyFill="1" applyBorder="1" applyAlignment="1" applyProtection="1">
      <alignment horizontal="left" vertical="center"/>
    </xf>
    <xf numFmtId="0" fontId="8" fillId="0" borderId="2" xfId="3" applyFont="1" applyBorder="1" applyAlignment="1" applyProtection="1">
      <alignment horizontal="left" vertical="center"/>
    </xf>
    <xf numFmtId="0" fontId="0" fillId="0" borderId="2" xfId="0" applyBorder="1" applyAlignment="1">
      <alignment horizontal="left"/>
    </xf>
    <xf numFmtId="0" fontId="6" fillId="0" borderId="0" xfId="3"/>
    <xf numFmtId="0" fontId="9" fillId="0" borderId="1" xfId="3" applyFont="1" applyBorder="1" applyAlignment="1" applyProtection="1">
      <alignment horizontal="left" vertical="center"/>
    </xf>
    <xf numFmtId="0" fontId="10" fillId="0" borderId="1" xfId="0" applyFont="1" applyBorder="1" applyAlignment="1">
      <alignment horizontal="left"/>
    </xf>
    <xf numFmtId="0" fontId="3" fillId="5" borderId="0" xfId="0" applyFont="1" applyFill="1" applyAlignment="1">
      <alignment horizontal="left"/>
    </xf>
    <xf numFmtId="0" fontId="13" fillId="2" borderId="1" xfId="1" applyFont="1" applyBorder="1" applyAlignment="1" applyProtection="1">
      <alignment horizontal="left" vertical="center"/>
    </xf>
    <xf numFmtId="0" fontId="14" fillId="0" borderId="1" xfId="3" applyFont="1" applyBorder="1" applyAlignment="1" applyProtection="1">
      <alignment horizontal="left" vertical="center"/>
    </xf>
    <xf numFmtId="0" fontId="15" fillId="6" borderId="1" xfId="2" applyFont="1" applyFill="1" applyBorder="1" applyAlignment="1" applyProtection="1">
      <alignment horizontal="center" vertical="center" wrapText="1"/>
    </xf>
    <xf numFmtId="0" fontId="16" fillId="6" borderId="1" xfId="2" applyFont="1" applyFill="1" applyBorder="1" applyAlignment="1" applyProtection="1">
      <alignment horizontal="center" vertical="center" wrapText="1"/>
    </xf>
    <xf numFmtId="164" fontId="16" fillId="6" borderId="1" xfId="2" applyNumberFormat="1" applyFont="1" applyFill="1" applyBorder="1" applyAlignment="1" applyProtection="1">
      <alignment horizontal="center" vertical="center" wrapText="1"/>
    </xf>
    <xf numFmtId="0" fontId="17" fillId="0" borderId="1" xfId="3" applyFont="1" applyFill="1" applyBorder="1" applyAlignment="1" applyProtection="1">
      <alignment horizontal="left" vertical="center"/>
    </xf>
    <xf numFmtId="0" fontId="18" fillId="0" borderId="1" xfId="3" applyFont="1" applyFill="1" applyBorder="1" applyAlignment="1" applyProtection="1">
      <alignment horizontal="center" vertical="center"/>
    </xf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</cellXfs>
  <cellStyles count="4">
    <cellStyle name="Accent5" xfId="2" builtinId="45"/>
    <cellStyle name="Good" xfId="1" builtinId="26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8"/>
  <sheetViews>
    <sheetView topLeftCell="A12" workbookViewId="0">
      <selection activeCell="A12" sqref="A12"/>
    </sheetView>
  </sheetViews>
  <sheetFormatPr defaultRowHeight="14.5" x14ac:dyDescent="0.35"/>
  <cols>
    <col min="1" max="1" width="19.08984375" style="25" bestFit="1" customWidth="1"/>
    <col min="2" max="2" width="11.36328125" style="25" customWidth="1"/>
    <col min="3" max="3" width="8.7265625" style="25"/>
    <col min="4" max="13" width="0" style="25" hidden="1" customWidth="1"/>
    <col min="14" max="16384" width="8.7265625" style="25"/>
  </cols>
  <sheetData>
    <row r="1" spans="1:37" x14ac:dyDescent="0.35">
      <c r="A1" s="24" t="s">
        <v>20</v>
      </c>
    </row>
    <row r="2" spans="1:37" ht="24" x14ac:dyDescent="0.35">
      <c r="A2" s="21" t="s">
        <v>0</v>
      </c>
      <c r="B2" s="21" t="s">
        <v>1</v>
      </c>
      <c r="C2" s="21" t="s">
        <v>2</v>
      </c>
      <c r="D2" s="21" t="s">
        <v>3</v>
      </c>
      <c r="E2" s="21">
        <v>42251</v>
      </c>
      <c r="F2" s="21">
        <v>42258</v>
      </c>
      <c r="G2" s="21">
        <v>42265</v>
      </c>
      <c r="H2" s="21">
        <v>42272</v>
      </c>
      <c r="I2" s="21">
        <v>42279</v>
      </c>
      <c r="J2" s="21">
        <v>42286</v>
      </c>
      <c r="K2" s="21">
        <v>42293</v>
      </c>
      <c r="L2" s="21">
        <v>42300</v>
      </c>
      <c r="M2" s="21">
        <v>42307</v>
      </c>
      <c r="N2" s="21" t="s">
        <v>18</v>
      </c>
      <c r="O2" s="21">
        <v>42314</v>
      </c>
      <c r="P2" s="21">
        <v>42321</v>
      </c>
      <c r="Q2" s="21">
        <v>42328</v>
      </c>
      <c r="R2" s="21">
        <v>42335</v>
      </c>
      <c r="S2" s="21">
        <v>42342</v>
      </c>
      <c r="T2" s="21">
        <v>346</v>
      </c>
      <c r="U2" s="21">
        <v>42356</v>
      </c>
      <c r="V2" s="21">
        <v>42363</v>
      </c>
      <c r="W2" s="21">
        <v>42005</v>
      </c>
      <c r="X2" s="21">
        <v>42012</v>
      </c>
      <c r="Y2" s="21">
        <v>42019</v>
      </c>
      <c r="Z2" s="21">
        <v>42026</v>
      </c>
      <c r="AA2" s="21">
        <v>42033</v>
      </c>
      <c r="AB2" s="21">
        <v>42040</v>
      </c>
      <c r="AC2" s="21">
        <v>42047</v>
      </c>
      <c r="AD2" s="21">
        <v>42054</v>
      </c>
      <c r="AE2" s="21">
        <v>42061</v>
      </c>
      <c r="AF2" s="21">
        <v>42067</v>
      </c>
      <c r="AG2" s="21">
        <v>42074</v>
      </c>
      <c r="AH2" s="21">
        <v>42081</v>
      </c>
      <c r="AI2" s="21">
        <v>42088</v>
      </c>
      <c r="AJ2" s="21">
        <v>42095</v>
      </c>
      <c r="AK2" s="21">
        <v>42102</v>
      </c>
    </row>
    <row r="3" spans="1:37" x14ac:dyDescent="0.35">
      <c r="A3" s="1" t="s">
        <v>4</v>
      </c>
      <c r="B3" s="7"/>
      <c r="C3" s="7"/>
      <c r="D3" s="7">
        <v>116</v>
      </c>
      <c r="E3" s="7">
        <v>0</v>
      </c>
      <c r="F3" s="7">
        <v>19</v>
      </c>
      <c r="G3" s="7">
        <v>11</v>
      </c>
      <c r="H3" s="8">
        <v>11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35">
      <c r="A4" s="1" t="s">
        <v>5</v>
      </c>
      <c r="B4" s="7"/>
      <c r="C4" s="7"/>
      <c r="D4" s="7">
        <v>142</v>
      </c>
      <c r="E4" s="7">
        <v>48</v>
      </c>
      <c r="F4" s="7">
        <v>36</v>
      </c>
      <c r="G4" s="7">
        <v>21</v>
      </c>
      <c r="H4" s="7">
        <v>54</v>
      </c>
      <c r="I4" s="8">
        <v>20</v>
      </c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35">
      <c r="A5" s="1" t="s">
        <v>6</v>
      </c>
      <c r="B5" s="7"/>
      <c r="C5" s="7"/>
      <c r="D5" s="7">
        <v>0</v>
      </c>
      <c r="E5" s="7">
        <v>0</v>
      </c>
      <c r="F5" s="7">
        <v>10</v>
      </c>
      <c r="G5" s="7">
        <v>7</v>
      </c>
      <c r="H5" s="8"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5">
      <c r="A6" s="1" t="s">
        <v>7</v>
      </c>
      <c r="B6" s="7"/>
      <c r="C6" s="7"/>
      <c r="D6" s="7">
        <v>572</v>
      </c>
      <c r="E6" s="7">
        <v>0</v>
      </c>
      <c r="F6" s="7">
        <v>0</v>
      </c>
      <c r="G6" s="7">
        <v>0</v>
      </c>
      <c r="H6" s="7">
        <v>14</v>
      </c>
      <c r="I6" s="7">
        <v>42</v>
      </c>
      <c r="J6" s="7">
        <v>77</v>
      </c>
      <c r="K6" s="7">
        <v>77</v>
      </c>
      <c r="L6" s="7">
        <v>61</v>
      </c>
      <c r="M6" s="8">
        <v>65</v>
      </c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5">
      <c r="A7" s="1" t="s">
        <v>8</v>
      </c>
      <c r="B7" s="7">
        <v>240</v>
      </c>
      <c r="C7" s="7">
        <v>240</v>
      </c>
      <c r="D7" s="7">
        <v>59</v>
      </c>
      <c r="E7" s="7">
        <v>0</v>
      </c>
      <c r="F7" s="7">
        <v>10</v>
      </c>
      <c r="G7" s="7">
        <v>9</v>
      </c>
      <c r="H7" s="7">
        <v>13</v>
      </c>
      <c r="I7" s="7">
        <v>24</v>
      </c>
      <c r="J7" s="7">
        <v>27</v>
      </c>
      <c r="K7" s="7">
        <v>27</v>
      </c>
      <c r="L7" s="7">
        <v>24</v>
      </c>
      <c r="M7" s="8">
        <v>47</v>
      </c>
      <c r="N7" s="18">
        <f>691-240</f>
        <v>451</v>
      </c>
      <c r="O7" s="7">
        <f>4*O21</f>
        <v>32</v>
      </c>
      <c r="P7" s="7">
        <f t="shared" ref="P7:AK7" si="0">4*P21</f>
        <v>48</v>
      </c>
      <c r="Q7" s="7">
        <f t="shared" si="0"/>
        <v>24</v>
      </c>
      <c r="R7" s="7">
        <f>FLOOR(((4*R21) *B33),1)</f>
        <v>14</v>
      </c>
      <c r="S7" s="7">
        <f t="shared" si="0"/>
        <v>12</v>
      </c>
      <c r="T7" s="7">
        <f t="shared" si="0"/>
        <v>12</v>
      </c>
      <c r="U7" s="7">
        <f t="shared" si="0"/>
        <v>12</v>
      </c>
      <c r="V7" s="7">
        <f>FLOOR(((4*V21)*B33),1)</f>
        <v>7</v>
      </c>
      <c r="W7" s="7">
        <f>FLOOR(((4*W21) *B33),1)</f>
        <v>7</v>
      </c>
      <c r="X7" s="7">
        <f t="shared" si="0"/>
        <v>12</v>
      </c>
      <c r="Y7" s="7">
        <f>FLOOR(((4*Y21)*B34),1)</f>
        <v>9</v>
      </c>
      <c r="Z7" s="7">
        <f t="shared" si="0"/>
        <v>12</v>
      </c>
      <c r="AA7" s="7">
        <f>FLOOR(((4*AA21)*B34),1)</f>
        <v>9</v>
      </c>
      <c r="AB7" s="7">
        <f t="shared" si="0"/>
        <v>8</v>
      </c>
      <c r="AC7" s="7">
        <f t="shared" si="0"/>
        <v>8</v>
      </c>
      <c r="AD7" s="7">
        <f t="shared" si="0"/>
        <v>8</v>
      </c>
      <c r="AE7" s="7">
        <f t="shared" si="0"/>
        <v>8</v>
      </c>
      <c r="AF7" s="7">
        <f t="shared" si="0"/>
        <v>40</v>
      </c>
      <c r="AG7" s="7">
        <f t="shared" si="0"/>
        <v>40</v>
      </c>
      <c r="AH7" s="7">
        <f t="shared" si="0"/>
        <v>40</v>
      </c>
      <c r="AI7" s="7">
        <f t="shared" si="0"/>
        <v>40</v>
      </c>
      <c r="AJ7" s="7">
        <f t="shared" si="0"/>
        <v>40</v>
      </c>
      <c r="AK7" s="7">
        <f t="shared" si="0"/>
        <v>12</v>
      </c>
    </row>
    <row r="8" spans="1:37" x14ac:dyDescent="0.35">
      <c r="A8" s="1" t="s">
        <v>9</v>
      </c>
      <c r="B8" s="7"/>
      <c r="C8" s="7"/>
      <c r="D8" s="7">
        <v>39</v>
      </c>
      <c r="E8" s="8">
        <v>16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5">
      <c r="A9" s="1" t="s">
        <v>10</v>
      </c>
      <c r="B9" s="7">
        <v>29</v>
      </c>
      <c r="C9" s="7">
        <v>29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/>
      <c r="O9" s="7">
        <f>3*O23</f>
        <v>21</v>
      </c>
      <c r="P9" s="7">
        <f>3*P23</f>
        <v>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35">
      <c r="A10" s="1" t="s">
        <v>11</v>
      </c>
      <c r="B10" s="7">
        <v>75</v>
      </c>
      <c r="C10" s="7">
        <v>75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/>
      <c r="O10" s="7"/>
      <c r="P10" s="7"/>
      <c r="Q10" s="7">
        <f t="shared" ref="P10:AE10" si="1">3*Q24</f>
        <v>6</v>
      </c>
      <c r="R10" s="7">
        <f>FLOOR(((3*R24)*B33),1)</f>
        <v>3</v>
      </c>
      <c r="S10" s="7">
        <f t="shared" si="1"/>
        <v>6</v>
      </c>
      <c r="T10" s="7">
        <f t="shared" si="1"/>
        <v>6</v>
      </c>
      <c r="U10" s="7">
        <f t="shared" si="1"/>
        <v>6</v>
      </c>
      <c r="V10" s="7">
        <f>FLOOR(((3*V24)*B33),1)</f>
        <v>3</v>
      </c>
      <c r="W10" s="7">
        <f>FLOOR(((3*W24)*B33),1)</f>
        <v>3</v>
      </c>
      <c r="X10" s="7">
        <f t="shared" si="1"/>
        <v>6</v>
      </c>
      <c r="Y10" s="7">
        <f>FLOOR(((3*Y24)*B34),1)</f>
        <v>4</v>
      </c>
      <c r="Z10" s="7">
        <f t="shared" si="1"/>
        <v>6</v>
      </c>
      <c r="AA10" s="7">
        <f>FLOOR(((3*AA24)*B34),1)</f>
        <v>4</v>
      </c>
      <c r="AB10" s="7">
        <f t="shared" si="1"/>
        <v>6</v>
      </c>
      <c r="AC10" s="7">
        <f t="shared" si="1"/>
        <v>6</v>
      </c>
      <c r="AD10" s="7">
        <f t="shared" si="1"/>
        <v>6</v>
      </c>
      <c r="AE10" s="7">
        <f t="shared" si="1"/>
        <v>6</v>
      </c>
      <c r="AF10" s="7"/>
      <c r="AG10" s="9"/>
      <c r="AH10" s="9"/>
      <c r="AI10" s="9"/>
      <c r="AJ10" s="9"/>
      <c r="AK10" s="9"/>
    </row>
    <row r="11" spans="1:37" ht="13" customHeight="1" x14ac:dyDescent="0.35">
      <c r="A11" s="1" t="s">
        <v>12</v>
      </c>
      <c r="B11" s="7">
        <v>300</v>
      </c>
      <c r="C11" s="7">
        <v>477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18">
        <v>477</v>
      </c>
      <c r="O11" s="7"/>
      <c r="P11" s="7"/>
      <c r="Q11" s="7">
        <f>FLOOR((6.5*Q25),1)</f>
        <v>45</v>
      </c>
      <c r="R11" s="7">
        <f>FLOOR(((6.5*R25)*B33),1)</f>
        <v>27</v>
      </c>
      <c r="S11" s="7">
        <f t="shared" ref="S11:AH11" si="2">FLOOR((6.5*S25),1)</f>
        <v>32</v>
      </c>
      <c r="T11" s="7">
        <f t="shared" si="2"/>
        <v>32</v>
      </c>
      <c r="U11" s="7">
        <f t="shared" si="2"/>
        <v>32</v>
      </c>
      <c r="V11" s="7">
        <f>FLOOR(((6.5*V25)*B33),1)</f>
        <v>19</v>
      </c>
      <c r="W11" s="7">
        <f>FLOOR(((6.5*W25)*B33),1)</f>
        <v>19</v>
      </c>
      <c r="X11" s="7">
        <f t="shared" si="2"/>
        <v>32</v>
      </c>
      <c r="Y11" s="7">
        <f>FLOOR(((6.5*Y25)*B34),1)</f>
        <v>26</v>
      </c>
      <c r="Z11" s="7">
        <f t="shared" si="2"/>
        <v>32</v>
      </c>
      <c r="AA11" s="7">
        <f>FLOOR(((6.5*AA25)*B34),1)</f>
        <v>26</v>
      </c>
      <c r="AB11" s="7">
        <f t="shared" si="2"/>
        <v>39</v>
      </c>
      <c r="AC11" s="7">
        <f t="shared" si="2"/>
        <v>39</v>
      </c>
      <c r="AD11" s="7">
        <f t="shared" si="2"/>
        <v>39</v>
      </c>
      <c r="AE11" s="7">
        <f t="shared" si="2"/>
        <v>39</v>
      </c>
      <c r="AF11" s="7"/>
      <c r="AG11" s="7"/>
      <c r="AH11" s="9"/>
      <c r="AI11" s="7"/>
      <c r="AJ11" s="7"/>
      <c r="AK11" s="9"/>
    </row>
    <row r="12" spans="1:37" x14ac:dyDescent="0.35">
      <c r="A12" s="2" t="s">
        <v>13</v>
      </c>
      <c r="B12" s="10"/>
      <c r="C12" s="10"/>
      <c r="D12" s="10">
        <f t="shared" ref="D12:M12" si="3">SUM(D3:D11)</f>
        <v>928</v>
      </c>
      <c r="E12" s="10">
        <f t="shared" si="3"/>
        <v>64</v>
      </c>
      <c r="F12" s="10">
        <f t="shared" si="3"/>
        <v>75</v>
      </c>
      <c r="G12" s="10">
        <f t="shared" si="3"/>
        <v>48</v>
      </c>
      <c r="H12" s="10">
        <f t="shared" si="3"/>
        <v>102</v>
      </c>
      <c r="I12" s="10">
        <f t="shared" si="3"/>
        <v>86</v>
      </c>
      <c r="J12" s="10">
        <f t="shared" si="3"/>
        <v>104</v>
      </c>
      <c r="K12" s="10">
        <f t="shared" si="3"/>
        <v>104</v>
      </c>
      <c r="L12" s="10">
        <f t="shared" si="3"/>
        <v>85</v>
      </c>
      <c r="M12" s="10">
        <f t="shared" si="3"/>
        <v>112</v>
      </c>
      <c r="N12" s="10"/>
      <c r="O12" s="10">
        <f>SUM(O3:O11)</f>
        <v>53</v>
      </c>
      <c r="P12" s="10">
        <f>SUM(P3:P11)</f>
        <v>57</v>
      </c>
      <c r="Q12" s="10">
        <f>SUM(Q3:Q11)</f>
        <v>75</v>
      </c>
      <c r="R12" s="10">
        <f>SUM(R3:R11)</f>
        <v>44</v>
      </c>
      <c r="S12" s="10">
        <f t="shared" ref="S12:AK12" si="4">SUM(S3:S11)</f>
        <v>50</v>
      </c>
      <c r="T12" s="10">
        <f t="shared" si="4"/>
        <v>50</v>
      </c>
      <c r="U12" s="10">
        <f t="shared" si="4"/>
        <v>50</v>
      </c>
      <c r="V12" s="10">
        <f t="shared" si="4"/>
        <v>29</v>
      </c>
      <c r="W12" s="10">
        <f t="shared" si="4"/>
        <v>29</v>
      </c>
      <c r="X12" s="10">
        <f t="shared" si="4"/>
        <v>50</v>
      </c>
      <c r="Y12" s="10">
        <f t="shared" si="4"/>
        <v>39</v>
      </c>
      <c r="Z12" s="10">
        <f t="shared" si="4"/>
        <v>50</v>
      </c>
      <c r="AA12" s="10">
        <f t="shared" si="4"/>
        <v>39</v>
      </c>
      <c r="AB12" s="10">
        <f t="shared" si="4"/>
        <v>53</v>
      </c>
      <c r="AC12" s="10">
        <f t="shared" si="4"/>
        <v>53</v>
      </c>
      <c r="AD12" s="10">
        <f t="shared" si="4"/>
        <v>53</v>
      </c>
      <c r="AE12" s="10">
        <f t="shared" si="4"/>
        <v>53</v>
      </c>
      <c r="AF12" s="10">
        <f t="shared" si="4"/>
        <v>40</v>
      </c>
      <c r="AG12" s="10">
        <f t="shared" si="4"/>
        <v>40</v>
      </c>
      <c r="AH12" s="10">
        <f t="shared" si="4"/>
        <v>40</v>
      </c>
      <c r="AI12" s="10">
        <f t="shared" si="4"/>
        <v>40</v>
      </c>
      <c r="AJ12" s="10">
        <f t="shared" si="4"/>
        <v>40</v>
      </c>
      <c r="AK12" s="10">
        <f t="shared" si="4"/>
        <v>12</v>
      </c>
    </row>
    <row r="13" spans="1:37" x14ac:dyDescent="0.35">
      <c r="A13" s="2" t="s">
        <v>14</v>
      </c>
      <c r="B13" s="10"/>
      <c r="C13" s="10"/>
      <c r="D13" s="10">
        <f>D12</f>
        <v>928</v>
      </c>
      <c r="E13" s="10">
        <f>D13+E12</f>
        <v>992</v>
      </c>
      <c r="F13" s="10">
        <f t="shared" ref="F13:M13" si="5">E13+F12</f>
        <v>1067</v>
      </c>
      <c r="G13" s="10">
        <f t="shared" si="5"/>
        <v>1115</v>
      </c>
      <c r="H13" s="10">
        <f t="shared" si="5"/>
        <v>1217</v>
      </c>
      <c r="I13" s="10">
        <f t="shared" si="5"/>
        <v>1303</v>
      </c>
      <c r="J13" s="10">
        <f t="shared" si="5"/>
        <v>1407</v>
      </c>
      <c r="K13" s="10">
        <f t="shared" si="5"/>
        <v>1511</v>
      </c>
      <c r="L13" s="10">
        <f t="shared" si="5"/>
        <v>1596</v>
      </c>
      <c r="M13" s="10">
        <f t="shared" si="5"/>
        <v>1708</v>
      </c>
      <c r="N13" s="10"/>
      <c r="O13" s="10">
        <f>O12</f>
        <v>53</v>
      </c>
      <c r="P13" s="10">
        <f>P12+O13</f>
        <v>110</v>
      </c>
      <c r="Q13" s="10">
        <f>Q12+P13</f>
        <v>185</v>
      </c>
      <c r="R13" s="10">
        <f t="shared" ref="R13:AK13" si="6">R12+Q13</f>
        <v>229</v>
      </c>
      <c r="S13" s="10">
        <f t="shared" si="6"/>
        <v>279</v>
      </c>
      <c r="T13" s="10">
        <f t="shared" si="6"/>
        <v>329</v>
      </c>
      <c r="U13" s="10">
        <f t="shared" si="6"/>
        <v>379</v>
      </c>
      <c r="V13" s="10">
        <f t="shared" si="6"/>
        <v>408</v>
      </c>
      <c r="W13" s="10">
        <f t="shared" si="6"/>
        <v>437</v>
      </c>
      <c r="X13" s="10">
        <f t="shared" si="6"/>
        <v>487</v>
      </c>
      <c r="Y13" s="10">
        <f t="shared" si="6"/>
        <v>526</v>
      </c>
      <c r="Z13" s="10">
        <f t="shared" si="6"/>
        <v>576</v>
      </c>
      <c r="AA13" s="10">
        <f t="shared" si="6"/>
        <v>615</v>
      </c>
      <c r="AB13" s="10">
        <f t="shared" si="6"/>
        <v>668</v>
      </c>
      <c r="AC13" s="10">
        <f t="shared" si="6"/>
        <v>721</v>
      </c>
      <c r="AD13" s="10">
        <f t="shared" si="6"/>
        <v>774</v>
      </c>
      <c r="AE13" s="10">
        <f t="shared" si="6"/>
        <v>827</v>
      </c>
      <c r="AF13" s="10">
        <f t="shared" si="6"/>
        <v>867</v>
      </c>
      <c r="AG13" s="10">
        <f t="shared" si="6"/>
        <v>907</v>
      </c>
      <c r="AH13" s="10">
        <f t="shared" si="6"/>
        <v>947</v>
      </c>
      <c r="AI13" s="10">
        <f t="shared" si="6"/>
        <v>987</v>
      </c>
      <c r="AJ13" s="10">
        <f t="shared" si="6"/>
        <v>1027</v>
      </c>
      <c r="AK13" s="10">
        <f t="shared" si="6"/>
        <v>1039</v>
      </c>
    </row>
    <row r="14" spans="1:37" x14ac:dyDescent="0.35">
      <c r="A14" s="24"/>
    </row>
    <row r="15" spans="1:37" x14ac:dyDescent="0.35">
      <c r="A15" s="24" t="s">
        <v>19</v>
      </c>
    </row>
    <row r="16" spans="1:37" ht="24" x14ac:dyDescent="0.35">
      <c r="A16" s="21" t="s">
        <v>0</v>
      </c>
      <c r="B16" s="21" t="s">
        <v>1</v>
      </c>
      <c r="C16" s="21" t="s">
        <v>2</v>
      </c>
      <c r="D16" s="21" t="s">
        <v>3</v>
      </c>
      <c r="E16" s="21">
        <v>42251</v>
      </c>
      <c r="F16" s="21">
        <v>42258</v>
      </c>
      <c r="G16" s="21">
        <v>42265</v>
      </c>
      <c r="H16" s="21">
        <v>42272</v>
      </c>
      <c r="I16" s="21">
        <v>42279</v>
      </c>
      <c r="J16" s="21">
        <v>42286</v>
      </c>
      <c r="K16" s="21">
        <v>42293</v>
      </c>
      <c r="L16" s="21">
        <v>42300</v>
      </c>
      <c r="M16" s="21">
        <v>42307</v>
      </c>
      <c r="N16" s="21"/>
      <c r="O16" s="21">
        <v>42314</v>
      </c>
      <c r="P16" s="21">
        <v>42321</v>
      </c>
      <c r="Q16" s="21">
        <v>42328</v>
      </c>
      <c r="R16" s="21">
        <v>42335</v>
      </c>
      <c r="S16" s="21">
        <v>42342</v>
      </c>
      <c r="T16" s="21">
        <v>346</v>
      </c>
      <c r="U16" s="21">
        <v>42356</v>
      </c>
      <c r="V16" s="21">
        <v>42363</v>
      </c>
      <c r="W16" s="21">
        <v>42005</v>
      </c>
      <c r="X16" s="21">
        <v>42012</v>
      </c>
      <c r="Y16" s="21">
        <v>42019</v>
      </c>
      <c r="Z16" s="21">
        <v>42026</v>
      </c>
      <c r="AA16" s="21">
        <v>42033</v>
      </c>
      <c r="AB16" s="21">
        <v>42040</v>
      </c>
      <c r="AC16" s="21">
        <v>42047</v>
      </c>
      <c r="AD16" s="21">
        <v>42054</v>
      </c>
      <c r="AE16" s="21">
        <v>42061</v>
      </c>
      <c r="AF16" s="21">
        <v>42067</v>
      </c>
      <c r="AG16" s="21">
        <v>42074</v>
      </c>
      <c r="AH16" s="21">
        <v>42081</v>
      </c>
      <c r="AI16" s="21">
        <v>42088</v>
      </c>
      <c r="AJ16" s="21">
        <v>42095</v>
      </c>
      <c r="AK16" s="21">
        <v>42102</v>
      </c>
    </row>
    <row r="17" spans="1:37" x14ac:dyDescent="0.35">
      <c r="A17" s="1" t="s">
        <v>4</v>
      </c>
      <c r="B17" s="7"/>
      <c r="C17" s="7"/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35">
      <c r="A18" s="1" t="s">
        <v>5</v>
      </c>
      <c r="B18" s="7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7"/>
      <c r="O18" s="7"/>
      <c r="P18" s="7"/>
      <c r="Q18" s="7"/>
      <c r="R18" s="11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35">
      <c r="A19" s="1" t="s">
        <v>6</v>
      </c>
      <c r="B19" s="7"/>
      <c r="C19" s="7"/>
      <c r="D19" s="7"/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35">
      <c r="A20" s="1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35">
      <c r="A21" s="1" t="s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>
        <v>8</v>
      </c>
      <c r="P21" s="7">
        <v>12</v>
      </c>
      <c r="Q21" s="7">
        <v>6</v>
      </c>
      <c r="R21" s="7">
        <v>6</v>
      </c>
      <c r="S21" s="14">
        <v>3</v>
      </c>
      <c r="T21" s="14">
        <v>3</v>
      </c>
      <c r="U21" s="14">
        <v>3</v>
      </c>
      <c r="V21" s="14">
        <v>3</v>
      </c>
      <c r="W21" s="14">
        <v>3</v>
      </c>
      <c r="X21" s="14">
        <v>3</v>
      </c>
      <c r="Y21" s="14">
        <v>3</v>
      </c>
      <c r="Z21" s="14">
        <v>3</v>
      </c>
      <c r="AA21" s="14">
        <v>3</v>
      </c>
      <c r="AB21" s="14">
        <v>2</v>
      </c>
      <c r="AC21" s="14">
        <v>2</v>
      </c>
      <c r="AD21" s="14">
        <v>2</v>
      </c>
      <c r="AE21" s="14">
        <v>2</v>
      </c>
      <c r="AF21" s="14">
        <v>10</v>
      </c>
      <c r="AG21" s="14">
        <v>10</v>
      </c>
      <c r="AH21" s="14">
        <v>10</v>
      </c>
      <c r="AI21" s="7">
        <v>10</v>
      </c>
      <c r="AJ21" s="7">
        <v>10</v>
      </c>
      <c r="AK21" s="9">
        <v>3</v>
      </c>
    </row>
    <row r="22" spans="1:37" x14ac:dyDescent="0.35">
      <c r="A22" s="1" t="s">
        <v>9</v>
      </c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9"/>
      <c r="AJ22" s="9"/>
      <c r="AK22" s="9"/>
    </row>
    <row r="23" spans="1:37" x14ac:dyDescent="0.35">
      <c r="A23" s="1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7">
        <v>7</v>
      </c>
      <c r="P23" s="7">
        <v>3</v>
      </c>
      <c r="Q23" s="7"/>
      <c r="R23" s="7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5"/>
      <c r="AD23" s="15"/>
      <c r="AE23" s="15"/>
      <c r="AF23" s="15"/>
      <c r="AG23" s="15"/>
      <c r="AH23" s="15"/>
      <c r="AI23" s="9"/>
      <c r="AJ23" s="9"/>
      <c r="AK23" s="9"/>
    </row>
    <row r="24" spans="1:37" x14ac:dyDescent="0.35">
      <c r="A24" s="1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"/>
      <c r="O24" s="7"/>
      <c r="P24" s="7"/>
      <c r="Q24" s="7">
        <v>2</v>
      </c>
      <c r="R24" s="7">
        <v>2</v>
      </c>
      <c r="S24" s="14">
        <v>2</v>
      </c>
      <c r="T24" s="14">
        <v>2</v>
      </c>
      <c r="U24" s="14">
        <v>2</v>
      </c>
      <c r="V24" s="14">
        <v>2</v>
      </c>
      <c r="W24" s="14">
        <v>2</v>
      </c>
      <c r="X24" s="14">
        <v>2</v>
      </c>
      <c r="Y24" s="14">
        <v>2</v>
      </c>
      <c r="Z24" s="14">
        <v>2</v>
      </c>
      <c r="AA24" s="14">
        <v>2</v>
      </c>
      <c r="AB24" s="14">
        <v>2</v>
      </c>
      <c r="AC24" s="14">
        <v>2</v>
      </c>
      <c r="AD24" s="14">
        <v>2</v>
      </c>
      <c r="AE24" s="14">
        <v>2</v>
      </c>
      <c r="AF24" s="14"/>
      <c r="AG24" s="15"/>
      <c r="AH24" s="15"/>
      <c r="AI24" s="9"/>
      <c r="AJ24" s="9"/>
      <c r="AK24" s="9"/>
    </row>
    <row r="25" spans="1:37" ht="13" customHeight="1" x14ac:dyDescent="0.35">
      <c r="A25" s="1" t="s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7</v>
      </c>
      <c r="R25" s="7">
        <v>7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6</v>
      </c>
      <c r="AC25" s="15">
        <v>6</v>
      </c>
      <c r="AD25" s="15">
        <v>6</v>
      </c>
      <c r="AE25" s="15">
        <v>6</v>
      </c>
      <c r="AF25" s="15"/>
      <c r="AG25" s="15"/>
      <c r="AH25" s="15"/>
      <c r="AI25" s="9"/>
      <c r="AJ25" s="9"/>
      <c r="AK25" s="9"/>
    </row>
    <row r="26" spans="1:37" x14ac:dyDescent="0.35">
      <c r="A26" s="2" t="s">
        <v>32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f>SUM(O21:O25)</f>
        <v>15</v>
      </c>
      <c r="P26" s="10">
        <f t="shared" ref="P26:AK26" si="7">SUM(P21:P25)</f>
        <v>15</v>
      </c>
      <c r="Q26" s="10">
        <f t="shared" si="7"/>
        <v>15</v>
      </c>
      <c r="R26" s="10">
        <f t="shared" si="7"/>
        <v>15</v>
      </c>
      <c r="S26" s="10">
        <f t="shared" si="7"/>
        <v>10</v>
      </c>
      <c r="T26" s="10">
        <f t="shared" si="7"/>
        <v>10</v>
      </c>
      <c r="U26" s="10">
        <f t="shared" si="7"/>
        <v>10</v>
      </c>
      <c r="V26" s="10">
        <f t="shared" si="7"/>
        <v>10</v>
      </c>
      <c r="W26" s="10">
        <f t="shared" si="7"/>
        <v>10</v>
      </c>
      <c r="X26" s="10">
        <f t="shared" si="7"/>
        <v>10</v>
      </c>
      <c r="Y26" s="10">
        <f t="shared" si="7"/>
        <v>10</v>
      </c>
      <c r="Z26" s="10">
        <f t="shared" si="7"/>
        <v>10</v>
      </c>
      <c r="AA26" s="10">
        <f t="shared" si="7"/>
        <v>10</v>
      </c>
      <c r="AB26" s="10">
        <f t="shared" si="7"/>
        <v>10</v>
      </c>
      <c r="AC26" s="10">
        <f t="shared" si="7"/>
        <v>10</v>
      </c>
      <c r="AD26" s="10">
        <f t="shared" si="7"/>
        <v>10</v>
      </c>
      <c r="AE26" s="10">
        <f t="shared" si="7"/>
        <v>10</v>
      </c>
      <c r="AF26" s="10">
        <f t="shared" si="7"/>
        <v>10</v>
      </c>
      <c r="AG26" s="10">
        <f t="shared" si="7"/>
        <v>10</v>
      </c>
      <c r="AH26" s="10">
        <f t="shared" si="7"/>
        <v>10</v>
      </c>
      <c r="AI26" s="10">
        <f t="shared" si="7"/>
        <v>10</v>
      </c>
      <c r="AJ26" s="10">
        <f t="shared" si="7"/>
        <v>10</v>
      </c>
      <c r="AK26" s="10">
        <f t="shared" si="7"/>
        <v>3</v>
      </c>
    </row>
    <row r="28" spans="1:37" hidden="1" x14ac:dyDescent="0.35">
      <c r="A28" s="24" t="s">
        <v>16</v>
      </c>
      <c r="O28" s="25">
        <v>15</v>
      </c>
      <c r="S28" s="25">
        <v>10</v>
      </c>
    </row>
    <row r="30" spans="1:37" ht="24" x14ac:dyDescent="0.35">
      <c r="A30" s="21" t="s">
        <v>15</v>
      </c>
      <c r="B30" s="21" t="s">
        <v>31</v>
      </c>
    </row>
    <row r="31" spans="1:37" x14ac:dyDescent="0.35">
      <c r="A31" s="9">
        <v>1</v>
      </c>
      <c r="B31" s="9">
        <v>0.2</v>
      </c>
    </row>
    <row r="32" spans="1:37" x14ac:dyDescent="0.35">
      <c r="A32" s="9">
        <v>2</v>
      </c>
      <c r="B32" s="9">
        <v>0.4</v>
      </c>
    </row>
    <row r="33" spans="1:26" x14ac:dyDescent="0.35">
      <c r="A33" s="9">
        <v>3</v>
      </c>
      <c r="B33" s="9">
        <v>0.6</v>
      </c>
    </row>
    <row r="34" spans="1:26" x14ac:dyDescent="0.35">
      <c r="A34" s="9">
        <v>4</v>
      </c>
      <c r="B34" s="9">
        <v>0.8</v>
      </c>
    </row>
    <row r="35" spans="1:26" x14ac:dyDescent="0.35">
      <c r="A35" s="9">
        <v>5</v>
      </c>
      <c r="B35" s="9">
        <v>1</v>
      </c>
    </row>
    <row r="37" spans="1:26" s="26" customFormat="1" x14ac:dyDescent="0.35">
      <c r="A37" s="27" t="s">
        <v>21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</row>
    <row r="38" spans="1:26" s="26" customFormat="1" x14ac:dyDescent="0.35">
      <c r="A38" s="30">
        <v>1</v>
      </c>
      <c r="B38" s="26" t="s">
        <v>30</v>
      </c>
      <c r="Z38" s="31"/>
    </row>
    <row r="39" spans="1:26" s="26" customFormat="1" x14ac:dyDescent="0.35">
      <c r="A39" s="30">
        <v>2</v>
      </c>
      <c r="B39" s="26" t="s">
        <v>25</v>
      </c>
      <c r="Z39" s="31"/>
    </row>
    <row r="40" spans="1:26" s="26" customFormat="1" x14ac:dyDescent="0.35">
      <c r="A40" s="30">
        <v>3</v>
      </c>
      <c r="B40" s="26" t="s">
        <v>26</v>
      </c>
      <c r="Z40" s="31"/>
    </row>
    <row r="41" spans="1:26" s="26" customFormat="1" x14ac:dyDescent="0.35">
      <c r="A41" s="30">
        <v>4</v>
      </c>
      <c r="B41" s="26" t="s">
        <v>27</v>
      </c>
      <c r="Z41" s="31"/>
    </row>
    <row r="42" spans="1:26" s="26" customFormat="1" x14ac:dyDescent="0.35">
      <c r="A42" s="30">
        <v>5</v>
      </c>
      <c r="B42" s="26" t="s">
        <v>28</v>
      </c>
      <c r="Z42" s="31"/>
    </row>
    <row r="43" spans="1:26" s="26" customFormat="1" x14ac:dyDescent="0.35">
      <c r="A43" s="30">
        <v>6</v>
      </c>
      <c r="B43" s="26" t="s">
        <v>29</v>
      </c>
      <c r="Z43" s="31"/>
    </row>
    <row r="44" spans="1:26" s="26" customFormat="1" x14ac:dyDescent="0.35">
      <c r="A44" s="30">
        <v>7</v>
      </c>
      <c r="B44" s="26" t="s">
        <v>23</v>
      </c>
      <c r="Z44" s="31"/>
    </row>
    <row r="45" spans="1:26" s="26" customFormat="1" x14ac:dyDescent="0.35">
      <c r="A45" s="30">
        <v>8</v>
      </c>
      <c r="B45" s="26" t="s">
        <v>22</v>
      </c>
      <c r="Z45" s="31"/>
    </row>
    <row r="46" spans="1:26" s="26" customFormat="1" x14ac:dyDescent="0.35">
      <c r="A46" s="30">
        <v>9</v>
      </c>
      <c r="B46" s="26" t="s">
        <v>24</v>
      </c>
      <c r="Z46" s="31"/>
    </row>
    <row r="47" spans="1:26" s="26" customFormat="1" x14ac:dyDescent="0.3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4"/>
    </row>
    <row r="48" spans="1:26" s="26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8"/>
  <sheetViews>
    <sheetView tabSelected="1" workbookViewId="0">
      <selection activeCell="B18" sqref="B18"/>
    </sheetView>
  </sheetViews>
  <sheetFormatPr defaultRowHeight="14.5" x14ac:dyDescent="0.35"/>
  <cols>
    <col min="1" max="1" width="19.08984375" style="25" bestFit="1" customWidth="1"/>
    <col min="2" max="2" width="11.36328125" style="25" customWidth="1"/>
    <col min="3" max="3" width="8.7265625" style="25"/>
    <col min="4" max="13" width="0" style="25" hidden="1" customWidth="1"/>
    <col min="14" max="16384" width="8.7265625" style="25"/>
  </cols>
  <sheetData>
    <row r="1" spans="1:37" x14ac:dyDescent="0.35">
      <c r="A1" s="24" t="s">
        <v>20</v>
      </c>
    </row>
    <row r="2" spans="1:37" ht="24" x14ac:dyDescent="0.35">
      <c r="A2" s="21" t="s">
        <v>0</v>
      </c>
      <c r="B2" s="21" t="s">
        <v>1</v>
      </c>
      <c r="C2" s="21" t="s">
        <v>2</v>
      </c>
      <c r="D2" s="21" t="s">
        <v>3</v>
      </c>
      <c r="E2" s="21">
        <v>42251</v>
      </c>
      <c r="F2" s="21">
        <v>42258</v>
      </c>
      <c r="G2" s="21">
        <v>42265</v>
      </c>
      <c r="H2" s="21">
        <v>42272</v>
      </c>
      <c r="I2" s="21">
        <v>42279</v>
      </c>
      <c r="J2" s="21">
        <v>42286</v>
      </c>
      <c r="K2" s="21">
        <v>42293</v>
      </c>
      <c r="L2" s="21">
        <v>42300</v>
      </c>
      <c r="M2" s="21">
        <v>42307</v>
      </c>
      <c r="N2" s="21" t="s">
        <v>18</v>
      </c>
      <c r="O2" s="21">
        <v>42314</v>
      </c>
      <c r="P2" s="21">
        <v>42321</v>
      </c>
      <c r="Q2" s="21">
        <v>42328</v>
      </c>
      <c r="R2" s="21">
        <v>42335</v>
      </c>
      <c r="S2" s="21">
        <v>42342</v>
      </c>
      <c r="T2" s="21">
        <v>346</v>
      </c>
      <c r="U2" s="21">
        <v>42356</v>
      </c>
      <c r="V2" s="21">
        <v>42363</v>
      </c>
      <c r="W2" s="21">
        <v>42005</v>
      </c>
      <c r="X2" s="21">
        <v>42012</v>
      </c>
      <c r="Y2" s="21">
        <v>42019</v>
      </c>
      <c r="Z2" s="21">
        <v>42026</v>
      </c>
      <c r="AA2" s="21">
        <v>42033</v>
      </c>
      <c r="AB2" s="21">
        <v>42040</v>
      </c>
      <c r="AC2" s="21">
        <v>42047</v>
      </c>
      <c r="AD2" s="21">
        <v>42054</v>
      </c>
      <c r="AE2" s="21">
        <v>42061</v>
      </c>
      <c r="AF2" s="21">
        <v>42067</v>
      </c>
      <c r="AG2" s="21">
        <v>42074</v>
      </c>
      <c r="AH2" s="21">
        <v>42081</v>
      </c>
      <c r="AI2" s="21">
        <v>42088</v>
      </c>
      <c r="AJ2" s="21">
        <v>42095</v>
      </c>
      <c r="AK2" s="21">
        <v>42102</v>
      </c>
    </row>
    <row r="3" spans="1:37" x14ac:dyDescent="0.35">
      <c r="A3" s="1" t="s">
        <v>4</v>
      </c>
      <c r="B3" s="7">
        <v>169</v>
      </c>
      <c r="C3" s="7">
        <v>157</v>
      </c>
      <c r="D3" s="7">
        <v>116</v>
      </c>
      <c r="E3" s="7">
        <v>0</v>
      </c>
      <c r="F3" s="7">
        <v>19</v>
      </c>
      <c r="G3" s="7">
        <v>11</v>
      </c>
      <c r="H3" s="8">
        <v>11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35">
      <c r="A4" s="1" t="s">
        <v>5</v>
      </c>
      <c r="B4" s="7">
        <v>321</v>
      </c>
      <c r="C4" s="7">
        <v>321</v>
      </c>
      <c r="D4" s="7">
        <v>142</v>
      </c>
      <c r="E4" s="7">
        <v>48</v>
      </c>
      <c r="F4" s="7">
        <v>36</v>
      </c>
      <c r="G4" s="7">
        <v>21</v>
      </c>
      <c r="H4" s="7">
        <v>54</v>
      </c>
      <c r="I4" s="8">
        <v>20</v>
      </c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35">
      <c r="A5" s="1" t="s">
        <v>6</v>
      </c>
      <c r="B5" s="7">
        <v>27</v>
      </c>
      <c r="C5" s="7">
        <v>27</v>
      </c>
      <c r="D5" s="7">
        <v>0</v>
      </c>
      <c r="E5" s="7">
        <v>0</v>
      </c>
      <c r="F5" s="7">
        <v>10</v>
      </c>
      <c r="G5" s="7">
        <v>7</v>
      </c>
      <c r="H5" s="8"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5">
      <c r="A6" s="1" t="s">
        <v>7</v>
      </c>
      <c r="B6" s="7">
        <v>930</v>
      </c>
      <c r="C6" s="7">
        <v>908</v>
      </c>
      <c r="D6" s="7">
        <v>572</v>
      </c>
      <c r="E6" s="7">
        <v>0</v>
      </c>
      <c r="F6" s="7">
        <v>0</v>
      </c>
      <c r="G6" s="7">
        <v>0</v>
      </c>
      <c r="H6" s="7">
        <v>14</v>
      </c>
      <c r="I6" s="7">
        <v>42</v>
      </c>
      <c r="J6" s="7">
        <v>77</v>
      </c>
      <c r="K6" s="7">
        <v>77</v>
      </c>
      <c r="L6" s="7">
        <v>61</v>
      </c>
      <c r="M6" s="8">
        <v>65</v>
      </c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5">
      <c r="A7" s="1" t="s">
        <v>8</v>
      </c>
      <c r="B7" s="7">
        <v>240</v>
      </c>
      <c r="C7" s="7">
        <v>240</v>
      </c>
      <c r="D7" s="7">
        <v>59</v>
      </c>
      <c r="E7" s="7">
        <v>0</v>
      </c>
      <c r="F7" s="7">
        <v>10</v>
      </c>
      <c r="G7" s="7">
        <v>9</v>
      </c>
      <c r="H7" s="7">
        <v>13</v>
      </c>
      <c r="I7" s="7">
        <v>24</v>
      </c>
      <c r="J7" s="7">
        <v>27</v>
      </c>
      <c r="K7" s="7">
        <v>27</v>
      </c>
      <c r="L7" s="7">
        <v>24</v>
      </c>
      <c r="M7" s="8">
        <v>47</v>
      </c>
      <c r="N7" s="17">
        <f>691-240</f>
        <v>451</v>
      </c>
      <c r="O7" s="7">
        <f>4*O21</f>
        <v>32</v>
      </c>
      <c r="P7" s="7">
        <f t="shared" ref="P7:AK7" si="0">4*P21</f>
        <v>48</v>
      </c>
      <c r="Q7" s="7">
        <f t="shared" si="0"/>
        <v>24</v>
      </c>
      <c r="R7" s="7">
        <f>FLOOR(((4*R21) *B33),1)</f>
        <v>14</v>
      </c>
      <c r="S7" s="7">
        <f t="shared" si="0"/>
        <v>12</v>
      </c>
      <c r="T7" s="7">
        <f t="shared" si="0"/>
        <v>12</v>
      </c>
      <c r="U7" s="7">
        <f t="shared" si="0"/>
        <v>12</v>
      </c>
      <c r="V7" s="7">
        <f>FLOOR(((4*V21)*B33),1)</f>
        <v>7</v>
      </c>
      <c r="W7" s="7">
        <f>FLOOR(((4*W21) *B33),1)</f>
        <v>7</v>
      </c>
      <c r="X7" s="7">
        <f t="shared" si="0"/>
        <v>12</v>
      </c>
      <c r="Y7" s="7">
        <f>FLOOR(((4*Y21)*B34),1)</f>
        <v>9</v>
      </c>
      <c r="Z7" s="7">
        <f t="shared" si="0"/>
        <v>12</v>
      </c>
      <c r="AA7" s="7">
        <f>FLOOR(((4*AA21)*B34),1)</f>
        <v>9</v>
      </c>
      <c r="AB7" s="7">
        <f t="shared" si="0"/>
        <v>8</v>
      </c>
      <c r="AC7" s="7">
        <f t="shared" si="0"/>
        <v>8</v>
      </c>
      <c r="AD7" s="7">
        <f t="shared" si="0"/>
        <v>8</v>
      </c>
      <c r="AE7" s="7">
        <f t="shared" si="0"/>
        <v>8</v>
      </c>
      <c r="AF7" s="7">
        <f t="shared" si="0"/>
        <v>40</v>
      </c>
      <c r="AG7" s="7">
        <f t="shared" si="0"/>
        <v>40</v>
      </c>
      <c r="AH7" s="7">
        <f t="shared" si="0"/>
        <v>40</v>
      </c>
      <c r="AI7" s="7">
        <f t="shared" si="0"/>
        <v>40</v>
      </c>
      <c r="AJ7" s="7">
        <f t="shared" si="0"/>
        <v>40</v>
      </c>
      <c r="AK7" s="7">
        <f t="shared" si="0"/>
        <v>12</v>
      </c>
    </row>
    <row r="8" spans="1:37" x14ac:dyDescent="0.35">
      <c r="A8" s="1" t="s">
        <v>9</v>
      </c>
      <c r="B8" s="7">
        <v>55</v>
      </c>
      <c r="C8" s="7">
        <v>55</v>
      </c>
      <c r="D8" s="7">
        <v>39</v>
      </c>
      <c r="E8" s="8">
        <v>16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5">
      <c r="A9" s="1" t="s">
        <v>10</v>
      </c>
      <c r="B9" s="7">
        <v>29</v>
      </c>
      <c r="C9" s="7">
        <v>29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/>
      <c r="O9" s="7">
        <f>3*O23</f>
        <v>21</v>
      </c>
      <c r="P9" s="7">
        <f>3*P23</f>
        <v>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35">
      <c r="A10" s="1" t="s">
        <v>11</v>
      </c>
      <c r="B10" s="7">
        <v>75</v>
      </c>
      <c r="C10" s="7">
        <v>75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/>
      <c r="O10" s="7">
        <f>3*O24</f>
        <v>0</v>
      </c>
      <c r="P10" s="7">
        <f t="shared" ref="P10:AE10" si="1">3*P24</f>
        <v>0</v>
      </c>
      <c r="Q10" s="7">
        <f t="shared" si="1"/>
        <v>6</v>
      </c>
      <c r="R10" s="7">
        <f>FLOOR(((3*R24)*B33),1)</f>
        <v>3</v>
      </c>
      <c r="S10" s="7">
        <f t="shared" si="1"/>
        <v>6</v>
      </c>
      <c r="T10" s="7">
        <f t="shared" si="1"/>
        <v>6</v>
      </c>
      <c r="U10" s="7">
        <f t="shared" si="1"/>
        <v>6</v>
      </c>
      <c r="V10" s="7">
        <f>FLOOR(((3*V24)*B33),1)</f>
        <v>3</v>
      </c>
      <c r="W10" s="7">
        <f>FLOOR(((3*W24)*B33),1)</f>
        <v>3</v>
      </c>
      <c r="X10" s="7">
        <f t="shared" si="1"/>
        <v>6</v>
      </c>
      <c r="Y10" s="7">
        <f>FLOOR(((3*Y24)*B34),1)</f>
        <v>4</v>
      </c>
      <c r="Z10" s="7">
        <f t="shared" si="1"/>
        <v>6</v>
      </c>
      <c r="AA10" s="7">
        <f>FLOOR(((3*AA24)*B34),1)</f>
        <v>4</v>
      </c>
      <c r="AB10" s="7">
        <f t="shared" si="1"/>
        <v>6</v>
      </c>
      <c r="AC10" s="7">
        <f t="shared" si="1"/>
        <v>6</v>
      </c>
      <c r="AD10" s="7">
        <f t="shared" si="1"/>
        <v>6</v>
      </c>
      <c r="AE10" s="7">
        <f t="shared" si="1"/>
        <v>6</v>
      </c>
      <c r="AF10" s="7"/>
      <c r="AG10" s="9"/>
      <c r="AH10" s="9"/>
      <c r="AI10" s="9"/>
      <c r="AJ10" s="9"/>
      <c r="AK10" s="9"/>
    </row>
    <row r="11" spans="1:37" ht="13" customHeight="1" x14ac:dyDescent="0.35">
      <c r="A11" s="1" t="s">
        <v>12</v>
      </c>
      <c r="B11" s="7">
        <v>300</v>
      </c>
      <c r="C11" s="7">
        <v>300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18">
        <v>477</v>
      </c>
      <c r="O11" s="7"/>
      <c r="P11" s="7"/>
      <c r="Q11" s="7">
        <f>FLOOR((6.5*Q25),1)</f>
        <v>45</v>
      </c>
      <c r="R11" s="7">
        <f>FLOOR(((6.5*R25)*B33),1)</f>
        <v>27</v>
      </c>
      <c r="S11" s="7">
        <f t="shared" ref="S11:AH11" si="2">FLOOR((6.5*S25),1)</f>
        <v>32</v>
      </c>
      <c r="T11" s="7">
        <f t="shared" si="2"/>
        <v>32</v>
      </c>
      <c r="U11" s="7">
        <f t="shared" si="2"/>
        <v>32</v>
      </c>
      <c r="V11" s="7">
        <f>FLOOR(((6.5*V25)*B33),1)</f>
        <v>19</v>
      </c>
      <c r="W11" s="7">
        <f>FLOOR(((6.5*W25)*B33),1)</f>
        <v>19</v>
      </c>
      <c r="X11" s="7">
        <f t="shared" si="2"/>
        <v>32</v>
      </c>
      <c r="Y11" s="7">
        <f>FLOOR(((6.5*Y25)*B34),1)</f>
        <v>26</v>
      </c>
      <c r="Z11" s="7">
        <f t="shared" si="2"/>
        <v>32</v>
      </c>
      <c r="AA11" s="7">
        <f>FLOOR(((6.5*AA25)*B34),1)</f>
        <v>26</v>
      </c>
      <c r="AB11" s="7">
        <f t="shared" si="2"/>
        <v>39</v>
      </c>
      <c r="AC11" s="7">
        <f t="shared" si="2"/>
        <v>39</v>
      </c>
      <c r="AD11" s="7">
        <f t="shared" si="2"/>
        <v>39</v>
      </c>
      <c r="AE11" s="7">
        <f t="shared" si="2"/>
        <v>39</v>
      </c>
      <c r="AF11" s="7"/>
      <c r="AG11" s="7"/>
      <c r="AH11" s="7">
        <f t="shared" si="2"/>
        <v>0</v>
      </c>
      <c r="AI11" s="7"/>
      <c r="AJ11" s="7"/>
      <c r="AK11" s="9"/>
    </row>
    <row r="12" spans="1:37" x14ac:dyDescent="0.35">
      <c r="A12" s="2" t="s">
        <v>13</v>
      </c>
      <c r="B12" s="10"/>
      <c r="C12" s="10"/>
      <c r="D12" s="10">
        <f t="shared" ref="D12:M12" si="3">SUM(D3:D11)</f>
        <v>928</v>
      </c>
      <c r="E12" s="10">
        <f t="shared" si="3"/>
        <v>64</v>
      </c>
      <c r="F12" s="10">
        <f t="shared" si="3"/>
        <v>75</v>
      </c>
      <c r="G12" s="10">
        <f t="shared" si="3"/>
        <v>48</v>
      </c>
      <c r="H12" s="10">
        <f t="shared" si="3"/>
        <v>102</v>
      </c>
      <c r="I12" s="10">
        <f t="shared" si="3"/>
        <v>86</v>
      </c>
      <c r="J12" s="10">
        <f t="shared" si="3"/>
        <v>104</v>
      </c>
      <c r="K12" s="10">
        <f t="shared" si="3"/>
        <v>104</v>
      </c>
      <c r="L12" s="10">
        <f t="shared" si="3"/>
        <v>85</v>
      </c>
      <c r="M12" s="10">
        <f t="shared" si="3"/>
        <v>112</v>
      </c>
      <c r="N12" s="10"/>
      <c r="O12" s="10">
        <f>SUM(O3:O11)</f>
        <v>53</v>
      </c>
      <c r="P12" s="10">
        <f>SUM(P3:P11)</f>
        <v>57</v>
      </c>
      <c r="Q12" s="10">
        <f>SUM(Q3:Q11)</f>
        <v>75</v>
      </c>
      <c r="R12" s="10">
        <f>SUM(R3:R11)</f>
        <v>44</v>
      </c>
      <c r="S12" s="10">
        <f t="shared" ref="S12:AK12" si="4">SUM(S3:S11)</f>
        <v>50</v>
      </c>
      <c r="T12" s="10">
        <f t="shared" si="4"/>
        <v>50</v>
      </c>
      <c r="U12" s="10">
        <f t="shared" si="4"/>
        <v>50</v>
      </c>
      <c r="V12" s="10">
        <f t="shared" si="4"/>
        <v>29</v>
      </c>
      <c r="W12" s="10">
        <f t="shared" si="4"/>
        <v>29</v>
      </c>
      <c r="X12" s="10">
        <f t="shared" si="4"/>
        <v>50</v>
      </c>
      <c r="Y12" s="10">
        <f t="shared" si="4"/>
        <v>39</v>
      </c>
      <c r="Z12" s="10">
        <f t="shared" si="4"/>
        <v>50</v>
      </c>
      <c r="AA12" s="10">
        <f t="shared" si="4"/>
        <v>39</v>
      </c>
      <c r="AB12" s="10">
        <f t="shared" si="4"/>
        <v>53</v>
      </c>
      <c r="AC12" s="10">
        <f t="shared" si="4"/>
        <v>53</v>
      </c>
      <c r="AD12" s="10">
        <f t="shared" si="4"/>
        <v>53</v>
      </c>
      <c r="AE12" s="10">
        <f t="shared" si="4"/>
        <v>53</v>
      </c>
      <c r="AF12" s="10">
        <f t="shared" si="4"/>
        <v>40</v>
      </c>
      <c r="AG12" s="10">
        <f t="shared" si="4"/>
        <v>40</v>
      </c>
      <c r="AH12" s="10">
        <f t="shared" si="4"/>
        <v>40</v>
      </c>
      <c r="AI12" s="10">
        <f t="shared" si="4"/>
        <v>40</v>
      </c>
      <c r="AJ12" s="10">
        <f t="shared" si="4"/>
        <v>40</v>
      </c>
      <c r="AK12" s="10">
        <f t="shared" si="4"/>
        <v>12</v>
      </c>
    </row>
    <row r="13" spans="1:37" x14ac:dyDescent="0.35">
      <c r="A13" s="2" t="s">
        <v>14</v>
      </c>
      <c r="B13" s="10"/>
      <c r="C13" s="10"/>
      <c r="D13" s="10">
        <f>D12</f>
        <v>928</v>
      </c>
      <c r="E13" s="10">
        <f>D13+E12</f>
        <v>992</v>
      </c>
      <c r="F13" s="10">
        <f t="shared" ref="F13:M13" si="5">E13+F12</f>
        <v>1067</v>
      </c>
      <c r="G13" s="10">
        <f t="shared" si="5"/>
        <v>1115</v>
      </c>
      <c r="H13" s="10">
        <f t="shared" si="5"/>
        <v>1217</v>
      </c>
      <c r="I13" s="10">
        <f t="shared" si="5"/>
        <v>1303</v>
      </c>
      <c r="J13" s="10">
        <f t="shared" si="5"/>
        <v>1407</v>
      </c>
      <c r="K13" s="10">
        <f t="shared" si="5"/>
        <v>1511</v>
      </c>
      <c r="L13" s="10">
        <f t="shared" si="5"/>
        <v>1596</v>
      </c>
      <c r="M13" s="10">
        <f t="shared" si="5"/>
        <v>1708</v>
      </c>
      <c r="N13" s="10"/>
      <c r="O13" s="10">
        <f>O12</f>
        <v>53</v>
      </c>
      <c r="P13" s="10">
        <f>P12+O13</f>
        <v>110</v>
      </c>
      <c r="Q13" s="10">
        <f>Q12+P13</f>
        <v>185</v>
      </c>
      <c r="R13" s="10">
        <f t="shared" ref="R13:AK13" si="6">R12+Q13</f>
        <v>229</v>
      </c>
      <c r="S13" s="10">
        <f t="shared" si="6"/>
        <v>279</v>
      </c>
      <c r="T13" s="10">
        <f t="shared" si="6"/>
        <v>329</v>
      </c>
      <c r="U13" s="10">
        <f t="shared" si="6"/>
        <v>379</v>
      </c>
      <c r="V13" s="10">
        <f t="shared" si="6"/>
        <v>408</v>
      </c>
      <c r="W13" s="10">
        <f t="shared" si="6"/>
        <v>437</v>
      </c>
      <c r="X13" s="10">
        <f t="shared" si="6"/>
        <v>487</v>
      </c>
      <c r="Y13" s="10">
        <f t="shared" si="6"/>
        <v>526</v>
      </c>
      <c r="Z13" s="10">
        <f t="shared" si="6"/>
        <v>576</v>
      </c>
      <c r="AA13" s="10">
        <f t="shared" si="6"/>
        <v>615</v>
      </c>
      <c r="AB13" s="10">
        <f t="shared" si="6"/>
        <v>668</v>
      </c>
      <c r="AC13" s="10">
        <f t="shared" si="6"/>
        <v>721</v>
      </c>
      <c r="AD13" s="10">
        <f t="shared" si="6"/>
        <v>774</v>
      </c>
      <c r="AE13" s="10">
        <f t="shared" si="6"/>
        <v>827</v>
      </c>
      <c r="AF13" s="10">
        <f t="shared" si="6"/>
        <v>867</v>
      </c>
      <c r="AG13" s="10">
        <f t="shared" si="6"/>
        <v>907</v>
      </c>
      <c r="AH13" s="10">
        <f t="shared" si="6"/>
        <v>947</v>
      </c>
      <c r="AI13" s="10">
        <f t="shared" si="6"/>
        <v>987</v>
      </c>
      <c r="AJ13" s="10">
        <f t="shared" si="6"/>
        <v>1027</v>
      </c>
      <c r="AK13" s="10">
        <f t="shared" si="6"/>
        <v>1039</v>
      </c>
    </row>
    <row r="14" spans="1:37" x14ac:dyDescent="0.35">
      <c r="A14" s="24"/>
    </row>
    <row r="15" spans="1:37" x14ac:dyDescent="0.35">
      <c r="A15" s="24" t="s">
        <v>19</v>
      </c>
    </row>
    <row r="16" spans="1:37" ht="24" x14ac:dyDescent="0.35">
      <c r="A16" s="21" t="s">
        <v>0</v>
      </c>
      <c r="B16" s="21" t="s">
        <v>1</v>
      </c>
      <c r="C16" s="21" t="s">
        <v>2</v>
      </c>
      <c r="D16" s="21" t="s">
        <v>3</v>
      </c>
      <c r="E16" s="21">
        <v>42251</v>
      </c>
      <c r="F16" s="21">
        <v>42258</v>
      </c>
      <c r="G16" s="21">
        <v>42265</v>
      </c>
      <c r="H16" s="21">
        <v>42272</v>
      </c>
      <c r="I16" s="21">
        <v>42279</v>
      </c>
      <c r="J16" s="21">
        <v>42286</v>
      </c>
      <c r="K16" s="21">
        <v>42293</v>
      </c>
      <c r="L16" s="21">
        <v>42300</v>
      </c>
      <c r="M16" s="21">
        <v>42307</v>
      </c>
      <c r="N16" s="21"/>
      <c r="O16" s="21">
        <v>42314</v>
      </c>
      <c r="P16" s="21">
        <v>42321</v>
      </c>
      <c r="Q16" s="21">
        <v>42328</v>
      </c>
      <c r="R16" s="21">
        <v>42335</v>
      </c>
      <c r="S16" s="21">
        <v>42342</v>
      </c>
      <c r="T16" s="21">
        <v>346</v>
      </c>
      <c r="U16" s="21">
        <v>42356</v>
      </c>
      <c r="V16" s="21">
        <v>42363</v>
      </c>
      <c r="W16" s="21">
        <v>42005</v>
      </c>
      <c r="X16" s="21">
        <v>42012</v>
      </c>
      <c r="Y16" s="21">
        <v>42019</v>
      </c>
      <c r="Z16" s="21">
        <v>42026</v>
      </c>
      <c r="AA16" s="21">
        <v>42033</v>
      </c>
      <c r="AB16" s="21">
        <v>42040</v>
      </c>
      <c r="AC16" s="21">
        <v>42047</v>
      </c>
      <c r="AD16" s="21">
        <v>42054</v>
      </c>
      <c r="AE16" s="21">
        <v>42061</v>
      </c>
      <c r="AF16" s="21">
        <v>42067</v>
      </c>
      <c r="AG16" s="21">
        <v>42074</v>
      </c>
      <c r="AH16" s="21">
        <v>42081</v>
      </c>
      <c r="AI16" s="21">
        <v>42088</v>
      </c>
      <c r="AJ16" s="21">
        <v>42095</v>
      </c>
      <c r="AK16" s="21">
        <v>42102</v>
      </c>
    </row>
    <row r="17" spans="1:37" x14ac:dyDescent="0.35">
      <c r="A17" s="1" t="s">
        <v>4</v>
      </c>
      <c r="B17" s="7"/>
      <c r="C17" s="7"/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35">
      <c r="A18" s="1" t="s">
        <v>5</v>
      </c>
      <c r="B18" s="7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7"/>
      <c r="O18" s="7"/>
      <c r="P18" s="7"/>
      <c r="Q18" s="7"/>
      <c r="R18" s="11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35">
      <c r="A19" s="1" t="s">
        <v>6</v>
      </c>
      <c r="B19" s="7"/>
      <c r="C19" s="7"/>
      <c r="D19" s="7"/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35">
      <c r="A20" s="1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35">
      <c r="A21" s="1" t="s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8"/>
      <c r="O21" s="7">
        <v>8</v>
      </c>
      <c r="P21" s="7">
        <v>12</v>
      </c>
      <c r="Q21" s="7">
        <v>6</v>
      </c>
      <c r="R21" s="7">
        <v>6</v>
      </c>
      <c r="S21" s="14">
        <v>3</v>
      </c>
      <c r="T21" s="14">
        <v>3</v>
      </c>
      <c r="U21" s="14">
        <v>3</v>
      </c>
      <c r="V21" s="14">
        <v>3</v>
      </c>
      <c r="W21" s="14">
        <v>3</v>
      </c>
      <c r="X21" s="14">
        <v>3</v>
      </c>
      <c r="Y21" s="14">
        <v>3</v>
      </c>
      <c r="Z21" s="14">
        <v>3</v>
      </c>
      <c r="AA21" s="14">
        <v>3</v>
      </c>
      <c r="AB21" s="14">
        <v>2</v>
      </c>
      <c r="AC21" s="14">
        <v>2</v>
      </c>
      <c r="AD21" s="14">
        <v>2</v>
      </c>
      <c r="AE21" s="14">
        <v>2</v>
      </c>
      <c r="AF21" s="14">
        <v>10</v>
      </c>
      <c r="AG21" s="14">
        <v>10</v>
      </c>
      <c r="AH21" s="14">
        <v>10</v>
      </c>
      <c r="AI21" s="7">
        <v>10</v>
      </c>
      <c r="AJ21" s="7">
        <v>10</v>
      </c>
      <c r="AK21" s="9">
        <v>3</v>
      </c>
    </row>
    <row r="22" spans="1:37" x14ac:dyDescent="0.35">
      <c r="A22" s="1" t="s">
        <v>9</v>
      </c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9"/>
      <c r="AJ22" s="9"/>
      <c r="AK22" s="9"/>
    </row>
    <row r="23" spans="1:37" x14ac:dyDescent="0.35">
      <c r="A23" s="1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7">
        <v>7</v>
      </c>
      <c r="P23" s="8">
        <v>3</v>
      </c>
      <c r="Q23" s="7">
        <v>0</v>
      </c>
      <c r="R23" s="7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5"/>
      <c r="AD23" s="15"/>
      <c r="AE23" s="15"/>
      <c r="AF23" s="15"/>
      <c r="AG23" s="15"/>
      <c r="AH23" s="15"/>
      <c r="AI23" s="9"/>
      <c r="AJ23" s="9"/>
      <c r="AK23" s="9"/>
    </row>
    <row r="24" spans="1:37" x14ac:dyDescent="0.35">
      <c r="A24" s="1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"/>
      <c r="O24" s="7"/>
      <c r="P24" s="7"/>
      <c r="Q24" s="7">
        <v>2</v>
      </c>
      <c r="R24" s="7">
        <v>2</v>
      </c>
      <c r="S24" s="14">
        <v>2</v>
      </c>
      <c r="T24" s="14">
        <v>2</v>
      </c>
      <c r="U24" s="14">
        <v>2</v>
      </c>
      <c r="V24" s="14">
        <v>2</v>
      </c>
      <c r="W24" s="14">
        <v>2</v>
      </c>
      <c r="X24" s="14">
        <v>2</v>
      </c>
      <c r="Y24" s="14">
        <v>2</v>
      </c>
      <c r="Z24" s="14">
        <v>2</v>
      </c>
      <c r="AA24" s="14">
        <v>2</v>
      </c>
      <c r="AB24" s="14">
        <v>2</v>
      </c>
      <c r="AC24" s="14">
        <v>2</v>
      </c>
      <c r="AD24" s="14">
        <v>2</v>
      </c>
      <c r="AE24" s="14">
        <v>2</v>
      </c>
      <c r="AF24" s="14"/>
      <c r="AG24" s="15"/>
      <c r="AH24" s="15"/>
      <c r="AI24" s="9"/>
      <c r="AJ24" s="9"/>
      <c r="AK24" s="9"/>
    </row>
    <row r="25" spans="1:37" ht="13" customHeight="1" x14ac:dyDescent="0.35">
      <c r="A25" s="1" t="s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7</v>
      </c>
      <c r="R25" s="7">
        <v>7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6</v>
      </c>
      <c r="AC25" s="15">
        <v>6</v>
      </c>
      <c r="AD25" s="15">
        <v>6</v>
      </c>
      <c r="AE25" s="15">
        <v>6</v>
      </c>
      <c r="AF25" s="15"/>
      <c r="AG25" s="15"/>
      <c r="AH25" s="15"/>
      <c r="AI25" s="9"/>
      <c r="AJ25" s="9"/>
      <c r="AK25" s="9"/>
    </row>
    <row r="26" spans="1:37" x14ac:dyDescent="0.35">
      <c r="A26" s="2" t="s">
        <v>32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f>SUM(O21:O25)</f>
        <v>15</v>
      </c>
      <c r="P26" s="10">
        <f t="shared" ref="P26:AK26" si="7">SUM(P21:P25)</f>
        <v>15</v>
      </c>
      <c r="Q26" s="10">
        <f t="shared" si="7"/>
        <v>15</v>
      </c>
      <c r="R26" s="10">
        <f t="shared" si="7"/>
        <v>15</v>
      </c>
      <c r="S26" s="10">
        <f t="shared" si="7"/>
        <v>10</v>
      </c>
      <c r="T26" s="10">
        <f t="shared" si="7"/>
        <v>10</v>
      </c>
      <c r="U26" s="10">
        <f t="shared" si="7"/>
        <v>10</v>
      </c>
      <c r="V26" s="10">
        <f t="shared" si="7"/>
        <v>10</v>
      </c>
      <c r="W26" s="10">
        <f t="shared" si="7"/>
        <v>10</v>
      </c>
      <c r="X26" s="10">
        <f t="shared" si="7"/>
        <v>10</v>
      </c>
      <c r="Y26" s="10">
        <f t="shared" si="7"/>
        <v>10</v>
      </c>
      <c r="Z26" s="10">
        <f t="shared" si="7"/>
        <v>10</v>
      </c>
      <c r="AA26" s="10">
        <f t="shared" si="7"/>
        <v>10</v>
      </c>
      <c r="AB26" s="10">
        <f t="shared" si="7"/>
        <v>10</v>
      </c>
      <c r="AC26" s="10">
        <f t="shared" si="7"/>
        <v>10</v>
      </c>
      <c r="AD26" s="10">
        <f t="shared" si="7"/>
        <v>10</v>
      </c>
      <c r="AE26" s="10">
        <f t="shared" si="7"/>
        <v>10</v>
      </c>
      <c r="AF26" s="10">
        <f t="shared" si="7"/>
        <v>10</v>
      </c>
      <c r="AG26" s="10">
        <f t="shared" si="7"/>
        <v>10</v>
      </c>
      <c r="AH26" s="10">
        <f t="shared" si="7"/>
        <v>10</v>
      </c>
      <c r="AI26" s="10">
        <f t="shared" si="7"/>
        <v>10</v>
      </c>
      <c r="AJ26" s="10">
        <f t="shared" si="7"/>
        <v>10</v>
      </c>
      <c r="AK26" s="10">
        <f t="shared" si="7"/>
        <v>3</v>
      </c>
    </row>
    <row r="28" spans="1:37" hidden="1" x14ac:dyDescent="0.35">
      <c r="A28" s="24" t="s">
        <v>16</v>
      </c>
      <c r="O28" s="25">
        <v>15</v>
      </c>
      <c r="S28" s="25">
        <v>10</v>
      </c>
    </row>
    <row r="30" spans="1:37" ht="24" x14ac:dyDescent="0.35">
      <c r="A30" s="21" t="s">
        <v>15</v>
      </c>
      <c r="B30" s="21" t="s">
        <v>31</v>
      </c>
    </row>
    <row r="31" spans="1:37" x14ac:dyDescent="0.35">
      <c r="A31" s="9">
        <v>1</v>
      </c>
      <c r="B31" s="9">
        <v>0.2</v>
      </c>
    </row>
    <row r="32" spans="1:37" x14ac:dyDescent="0.35">
      <c r="A32" s="9">
        <v>2</v>
      </c>
      <c r="B32" s="9">
        <v>0.4</v>
      </c>
    </row>
    <row r="33" spans="1:26" x14ac:dyDescent="0.35">
      <c r="A33" s="9">
        <v>3</v>
      </c>
      <c r="B33" s="9">
        <v>0.6</v>
      </c>
    </row>
    <row r="34" spans="1:26" x14ac:dyDescent="0.35">
      <c r="A34" s="9">
        <v>4</v>
      </c>
      <c r="B34" s="9">
        <v>0.8</v>
      </c>
    </row>
    <row r="35" spans="1:26" x14ac:dyDescent="0.35">
      <c r="A35" s="9">
        <v>5</v>
      </c>
      <c r="B35" s="9">
        <v>1</v>
      </c>
    </row>
    <row r="37" spans="1:26" s="26" customFormat="1" x14ac:dyDescent="0.35">
      <c r="A37" s="27" t="s">
        <v>21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</row>
    <row r="38" spans="1:26" s="26" customFormat="1" x14ac:dyDescent="0.35">
      <c r="A38" s="30">
        <v>1</v>
      </c>
      <c r="B38" s="26" t="s">
        <v>30</v>
      </c>
      <c r="Z38" s="31"/>
    </row>
    <row r="39" spans="1:26" s="26" customFormat="1" x14ac:dyDescent="0.35">
      <c r="A39" s="30">
        <v>2</v>
      </c>
      <c r="B39" s="26" t="s">
        <v>25</v>
      </c>
      <c r="Z39" s="31"/>
    </row>
    <row r="40" spans="1:26" s="26" customFormat="1" x14ac:dyDescent="0.35">
      <c r="A40" s="30">
        <v>3</v>
      </c>
      <c r="B40" s="26" t="s">
        <v>26</v>
      </c>
      <c r="Z40" s="31"/>
    </row>
    <row r="41" spans="1:26" s="26" customFormat="1" x14ac:dyDescent="0.35">
      <c r="A41" s="30">
        <v>4</v>
      </c>
      <c r="B41" s="26" t="s">
        <v>27</v>
      </c>
      <c r="Z41" s="31"/>
    </row>
    <row r="42" spans="1:26" s="26" customFormat="1" x14ac:dyDescent="0.35">
      <c r="A42" s="30">
        <v>5</v>
      </c>
      <c r="B42" s="26" t="s">
        <v>28</v>
      </c>
      <c r="Z42" s="31"/>
    </row>
    <row r="43" spans="1:26" s="26" customFormat="1" x14ac:dyDescent="0.35">
      <c r="A43" s="30">
        <v>6</v>
      </c>
      <c r="B43" s="26" t="s">
        <v>29</v>
      </c>
      <c r="Z43" s="31"/>
    </row>
    <row r="44" spans="1:26" s="26" customFormat="1" x14ac:dyDescent="0.35">
      <c r="A44" s="30">
        <v>7</v>
      </c>
      <c r="B44" s="26" t="s">
        <v>23</v>
      </c>
      <c r="Z44" s="31"/>
    </row>
    <row r="45" spans="1:26" s="26" customFormat="1" x14ac:dyDescent="0.35">
      <c r="A45" s="30">
        <v>8</v>
      </c>
      <c r="B45" s="26" t="s">
        <v>22</v>
      </c>
      <c r="Z45" s="31"/>
    </row>
    <row r="46" spans="1:26" s="26" customFormat="1" x14ac:dyDescent="0.35">
      <c r="A46" s="30">
        <v>9</v>
      </c>
      <c r="B46" s="26" t="s">
        <v>24</v>
      </c>
      <c r="Z46" s="31"/>
    </row>
    <row r="47" spans="1:26" s="26" customFormat="1" x14ac:dyDescent="0.3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4"/>
    </row>
    <row r="48" spans="1:26" s="26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topLeftCell="N1" workbookViewId="0">
      <selection activeCell="R7" sqref="R7"/>
    </sheetView>
  </sheetViews>
  <sheetFormatPr defaultRowHeight="14.5" x14ac:dyDescent="0.35"/>
  <cols>
    <col min="1" max="1" width="19.08984375" style="3" bestFit="1" customWidth="1"/>
    <col min="2" max="3" width="8.7265625" style="3"/>
    <col min="4" max="13" width="0" style="3" hidden="1" customWidth="1"/>
    <col min="14" max="16384" width="8.7265625" style="3"/>
  </cols>
  <sheetData>
    <row r="1" spans="1:37" x14ac:dyDescent="0.35">
      <c r="A1" s="16" t="s">
        <v>20</v>
      </c>
    </row>
    <row r="2" spans="1:37" ht="24" x14ac:dyDescent="0.35">
      <c r="A2" s="4" t="s">
        <v>0</v>
      </c>
      <c r="B2" s="5" t="s">
        <v>1</v>
      </c>
      <c r="C2" s="5" t="s">
        <v>2</v>
      </c>
      <c r="D2" s="5" t="s">
        <v>3</v>
      </c>
      <c r="E2" s="6">
        <v>42251</v>
      </c>
      <c r="F2" s="6">
        <v>42258</v>
      </c>
      <c r="G2" s="6">
        <v>42265</v>
      </c>
      <c r="H2" s="6">
        <v>42272</v>
      </c>
      <c r="I2" s="6">
        <v>42279</v>
      </c>
      <c r="J2" s="6">
        <v>42286</v>
      </c>
      <c r="K2" s="6">
        <v>42293</v>
      </c>
      <c r="L2" s="6">
        <v>42300</v>
      </c>
      <c r="M2" s="6">
        <v>42307</v>
      </c>
      <c r="N2" s="6" t="s">
        <v>18</v>
      </c>
      <c r="O2" s="6">
        <v>42314</v>
      </c>
      <c r="P2" s="6">
        <v>42321</v>
      </c>
      <c r="Q2" s="6">
        <v>42328</v>
      </c>
      <c r="R2" s="6">
        <v>42335</v>
      </c>
      <c r="S2" s="6">
        <v>42342</v>
      </c>
      <c r="T2" s="6">
        <v>346</v>
      </c>
      <c r="U2" s="6">
        <v>42356</v>
      </c>
      <c r="V2" s="6">
        <v>42363</v>
      </c>
      <c r="W2" s="6">
        <v>42005</v>
      </c>
      <c r="X2" s="6">
        <v>42012</v>
      </c>
      <c r="Y2" s="6">
        <v>42019</v>
      </c>
      <c r="Z2" s="6">
        <v>42026</v>
      </c>
      <c r="AA2" s="6">
        <v>42033</v>
      </c>
      <c r="AB2" s="6">
        <v>42040</v>
      </c>
      <c r="AC2" s="6">
        <v>42047</v>
      </c>
      <c r="AD2" s="6">
        <v>42054</v>
      </c>
      <c r="AE2" s="6">
        <v>42061</v>
      </c>
      <c r="AF2" s="6">
        <v>42067</v>
      </c>
      <c r="AG2" s="6">
        <v>42074</v>
      </c>
      <c r="AH2" s="6">
        <v>42081</v>
      </c>
      <c r="AI2" s="6">
        <v>42088</v>
      </c>
      <c r="AJ2" s="6">
        <v>42095</v>
      </c>
      <c r="AK2" s="6">
        <v>42102</v>
      </c>
    </row>
    <row r="3" spans="1:37" x14ac:dyDescent="0.35">
      <c r="A3" s="1" t="s">
        <v>4</v>
      </c>
      <c r="B3" s="7">
        <v>169</v>
      </c>
      <c r="C3" s="7">
        <v>157</v>
      </c>
      <c r="D3" s="7">
        <v>116</v>
      </c>
      <c r="E3" s="7">
        <v>0</v>
      </c>
      <c r="F3" s="7">
        <v>19</v>
      </c>
      <c r="G3" s="7">
        <v>11</v>
      </c>
      <c r="H3" s="8">
        <v>11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35">
      <c r="A4" s="1" t="s">
        <v>5</v>
      </c>
      <c r="B4" s="7">
        <v>321</v>
      </c>
      <c r="C4" s="7">
        <v>321</v>
      </c>
      <c r="D4" s="7">
        <v>142</v>
      </c>
      <c r="E4" s="7">
        <v>48</v>
      </c>
      <c r="F4" s="7">
        <v>36</v>
      </c>
      <c r="G4" s="7">
        <v>21</v>
      </c>
      <c r="H4" s="7">
        <v>54</v>
      </c>
      <c r="I4" s="8">
        <v>20</v>
      </c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35">
      <c r="A5" s="1" t="s">
        <v>6</v>
      </c>
      <c r="B5" s="7">
        <v>27</v>
      </c>
      <c r="C5" s="7">
        <v>27</v>
      </c>
      <c r="D5" s="7">
        <v>0</v>
      </c>
      <c r="E5" s="7">
        <v>0</v>
      </c>
      <c r="F5" s="7">
        <v>10</v>
      </c>
      <c r="G5" s="7">
        <v>7</v>
      </c>
      <c r="H5" s="8"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5">
      <c r="A6" s="1" t="s">
        <v>7</v>
      </c>
      <c r="B6" s="7">
        <v>930</v>
      </c>
      <c r="C6" s="7">
        <v>908</v>
      </c>
      <c r="D6" s="7">
        <v>572</v>
      </c>
      <c r="E6" s="7">
        <v>0</v>
      </c>
      <c r="F6" s="7">
        <v>0</v>
      </c>
      <c r="G6" s="7">
        <v>0</v>
      </c>
      <c r="H6" s="7">
        <v>14</v>
      </c>
      <c r="I6" s="7">
        <v>42</v>
      </c>
      <c r="J6" s="7">
        <v>77</v>
      </c>
      <c r="K6" s="7">
        <v>77</v>
      </c>
      <c r="L6" s="7">
        <v>61</v>
      </c>
      <c r="M6" s="8">
        <v>65</v>
      </c>
      <c r="N6" s="8"/>
      <c r="O6" s="7">
        <v>0</v>
      </c>
      <c r="P6" s="7">
        <v>0</v>
      </c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5">
      <c r="A7" s="1" t="s">
        <v>8</v>
      </c>
      <c r="B7" s="7">
        <v>240</v>
      </c>
      <c r="C7" s="7">
        <v>240</v>
      </c>
      <c r="D7" s="7">
        <v>59</v>
      </c>
      <c r="E7" s="7">
        <v>0</v>
      </c>
      <c r="F7" s="7">
        <v>10</v>
      </c>
      <c r="G7" s="7">
        <v>9</v>
      </c>
      <c r="H7" s="7">
        <v>13</v>
      </c>
      <c r="I7" s="7">
        <v>24</v>
      </c>
      <c r="J7" s="7">
        <v>27</v>
      </c>
      <c r="K7" s="7">
        <v>27</v>
      </c>
      <c r="L7" s="7">
        <v>24</v>
      </c>
      <c r="M7" s="8">
        <v>47</v>
      </c>
      <c r="N7" s="8">
        <f>691-240</f>
        <v>451</v>
      </c>
      <c r="O7" s="7">
        <f>4*O20</f>
        <v>32</v>
      </c>
      <c r="P7" s="7">
        <f t="shared" ref="P7:AK7" si="0">4*P20</f>
        <v>48</v>
      </c>
      <c r="Q7" s="7">
        <f t="shared" si="0"/>
        <v>24</v>
      </c>
      <c r="R7" s="7">
        <f t="shared" si="0"/>
        <v>24</v>
      </c>
      <c r="S7" s="7">
        <f t="shared" si="0"/>
        <v>12</v>
      </c>
      <c r="T7" s="7">
        <f t="shared" si="0"/>
        <v>12</v>
      </c>
      <c r="U7" s="7">
        <f t="shared" si="0"/>
        <v>12</v>
      </c>
      <c r="V7" s="7">
        <f>FLOOR(((4*V20)*B33),1)</f>
        <v>7</v>
      </c>
      <c r="W7" s="7">
        <f>FLOOR(((4*W20) *B33),1)</f>
        <v>7</v>
      </c>
      <c r="X7" s="7">
        <f t="shared" si="0"/>
        <v>12</v>
      </c>
      <c r="Y7" s="7">
        <f t="shared" si="0"/>
        <v>12</v>
      </c>
      <c r="Z7" s="7">
        <f t="shared" si="0"/>
        <v>12</v>
      </c>
      <c r="AA7" s="7">
        <f t="shared" si="0"/>
        <v>12</v>
      </c>
      <c r="AB7" s="7">
        <f t="shared" si="0"/>
        <v>12</v>
      </c>
      <c r="AC7" s="7">
        <f t="shared" si="0"/>
        <v>12</v>
      </c>
      <c r="AD7" s="7">
        <f t="shared" si="0"/>
        <v>8</v>
      </c>
      <c r="AE7" s="7">
        <f t="shared" si="0"/>
        <v>28</v>
      </c>
      <c r="AF7" s="7">
        <f t="shared" si="0"/>
        <v>40</v>
      </c>
      <c r="AG7" s="7">
        <f t="shared" si="0"/>
        <v>40</v>
      </c>
      <c r="AH7" s="7">
        <f t="shared" si="0"/>
        <v>40</v>
      </c>
      <c r="AI7" s="7">
        <f t="shared" si="0"/>
        <v>40</v>
      </c>
      <c r="AJ7" s="7">
        <f t="shared" si="0"/>
        <v>8</v>
      </c>
      <c r="AK7" s="7"/>
    </row>
    <row r="8" spans="1:37" x14ac:dyDescent="0.35">
      <c r="A8" s="1" t="s">
        <v>9</v>
      </c>
      <c r="B8" s="7">
        <v>55</v>
      </c>
      <c r="C8" s="7">
        <v>55</v>
      </c>
      <c r="D8" s="7">
        <v>39</v>
      </c>
      <c r="E8" s="8">
        <v>16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5">
      <c r="A9" s="1" t="s">
        <v>10</v>
      </c>
      <c r="B9" s="7">
        <v>29</v>
      </c>
      <c r="C9" s="7">
        <v>29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/>
      <c r="O9" s="7">
        <f>3*O22</f>
        <v>21</v>
      </c>
      <c r="P9" s="7">
        <f>3*P22</f>
        <v>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35">
      <c r="A10" s="1" t="s">
        <v>11</v>
      </c>
      <c r="B10" s="7">
        <v>75</v>
      </c>
      <c r="C10" s="7">
        <v>75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/>
      <c r="O10" s="7">
        <f>3*O23</f>
        <v>0</v>
      </c>
      <c r="P10" s="7">
        <f t="shared" ref="P10:AE10" si="1">3*P23</f>
        <v>0</v>
      </c>
      <c r="Q10" s="7">
        <f t="shared" si="1"/>
        <v>6</v>
      </c>
      <c r="R10" s="7">
        <f t="shared" si="1"/>
        <v>6</v>
      </c>
      <c r="S10" s="7">
        <f t="shared" si="1"/>
        <v>6</v>
      </c>
      <c r="T10" s="7">
        <f t="shared" si="1"/>
        <v>6</v>
      </c>
      <c r="U10" s="7">
        <f t="shared" si="1"/>
        <v>6</v>
      </c>
      <c r="V10" s="7">
        <f>FLOOR(((3*V23)*B33),1)</f>
        <v>3</v>
      </c>
      <c r="W10" s="7">
        <f>FLOOR(((3*W23)*B33),1)</f>
        <v>3</v>
      </c>
      <c r="X10" s="7">
        <f t="shared" si="1"/>
        <v>6</v>
      </c>
      <c r="Y10" s="7">
        <f t="shared" si="1"/>
        <v>6</v>
      </c>
      <c r="Z10" s="7">
        <f t="shared" si="1"/>
        <v>6</v>
      </c>
      <c r="AA10" s="7">
        <f t="shared" si="1"/>
        <v>6</v>
      </c>
      <c r="AB10" s="7">
        <f t="shared" si="1"/>
        <v>3</v>
      </c>
      <c r="AC10" s="7">
        <f t="shared" si="1"/>
        <v>3</v>
      </c>
      <c r="AD10" s="7">
        <f t="shared" si="1"/>
        <v>6</v>
      </c>
      <c r="AE10" s="7">
        <f t="shared" si="1"/>
        <v>3</v>
      </c>
      <c r="AF10" s="7"/>
      <c r="AG10" s="9"/>
      <c r="AH10" s="9"/>
      <c r="AI10" s="9"/>
      <c r="AJ10" s="9"/>
      <c r="AK10" s="9"/>
    </row>
    <row r="11" spans="1:37" ht="13" customHeight="1" x14ac:dyDescent="0.35">
      <c r="A11" s="1" t="s">
        <v>12</v>
      </c>
      <c r="B11" s="7">
        <v>300</v>
      </c>
      <c r="C11" s="7">
        <v>300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1">
        <v>477</v>
      </c>
      <c r="O11" s="7"/>
      <c r="P11" s="7"/>
      <c r="Q11" s="7">
        <f>FLOOR((6.5*Q24),1)</f>
        <v>45</v>
      </c>
      <c r="R11" s="7">
        <f t="shared" ref="R11:AH11" si="2">FLOOR((6.5*R24),1)</f>
        <v>45</v>
      </c>
      <c r="S11" s="7">
        <f t="shared" si="2"/>
        <v>32</v>
      </c>
      <c r="T11" s="7">
        <f t="shared" si="2"/>
        <v>32</v>
      </c>
      <c r="U11" s="7">
        <f t="shared" si="2"/>
        <v>32</v>
      </c>
      <c r="V11" s="7">
        <f>FLOOR(((6.5*V24)*B33),1)</f>
        <v>19</v>
      </c>
      <c r="W11" s="7">
        <f>FLOOR(((6.5*W24)*B33),1)</f>
        <v>19</v>
      </c>
      <c r="X11" s="7">
        <f t="shared" si="2"/>
        <v>32</v>
      </c>
      <c r="Y11" s="7">
        <f t="shared" si="2"/>
        <v>32</v>
      </c>
      <c r="Z11" s="7">
        <f t="shared" si="2"/>
        <v>32</v>
      </c>
      <c r="AA11" s="7">
        <f t="shared" si="2"/>
        <v>32</v>
      </c>
      <c r="AB11" s="7">
        <f t="shared" si="2"/>
        <v>39</v>
      </c>
      <c r="AC11" s="7">
        <f t="shared" si="2"/>
        <v>39</v>
      </c>
      <c r="AD11" s="7">
        <f t="shared" si="2"/>
        <v>39</v>
      </c>
      <c r="AE11" s="7">
        <f t="shared" si="2"/>
        <v>13</v>
      </c>
      <c r="AF11" s="7"/>
      <c r="AG11" s="7"/>
      <c r="AH11" s="7">
        <f t="shared" si="2"/>
        <v>0</v>
      </c>
      <c r="AI11" s="7"/>
      <c r="AJ11" s="7"/>
      <c r="AK11" s="9"/>
    </row>
    <row r="12" spans="1:37" x14ac:dyDescent="0.35">
      <c r="A12" s="2" t="s">
        <v>13</v>
      </c>
      <c r="B12" s="10"/>
      <c r="C12" s="10"/>
      <c r="D12" s="10">
        <f t="shared" ref="D12:M12" si="3">SUM(D3:D11)</f>
        <v>928</v>
      </c>
      <c r="E12" s="10">
        <f t="shared" si="3"/>
        <v>64</v>
      </c>
      <c r="F12" s="10">
        <f t="shared" si="3"/>
        <v>75</v>
      </c>
      <c r="G12" s="10">
        <f t="shared" si="3"/>
        <v>48</v>
      </c>
      <c r="H12" s="10">
        <f t="shared" si="3"/>
        <v>102</v>
      </c>
      <c r="I12" s="10">
        <f t="shared" si="3"/>
        <v>86</v>
      </c>
      <c r="J12" s="10">
        <f t="shared" si="3"/>
        <v>104</v>
      </c>
      <c r="K12" s="10">
        <f t="shared" si="3"/>
        <v>104</v>
      </c>
      <c r="L12" s="10">
        <f t="shared" si="3"/>
        <v>85</v>
      </c>
      <c r="M12" s="10">
        <f t="shared" si="3"/>
        <v>112</v>
      </c>
      <c r="N12" s="10"/>
      <c r="O12" s="10">
        <f>SUM(O3:O11)</f>
        <v>53</v>
      </c>
      <c r="P12" s="10">
        <f>SUM(P3:P11)</f>
        <v>57</v>
      </c>
      <c r="Q12" s="10">
        <f>SUM(Q3:Q11)</f>
        <v>75</v>
      </c>
      <c r="R12" s="10">
        <f>SUM(R3:R11)</f>
        <v>75</v>
      </c>
      <c r="S12" s="10">
        <f t="shared" ref="S12:AK12" si="4">SUM(S3:S11)</f>
        <v>50</v>
      </c>
      <c r="T12" s="10">
        <f t="shared" si="4"/>
        <v>50</v>
      </c>
      <c r="U12" s="10">
        <f t="shared" si="4"/>
        <v>50</v>
      </c>
      <c r="V12" s="10">
        <f t="shared" si="4"/>
        <v>29</v>
      </c>
      <c r="W12" s="10">
        <f t="shared" si="4"/>
        <v>29</v>
      </c>
      <c r="X12" s="10">
        <f t="shared" si="4"/>
        <v>50</v>
      </c>
      <c r="Y12" s="10">
        <f t="shared" si="4"/>
        <v>50</v>
      </c>
      <c r="Z12" s="10">
        <f t="shared" si="4"/>
        <v>50</v>
      </c>
      <c r="AA12" s="10">
        <f t="shared" si="4"/>
        <v>50</v>
      </c>
      <c r="AB12" s="10">
        <f t="shared" si="4"/>
        <v>54</v>
      </c>
      <c r="AC12" s="10">
        <f t="shared" si="4"/>
        <v>54</v>
      </c>
      <c r="AD12" s="10">
        <f t="shared" si="4"/>
        <v>53</v>
      </c>
      <c r="AE12" s="10">
        <f t="shared" si="4"/>
        <v>44</v>
      </c>
      <c r="AF12" s="10">
        <f t="shared" si="4"/>
        <v>40</v>
      </c>
      <c r="AG12" s="10">
        <f t="shared" si="4"/>
        <v>40</v>
      </c>
      <c r="AH12" s="10">
        <f t="shared" si="4"/>
        <v>40</v>
      </c>
      <c r="AI12" s="10">
        <f t="shared" si="4"/>
        <v>40</v>
      </c>
      <c r="AJ12" s="10">
        <f t="shared" si="4"/>
        <v>8</v>
      </c>
      <c r="AK12" s="10">
        <f t="shared" si="4"/>
        <v>0</v>
      </c>
    </row>
    <row r="13" spans="1:37" x14ac:dyDescent="0.35">
      <c r="A13" s="2" t="s">
        <v>14</v>
      </c>
      <c r="B13" s="10"/>
      <c r="C13" s="10"/>
      <c r="D13" s="10">
        <f>D12</f>
        <v>928</v>
      </c>
      <c r="E13" s="10">
        <f>D13+E12</f>
        <v>992</v>
      </c>
      <c r="F13" s="10">
        <f t="shared" ref="F13:M13" si="5">E13+F12</f>
        <v>1067</v>
      </c>
      <c r="G13" s="10">
        <f t="shared" si="5"/>
        <v>1115</v>
      </c>
      <c r="H13" s="10">
        <f t="shared" si="5"/>
        <v>1217</v>
      </c>
      <c r="I13" s="10">
        <f t="shared" si="5"/>
        <v>1303</v>
      </c>
      <c r="J13" s="10">
        <f t="shared" si="5"/>
        <v>1407</v>
      </c>
      <c r="K13" s="10">
        <f t="shared" si="5"/>
        <v>1511</v>
      </c>
      <c r="L13" s="10">
        <f t="shared" si="5"/>
        <v>1596</v>
      </c>
      <c r="M13" s="10">
        <f t="shared" si="5"/>
        <v>1708</v>
      </c>
      <c r="N13" s="10"/>
      <c r="O13" s="10"/>
      <c r="P13" s="10"/>
      <c r="Q13" s="10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35">
      <c r="A14" s="16" t="s">
        <v>19</v>
      </c>
    </row>
    <row r="15" spans="1:37" ht="24" x14ac:dyDescent="0.35">
      <c r="A15" s="4" t="s">
        <v>0</v>
      </c>
      <c r="B15" s="5" t="s">
        <v>1</v>
      </c>
      <c r="C15" s="5" t="s">
        <v>2</v>
      </c>
      <c r="D15" s="5" t="s">
        <v>3</v>
      </c>
      <c r="E15" s="6">
        <v>42251</v>
      </c>
      <c r="F15" s="6">
        <v>42258</v>
      </c>
      <c r="G15" s="6">
        <v>42265</v>
      </c>
      <c r="H15" s="6">
        <v>42272</v>
      </c>
      <c r="I15" s="6">
        <v>42279</v>
      </c>
      <c r="J15" s="6">
        <v>42286</v>
      </c>
      <c r="K15" s="6">
        <v>42293</v>
      </c>
      <c r="L15" s="6">
        <v>42300</v>
      </c>
      <c r="M15" s="6">
        <v>42307</v>
      </c>
      <c r="N15" s="6"/>
      <c r="O15" s="6">
        <v>42314</v>
      </c>
      <c r="P15" s="6">
        <v>42321</v>
      </c>
      <c r="Q15" s="6">
        <v>42328</v>
      </c>
      <c r="R15" s="6">
        <v>42335</v>
      </c>
      <c r="S15" s="6">
        <v>42342</v>
      </c>
      <c r="T15" s="6">
        <v>346</v>
      </c>
      <c r="U15" s="6">
        <v>42356</v>
      </c>
      <c r="V15" s="6">
        <v>42363</v>
      </c>
      <c r="W15" s="6">
        <v>42005</v>
      </c>
      <c r="X15" s="6">
        <v>42012</v>
      </c>
      <c r="Y15" s="6">
        <v>42019</v>
      </c>
      <c r="Z15" s="6">
        <v>42026</v>
      </c>
      <c r="AA15" s="6">
        <v>42033</v>
      </c>
      <c r="AB15" s="6">
        <v>42040</v>
      </c>
      <c r="AC15" s="6">
        <v>42047</v>
      </c>
      <c r="AD15" s="6">
        <v>42054</v>
      </c>
      <c r="AE15" s="6">
        <v>42061</v>
      </c>
      <c r="AF15" s="6">
        <v>42067</v>
      </c>
      <c r="AG15" s="6">
        <v>42074</v>
      </c>
      <c r="AH15" s="6">
        <v>42081</v>
      </c>
      <c r="AI15" s="6">
        <v>42088</v>
      </c>
      <c r="AJ15" s="6">
        <v>42095</v>
      </c>
      <c r="AK15" s="6">
        <v>42102</v>
      </c>
    </row>
    <row r="16" spans="1:37" x14ac:dyDescent="0.35">
      <c r="A16" s="1" t="s">
        <v>4</v>
      </c>
      <c r="B16" s="7"/>
      <c r="C16" s="7"/>
      <c r="D16" s="7"/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35">
      <c r="A17" s="1" t="s">
        <v>5</v>
      </c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11"/>
      <c r="S17" s="12"/>
      <c r="T17" s="12"/>
      <c r="U17" s="12"/>
      <c r="V17" s="12"/>
      <c r="W17" s="12"/>
      <c r="X17" s="12"/>
      <c r="Y17" s="12"/>
      <c r="Z17" s="12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35">
      <c r="A18" s="1" t="s">
        <v>6</v>
      </c>
      <c r="B18" s="7"/>
      <c r="C18" s="7"/>
      <c r="D18" s="7"/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35">
      <c r="A19" s="1" t="s">
        <v>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35">
      <c r="A20" s="1" t="s">
        <v>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7">
        <v>8</v>
      </c>
      <c r="P20" s="7">
        <v>12</v>
      </c>
      <c r="Q20" s="7">
        <v>6</v>
      </c>
      <c r="R20" s="7">
        <v>6</v>
      </c>
      <c r="S20" s="14">
        <v>3</v>
      </c>
      <c r="T20" s="14">
        <v>3</v>
      </c>
      <c r="U20" s="14">
        <v>3</v>
      </c>
      <c r="V20" s="14">
        <v>3</v>
      </c>
      <c r="W20" s="14">
        <v>3</v>
      </c>
      <c r="X20" s="14">
        <v>3</v>
      </c>
      <c r="Y20" s="14">
        <v>3</v>
      </c>
      <c r="Z20" s="14">
        <v>3</v>
      </c>
      <c r="AA20" s="14">
        <v>3</v>
      </c>
      <c r="AB20" s="14">
        <v>3</v>
      </c>
      <c r="AC20" s="14">
        <v>3</v>
      </c>
      <c r="AD20" s="14">
        <v>2</v>
      </c>
      <c r="AE20" s="14">
        <v>7</v>
      </c>
      <c r="AF20" s="14">
        <v>10</v>
      </c>
      <c r="AG20" s="14">
        <v>10</v>
      </c>
      <c r="AH20" s="14">
        <v>10</v>
      </c>
      <c r="AI20" s="7">
        <v>10</v>
      </c>
      <c r="AJ20" s="7">
        <v>2</v>
      </c>
      <c r="AK20" s="9"/>
    </row>
    <row r="21" spans="1:37" x14ac:dyDescent="0.35">
      <c r="A21" s="1" t="s">
        <v>9</v>
      </c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9"/>
      <c r="AJ21" s="9"/>
      <c r="AK21" s="9"/>
    </row>
    <row r="22" spans="1:37" x14ac:dyDescent="0.35">
      <c r="A22" s="1" t="s">
        <v>10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"/>
      <c r="O22" s="7">
        <v>7</v>
      </c>
      <c r="P22" s="8">
        <v>3</v>
      </c>
      <c r="Q22" s="7">
        <v>0</v>
      </c>
      <c r="R22" s="7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5"/>
      <c r="AD22" s="15"/>
      <c r="AE22" s="15"/>
      <c r="AF22" s="15"/>
      <c r="AG22" s="15"/>
      <c r="AH22" s="15"/>
      <c r="AI22" s="9"/>
      <c r="AJ22" s="9"/>
      <c r="AK22" s="9"/>
    </row>
    <row r="23" spans="1:37" x14ac:dyDescent="0.35">
      <c r="A23" s="1" t="s">
        <v>11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7"/>
      <c r="P23" s="7"/>
      <c r="Q23" s="7">
        <v>2</v>
      </c>
      <c r="R23" s="7">
        <v>2</v>
      </c>
      <c r="S23" s="14">
        <v>2</v>
      </c>
      <c r="T23" s="14">
        <v>2</v>
      </c>
      <c r="U23" s="14">
        <v>2</v>
      </c>
      <c r="V23" s="14">
        <v>2</v>
      </c>
      <c r="W23" s="14">
        <v>2</v>
      </c>
      <c r="X23" s="14">
        <v>2</v>
      </c>
      <c r="Y23" s="14">
        <v>2</v>
      </c>
      <c r="Z23" s="14">
        <v>2</v>
      </c>
      <c r="AA23" s="14">
        <v>2</v>
      </c>
      <c r="AB23" s="14">
        <v>1</v>
      </c>
      <c r="AC23" s="14">
        <v>1</v>
      </c>
      <c r="AD23" s="14">
        <v>2</v>
      </c>
      <c r="AE23" s="14">
        <v>1</v>
      </c>
      <c r="AF23" s="14"/>
      <c r="AG23" s="15"/>
      <c r="AH23" s="15"/>
      <c r="AI23" s="9"/>
      <c r="AJ23" s="9"/>
      <c r="AK23" s="9"/>
    </row>
    <row r="24" spans="1:37" ht="13" customHeight="1" x14ac:dyDescent="0.35">
      <c r="A24" s="1" t="s">
        <v>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>
        <v>7</v>
      </c>
      <c r="R24" s="7">
        <v>7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6</v>
      </c>
      <c r="AC24" s="15">
        <v>6</v>
      </c>
      <c r="AD24" s="15">
        <v>6</v>
      </c>
      <c r="AE24" s="15">
        <v>2</v>
      </c>
      <c r="AF24" s="15"/>
      <c r="AG24" s="15"/>
      <c r="AH24" s="15"/>
      <c r="AI24" s="9"/>
      <c r="AJ24" s="9"/>
      <c r="AK24" s="9"/>
    </row>
    <row r="25" spans="1:37" x14ac:dyDescent="0.35">
      <c r="A25" s="2" t="s">
        <v>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9"/>
      <c r="AJ25" s="9"/>
      <c r="AK25" s="9"/>
    </row>
    <row r="26" spans="1:37" x14ac:dyDescent="0.35">
      <c r="A26" s="2" t="s">
        <v>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f>SUM(O20:O24)</f>
        <v>15</v>
      </c>
      <c r="P26" s="10">
        <f t="shared" ref="P26:AK26" si="6">SUM(P20:P24)</f>
        <v>15</v>
      </c>
      <c r="Q26" s="10">
        <f t="shared" si="6"/>
        <v>15</v>
      </c>
      <c r="R26" s="10">
        <f t="shared" si="6"/>
        <v>15</v>
      </c>
      <c r="S26" s="10">
        <f t="shared" si="6"/>
        <v>10</v>
      </c>
      <c r="T26" s="10">
        <f t="shared" si="6"/>
        <v>10</v>
      </c>
      <c r="U26" s="10">
        <f t="shared" si="6"/>
        <v>10</v>
      </c>
      <c r="V26" s="10">
        <f t="shared" si="6"/>
        <v>10</v>
      </c>
      <c r="W26" s="10">
        <f t="shared" si="6"/>
        <v>10</v>
      </c>
      <c r="X26" s="10">
        <f t="shared" si="6"/>
        <v>10</v>
      </c>
      <c r="Y26" s="10">
        <f t="shared" si="6"/>
        <v>10</v>
      </c>
      <c r="Z26" s="10">
        <f t="shared" si="6"/>
        <v>10</v>
      </c>
      <c r="AA26" s="10">
        <f t="shared" si="6"/>
        <v>10</v>
      </c>
      <c r="AB26" s="10">
        <f t="shared" si="6"/>
        <v>10</v>
      </c>
      <c r="AC26" s="10">
        <f t="shared" si="6"/>
        <v>10</v>
      </c>
      <c r="AD26" s="10">
        <f t="shared" si="6"/>
        <v>10</v>
      </c>
      <c r="AE26" s="10">
        <f t="shared" si="6"/>
        <v>10</v>
      </c>
      <c r="AF26" s="10">
        <f t="shared" si="6"/>
        <v>10</v>
      </c>
      <c r="AG26" s="10">
        <f t="shared" si="6"/>
        <v>10</v>
      </c>
      <c r="AH26" s="10">
        <f t="shared" si="6"/>
        <v>10</v>
      </c>
      <c r="AI26" s="10">
        <f t="shared" si="6"/>
        <v>10</v>
      </c>
      <c r="AJ26" s="10">
        <f t="shared" si="6"/>
        <v>2</v>
      </c>
      <c r="AK26" s="10">
        <f t="shared" si="6"/>
        <v>0</v>
      </c>
    </row>
    <row r="28" spans="1:37" x14ac:dyDescent="0.35">
      <c r="A28" s="3" t="s">
        <v>16</v>
      </c>
      <c r="O28" s="3">
        <v>15</v>
      </c>
      <c r="S28" s="3">
        <v>10</v>
      </c>
    </row>
    <row r="30" spans="1:37" x14ac:dyDescent="0.35">
      <c r="A30" s="9" t="s">
        <v>15</v>
      </c>
      <c r="B30" s="9" t="s">
        <v>17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37" x14ac:dyDescent="0.35">
      <c r="A31" s="3">
        <v>1</v>
      </c>
      <c r="B31" s="9">
        <v>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37" x14ac:dyDescent="0.35">
      <c r="A32" s="3">
        <v>2</v>
      </c>
      <c r="B32" s="3">
        <v>0.8</v>
      </c>
    </row>
    <row r="33" spans="1:2" x14ac:dyDescent="0.35">
      <c r="A33" s="3">
        <v>3</v>
      </c>
      <c r="B33" s="3">
        <v>0.6</v>
      </c>
    </row>
    <row r="34" spans="1:2" x14ac:dyDescent="0.35">
      <c r="A34" s="3">
        <v>4</v>
      </c>
      <c r="B34" s="3">
        <v>0.4</v>
      </c>
    </row>
    <row r="35" spans="1:2" x14ac:dyDescent="0.35">
      <c r="A35" s="3">
        <v>5</v>
      </c>
      <c r="B35" s="3"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2" sqref="F2"/>
    </sheetView>
  </sheetViews>
  <sheetFormatPr defaultRowHeight="12.5" x14ac:dyDescent="0.25"/>
  <cols>
    <col min="1" max="16384" width="8.7265625" style="13"/>
  </cols>
  <sheetData>
    <row r="2" spans="2:6" ht="24" x14ac:dyDescent="0.25">
      <c r="B2" s="19" t="s">
        <v>0</v>
      </c>
      <c r="C2" s="20" t="s">
        <v>1</v>
      </c>
      <c r="D2" s="20" t="s">
        <v>2</v>
      </c>
      <c r="E2" s="20" t="s">
        <v>3</v>
      </c>
      <c r="F2" s="21">
        <v>42251</v>
      </c>
    </row>
    <row r="3" spans="2:6" x14ac:dyDescent="0.25">
      <c r="B3" s="22" t="s">
        <v>4</v>
      </c>
      <c r="C3" s="23">
        <v>169</v>
      </c>
      <c r="D3" s="23">
        <v>157</v>
      </c>
      <c r="E3" s="23">
        <v>116</v>
      </c>
      <c r="F3" s="23">
        <v>0</v>
      </c>
    </row>
    <row r="4" spans="2:6" x14ac:dyDescent="0.25">
      <c r="B4" s="22" t="s">
        <v>5</v>
      </c>
      <c r="C4" s="23">
        <v>321</v>
      </c>
      <c r="D4" s="23">
        <v>321</v>
      </c>
      <c r="E4" s="23">
        <v>142</v>
      </c>
      <c r="F4" s="23">
        <v>48</v>
      </c>
    </row>
    <row r="5" spans="2:6" x14ac:dyDescent="0.25">
      <c r="B5" s="22" t="s">
        <v>6</v>
      </c>
      <c r="C5" s="23">
        <v>27</v>
      </c>
      <c r="D5" s="23">
        <v>27</v>
      </c>
      <c r="E5" s="23">
        <v>0</v>
      </c>
      <c r="F5" s="23">
        <v>0</v>
      </c>
    </row>
    <row r="6" spans="2:6" x14ac:dyDescent="0.25">
      <c r="B6" s="22" t="s">
        <v>7</v>
      </c>
      <c r="C6" s="23">
        <v>930</v>
      </c>
      <c r="D6" s="23">
        <v>908</v>
      </c>
      <c r="E6" s="23">
        <v>572</v>
      </c>
      <c r="F6" s="23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2015-10-19T14:20:24Z</dcterms:modified>
</cp:coreProperties>
</file>