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Burndown" sheetId="3" r:id="rId1"/>
    <sheet name="WeeklyCounts" sheetId="5" r:id="rId2"/>
    <sheet name="Jenkins_results" sheetId="7" r:id="rId3"/>
    <sheet name="QA_status" sheetId="8" r:id="rId4"/>
    <sheet name="WeeklyTargets" sheetId="6" r:id="rId5"/>
    <sheet name="ConversionCounts" sheetId="9" r:id="rId6"/>
  </sheets>
  <definedNames>
    <definedName name="_xlnm._FilterDatabase" localSheetId="1" hidden="1">WeeklyCounts!$A$3:$J$19</definedName>
  </definedNames>
  <calcPr calcId="152511" calcOnSave="0"/>
</workbook>
</file>

<file path=xl/calcChain.xml><?xml version="1.0" encoding="utf-8"?>
<calcChain xmlns="http://schemas.openxmlformats.org/spreadsheetml/2006/main">
  <c r="G23" i="9" l="1"/>
  <c r="G6" i="9"/>
  <c r="G5" i="9"/>
  <c r="G4" i="9"/>
  <c r="E3" i="8" l="1"/>
  <c r="D3" i="7"/>
  <c r="D2" i="7"/>
  <c r="C12" i="3" l="1"/>
  <c r="C31" i="3" l="1"/>
  <c r="N30" i="3"/>
  <c r="M30" i="3"/>
  <c r="L30" i="3"/>
  <c r="K30" i="3"/>
  <c r="J30" i="3"/>
  <c r="I30" i="3"/>
  <c r="H30" i="3"/>
  <c r="G30" i="3"/>
  <c r="F30" i="3"/>
  <c r="E30" i="3"/>
  <c r="E31" i="3" s="1"/>
  <c r="F31" i="3" l="1"/>
  <c r="G31" i="3" s="1"/>
  <c r="H31" i="3" s="1"/>
  <c r="I31" i="3" s="1"/>
  <c r="J31" i="3" s="1"/>
  <c r="K31" i="3" s="1"/>
  <c r="L31" i="3" s="1"/>
  <c r="M31" i="3" s="1"/>
  <c r="N31" i="3" s="1"/>
  <c r="N18" i="3" l="1"/>
  <c r="I18" i="3"/>
  <c r="H18" i="3"/>
  <c r="G18" i="3"/>
  <c r="F18" i="3"/>
  <c r="E18" i="3"/>
  <c r="M11" i="3" l="1"/>
  <c r="N11" i="3"/>
  <c r="H11" i="3" l="1"/>
  <c r="E11" i="3"/>
  <c r="E12" i="3" s="1"/>
  <c r="G11" i="3"/>
  <c r="L11" i="3"/>
  <c r="F11" i="3"/>
  <c r="I11" i="3"/>
  <c r="K11" i="3"/>
  <c r="J11" i="3"/>
  <c r="F12" i="3" l="1"/>
  <c r="G12" i="3" s="1"/>
  <c r="H12" i="3" s="1"/>
  <c r="I12" i="3" s="1"/>
  <c r="J12" i="3" s="1"/>
  <c r="K12" i="3" s="1"/>
  <c r="L12" i="3" s="1"/>
  <c r="M12" i="3" s="1"/>
  <c r="N12" i="3" s="1"/>
</calcChain>
</file>

<file path=xl/sharedStrings.xml><?xml version="1.0" encoding="utf-8"?>
<sst xmlns="http://schemas.openxmlformats.org/spreadsheetml/2006/main" count="250" uniqueCount="110">
  <si>
    <t>Plan</t>
  </si>
  <si>
    <t>Weekly</t>
  </si>
  <si>
    <t>Cumulative</t>
  </si>
  <si>
    <t>Resource Plan</t>
  </si>
  <si>
    <t>Automation Plan</t>
  </si>
  <si>
    <t>Assumptions</t>
  </si>
  <si>
    <t>No major system outages/ infrastructure outages are factored in</t>
  </si>
  <si>
    <t>Planned Resource Counts</t>
  </si>
  <si>
    <t>PAS 8 Capping</t>
  </si>
  <si>
    <t>PA</t>
  </si>
  <si>
    <t>NJ</t>
  </si>
  <si>
    <t>DE</t>
  </si>
  <si>
    <t>MD</t>
  </si>
  <si>
    <t>VA</t>
  </si>
  <si>
    <t>All the folks currently working on Capping and Conversions  will continue until 4/1</t>
  </si>
  <si>
    <t>This plan doesn’t consider any design/ technical issues that might be encountered during Automation</t>
  </si>
  <si>
    <t>All firm holidays until 1st,April 2016 only have been factored in</t>
  </si>
  <si>
    <t>We will have seamless delivery of PAS8 scenario design from design team</t>
  </si>
  <si>
    <t>For Conversions, the total VC count for CL has bee approximated based on PAS7 VC count. Refer tab VC_Count</t>
  </si>
  <si>
    <t>Doesn’t factor in unscheduled PTOs.</t>
  </si>
  <si>
    <t>The effort per VC estimated is such that it goes per tight deadlines per the scheduled end dates.</t>
  </si>
  <si>
    <t>The no. of resources starting 3/4 (the week ending 4th March) doesn’t include me (Anusha), I might have other operational activities to handle</t>
  </si>
  <si>
    <t>Only AZ state under CL has been considered for conversions(PAS7 design + PAS8 design). Yet to know if the CL tests are to run for other states as well.</t>
  </si>
  <si>
    <t>Each person to have 1 dedicated environment/ instance throughout the execution duration.</t>
  </si>
  <si>
    <t>The target VC count is tentative as per the recent communication from Design team. It is subject to change</t>
  </si>
  <si>
    <t>The efforts per VC doesn’t account for handling script failures during pilot/ Nightly or any situation where the scripting might take additional time than expected</t>
  </si>
  <si>
    <t>Milestones</t>
  </si>
  <si>
    <t>Conversions</t>
  </si>
  <si>
    <t>NJ,PA,MD,DE,VA</t>
  </si>
  <si>
    <t>TBD</t>
  </si>
  <si>
    <t>Conversions (180 Acs or )</t>
  </si>
  <si>
    <t>Revised Target
(if any)</t>
  </si>
  <si>
    <t>Actual Numbers</t>
  </si>
  <si>
    <t>CL</t>
  </si>
  <si>
    <t>Track</t>
  </si>
  <si>
    <t>State</t>
  </si>
  <si>
    <t>Scenario ID</t>
  </si>
  <si>
    <t>AC count</t>
  </si>
  <si>
    <t>Capping</t>
  </si>
  <si>
    <t>PA,VA, NJ, DE , MD</t>
  </si>
  <si>
    <t>C-AU-SS-HCCAP-CL-001</t>
  </si>
  <si>
    <t>C-AU-SS-HCCAP-CL-006</t>
  </si>
  <si>
    <t>C-AU-SS-HCCAP-CL-010</t>
  </si>
  <si>
    <t>C-AU-SS-HC-PA-001</t>
  </si>
  <si>
    <t>C-AU-SS-HC-PA-002</t>
  </si>
  <si>
    <t>C-AU-SS-HC-PA-003</t>
  </si>
  <si>
    <t>C-AU-SS-HC-NJ-01</t>
  </si>
  <si>
    <t>C-AU-SS-HC-VA-001</t>
  </si>
  <si>
    <t>C-AU-SS-HC-VA-002</t>
  </si>
  <si>
    <t>C-AU-SS-HC-VA-003</t>
  </si>
  <si>
    <t>C-AU-SS-HC-CL-001</t>
  </si>
  <si>
    <t>C-AU-SS-HC-CL-002</t>
  </si>
  <si>
    <t>Developer</t>
  </si>
  <si>
    <t>Kshitij</t>
  </si>
  <si>
    <t>Vaibhav</t>
  </si>
  <si>
    <t>Anusha</t>
  </si>
  <si>
    <t>Keerthi</t>
  </si>
  <si>
    <t>C-AU-SS-HC-MD-001</t>
  </si>
  <si>
    <t>C-AU-SS-HC-MD-002</t>
  </si>
  <si>
    <t>C-AU-SS-HC-MD-003</t>
  </si>
  <si>
    <t>C-AU-SS-HC-DE-001</t>
  </si>
  <si>
    <t>C-AU-SS-HC-DE-002</t>
  </si>
  <si>
    <t>NJ [1]</t>
  </si>
  <si>
    <t>PA [3]</t>
  </si>
  <si>
    <t>MD [3]</t>
  </si>
  <si>
    <t>VA [3]</t>
  </si>
  <si>
    <t>CL [2]</t>
  </si>
  <si>
    <t>DE [2]</t>
  </si>
  <si>
    <t xml:space="preserve">Conversions </t>
  </si>
  <si>
    <t>defects</t>
  </si>
  <si>
    <t>keerthi</t>
  </si>
  <si>
    <t>Target- 19th Mar</t>
  </si>
  <si>
    <t xml:space="preserve">Capping </t>
  </si>
  <si>
    <t>total</t>
  </si>
  <si>
    <t>passed</t>
  </si>
  <si>
    <t>failed</t>
  </si>
  <si>
    <t>C-AU-SS-HCCAP-PA-010</t>
  </si>
  <si>
    <t>C-AU-SS-HCCAP-NJ-010</t>
  </si>
  <si>
    <t>Build</t>
  </si>
  <si>
    <t>Date</t>
  </si>
  <si>
    <t>Target</t>
  </si>
  <si>
    <t>Complete</t>
  </si>
  <si>
    <t>Complete %</t>
  </si>
  <si>
    <t>Passed</t>
  </si>
  <si>
    <t>Defects</t>
  </si>
  <si>
    <t>Not yet Run</t>
  </si>
  <si>
    <t>Failed Total</t>
  </si>
  <si>
    <t>Failed: Environment</t>
  </si>
  <si>
    <t>Failed: Script Error</t>
  </si>
  <si>
    <t>Failed: Analysis in Progress</t>
  </si>
  <si>
    <t>Defects found on this Build</t>
  </si>
  <si>
    <t>New Defects on this Build</t>
  </si>
  <si>
    <t>A = B + G + H</t>
  </si>
  <si>
    <t>B = D + E</t>
  </si>
  <si>
    <t>C = B / A</t>
  </si>
  <si>
    <t>D</t>
  </si>
  <si>
    <t>E</t>
  </si>
  <si>
    <t>G</t>
  </si>
  <si>
    <t>H = J + K + L</t>
  </si>
  <si>
    <t>J</t>
  </si>
  <si>
    <t>K</t>
  </si>
  <si>
    <t>L</t>
  </si>
  <si>
    <t>M</t>
  </si>
  <si>
    <t>N</t>
  </si>
  <si>
    <t>Completion</t>
  </si>
  <si>
    <t>States</t>
  </si>
  <si>
    <t>Blocked</t>
  </si>
  <si>
    <t>PA,NJ</t>
  </si>
  <si>
    <t>VA,DE , MD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</si>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</sst>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92D050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472C4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62">
    <xf numFmtId="0" fontId="0" fillId="0" borderId="0" xfId="0"/>
    <xf numFmtId="0" fontId="1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164" fontId="7" fillId="4" borderId="1" xfId="1" applyNumberFormat="1" applyFont="1" applyFill="1" applyBorder="1" applyAlignment="1" applyProtection="1">
      <alignment horizontal="left" vertical="top" wrapText="1"/>
    </xf>
    <xf numFmtId="0" fontId="4" fillId="0" borderId="1" xfId="2" applyFont="1" applyBorder="1" applyAlignment="1" applyProtection="1">
      <alignment horizontal="left" vertical="top"/>
    </xf>
    <xf numFmtId="0" fontId="5" fillId="0" borderId="1" xfId="2" applyFont="1" applyBorder="1" applyAlignment="1" applyProtection="1">
      <alignment horizontal="left" vertical="top"/>
    </xf>
    <xf numFmtId="0" fontId="4" fillId="3" borderId="1" xfId="2" applyFont="1" applyFill="1" applyBorder="1" applyAlignment="1" applyProtection="1">
      <alignment horizontal="left" vertical="top"/>
    </xf>
    <xf numFmtId="0" fontId="5" fillId="3" borderId="1" xfId="2" applyFont="1" applyFill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3" fillId="0" borderId="0" xfId="2"/>
    <xf numFmtId="0" fontId="1" fillId="8" borderId="1" xfId="0" applyFont="1" applyFill="1" applyBorder="1"/>
    <xf numFmtId="0" fontId="8" fillId="0" borderId="1" xfId="0" applyFont="1" applyBorder="1"/>
    <xf numFmtId="0" fontId="8" fillId="0" borderId="1" xfId="0" applyFont="1" applyFill="1" applyBorder="1"/>
    <xf numFmtId="0" fontId="8" fillId="6" borderId="1" xfId="0" applyFont="1" applyFill="1" applyBorder="1"/>
    <xf numFmtId="0" fontId="9" fillId="0" borderId="1" xfId="2" applyFont="1" applyBorder="1"/>
    <xf numFmtId="16" fontId="9" fillId="0" borderId="1" xfId="2" applyNumberFormat="1" applyFont="1" applyBorder="1"/>
    <xf numFmtId="0" fontId="9" fillId="7" borderId="1" xfId="2" applyFont="1" applyFill="1" applyBorder="1"/>
    <xf numFmtId="0" fontId="8" fillId="7" borderId="1" xfId="0" applyFont="1" applyFill="1" applyBorder="1"/>
    <xf numFmtId="0" fontId="3" fillId="0" borderId="1" xfId="2" applyBorder="1"/>
    <xf numFmtId="0" fontId="9" fillId="0" borderId="1" xfId="2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9" borderId="1" xfId="2" applyFont="1" applyFill="1" applyBorder="1" applyAlignment="1">
      <alignment horizontal="left"/>
    </xf>
    <xf numFmtId="16" fontId="9" fillId="9" borderId="1" xfId="2" applyNumberFormat="1" applyFont="1" applyFill="1" applyBorder="1" applyAlignment="1">
      <alignment horizontal="left"/>
    </xf>
    <xf numFmtId="0" fontId="10" fillId="0" borderId="1" xfId="2" applyFont="1" applyBorder="1"/>
    <xf numFmtId="0" fontId="11" fillId="0" borderId="1" xfId="2" applyFont="1" applyBorder="1"/>
    <xf numFmtId="0" fontId="1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0" borderId="0" xfId="2" applyAlignment="1">
      <alignment horizontal="left"/>
    </xf>
    <xf numFmtId="0" fontId="8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14" fontId="3" fillId="0" borderId="0" xfId="2" applyNumberFormat="1" applyAlignment="1">
      <alignment horizontal="left"/>
    </xf>
    <xf numFmtId="0" fontId="13" fillId="8" borderId="1" xfId="0" applyFont="1" applyFill="1" applyBorder="1" applyAlignment="1">
      <alignment horizontal="left"/>
    </xf>
    <xf numFmtId="0" fontId="3" fillId="0" borderId="1" xfId="2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1" fillId="0" borderId="1" xfId="2" applyFont="1" applyBorder="1" applyAlignment="1">
      <alignment horizontal="left"/>
    </xf>
    <xf numFmtId="0" fontId="10" fillId="0" borderId="1" xfId="2" applyFont="1" applyBorder="1" applyAlignment="1">
      <alignment horizontal="left"/>
    </xf>
    <xf numFmtId="16" fontId="3" fillId="0" borderId="1" xfId="2" applyNumberFormat="1" applyBorder="1"/>
    <xf numFmtId="0" fontId="0" fillId="0" borderId="1" xfId="0" applyFont="1" applyFill="1" applyBorder="1"/>
    <xf numFmtId="0" fontId="0" fillId="6" borderId="1" xfId="0" applyFont="1" applyFill="1" applyBorder="1"/>
    <xf numFmtId="0" fontId="0" fillId="0" borderId="1" xfId="0" applyFont="1" applyBorder="1"/>
    <xf numFmtId="164" fontId="7" fillId="4" borderId="2" xfId="1" applyNumberFormat="1" applyFont="1" applyFill="1" applyBorder="1" applyAlignment="1" applyProtection="1">
      <alignment horizontal="left" vertical="top" wrapText="1"/>
    </xf>
    <xf numFmtId="164" fontId="7" fillId="4" borderId="3" xfId="1" applyNumberFormat="1" applyFont="1" applyFill="1" applyBorder="1" applyAlignment="1" applyProtection="1">
      <alignment horizontal="left" vertical="top" wrapText="1"/>
    </xf>
    <xf numFmtId="164" fontId="7" fillId="4" borderId="7" xfId="1" applyNumberFormat="1" applyFont="1" applyFill="1" applyBorder="1" applyAlignment="1" applyProtection="1">
      <alignment horizontal="left" vertical="top" wrapText="1"/>
    </xf>
    <xf numFmtId="164" fontId="7" fillId="4" borderId="5" xfId="1" applyNumberFormat="1" applyFont="1" applyFill="1" applyBorder="1" applyAlignment="1" applyProtection="1">
      <alignment horizontal="left" vertical="top" wrapText="1"/>
    </xf>
    <xf numFmtId="164" fontId="7" fillId="4" borderId="6" xfId="1" applyNumberFormat="1" applyFont="1" applyFill="1" applyBorder="1" applyAlignment="1" applyProtection="1">
      <alignment horizontal="left" vertical="top" wrapText="1"/>
    </xf>
    <xf numFmtId="164" fontId="7" fillId="4" borderId="8" xfId="1" applyNumberFormat="1" applyFont="1" applyFill="1" applyBorder="1" applyAlignment="1" applyProtection="1">
      <alignment horizontal="left" vertical="top" wrapText="1"/>
    </xf>
  </cellXfs>
  <cellStyles count="3">
    <cellStyle name="Accent5" xfId="1" builtinId="45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H5" sqref="H5:K5"/>
    </sheetView>
  </sheetViews>
  <sheetFormatPr defaultRowHeight="14.5" x14ac:dyDescent="0.35"/>
  <cols>
    <col min="1" max="1" width="19.08984375" style="2" bestFit="1" customWidth="1"/>
    <col min="2" max="2" width="12.453125" style="2" bestFit="1" customWidth="1"/>
    <col min="3" max="3" width="5.7265625" style="2" customWidth="1"/>
    <col min="4" max="4" width="13.36328125" style="2" customWidth="1"/>
    <col min="5" max="16384" width="8.7265625" style="2"/>
  </cols>
  <sheetData>
    <row r="1" spans="1:14" x14ac:dyDescent="0.35">
      <c r="A1" s="1" t="s">
        <v>4</v>
      </c>
      <c r="B1" s="1"/>
    </row>
    <row r="2" spans="1:14" ht="29" customHeight="1" x14ac:dyDescent="0.35">
      <c r="A2" s="56" t="s">
        <v>26</v>
      </c>
      <c r="B2" s="57"/>
      <c r="C2" s="58"/>
      <c r="D2" s="3" t="s">
        <v>31</v>
      </c>
      <c r="E2" s="3">
        <v>42394</v>
      </c>
      <c r="F2" s="3">
        <v>42401</v>
      </c>
      <c r="G2" s="3">
        <v>42408</v>
      </c>
      <c r="H2" s="3">
        <v>42415</v>
      </c>
      <c r="I2" s="3">
        <v>42422</v>
      </c>
      <c r="J2" s="3">
        <v>42429</v>
      </c>
      <c r="K2" s="3">
        <v>42436</v>
      </c>
      <c r="L2" s="3">
        <v>42443</v>
      </c>
      <c r="M2" s="3">
        <v>42450</v>
      </c>
      <c r="N2" s="3">
        <v>42461</v>
      </c>
    </row>
    <row r="3" spans="1:14" x14ac:dyDescent="0.35">
      <c r="A3" s="59"/>
      <c r="B3" s="60"/>
      <c r="C3" s="61"/>
      <c r="D3" s="3"/>
      <c r="E3" s="3">
        <v>42398</v>
      </c>
      <c r="F3" s="3">
        <v>42405</v>
      </c>
      <c r="G3" s="3">
        <v>42412</v>
      </c>
      <c r="H3" s="3">
        <v>42419</v>
      </c>
      <c r="I3" s="3">
        <v>42426</v>
      </c>
      <c r="J3" s="3">
        <v>42433</v>
      </c>
      <c r="K3" s="3">
        <v>42440</v>
      </c>
      <c r="L3" s="3">
        <v>42447</v>
      </c>
      <c r="M3" s="3">
        <v>42454</v>
      </c>
      <c r="N3" s="3">
        <v>42461</v>
      </c>
    </row>
    <row r="4" spans="1:14" x14ac:dyDescent="0.35">
      <c r="A4" s="4" t="s">
        <v>8</v>
      </c>
      <c r="B4" s="4" t="s">
        <v>28</v>
      </c>
      <c r="C4" s="5">
        <v>15</v>
      </c>
      <c r="D4" s="5">
        <v>22</v>
      </c>
      <c r="E4" s="5">
        <v>0</v>
      </c>
      <c r="F4" s="5">
        <v>2</v>
      </c>
      <c r="G4" s="5">
        <v>3</v>
      </c>
      <c r="H4" s="5">
        <v>5</v>
      </c>
      <c r="I4" s="5">
        <v>5</v>
      </c>
      <c r="J4" s="5"/>
      <c r="K4" s="5"/>
      <c r="L4" s="5"/>
      <c r="M4" s="5"/>
      <c r="N4" s="5"/>
    </row>
    <row r="5" spans="1:14" x14ac:dyDescent="0.35">
      <c r="A5" s="4" t="s">
        <v>68</v>
      </c>
      <c r="B5" s="4" t="s">
        <v>62</v>
      </c>
      <c r="C5" s="5">
        <v>8</v>
      </c>
      <c r="D5" s="5">
        <v>158</v>
      </c>
      <c r="E5" s="5"/>
      <c r="F5" s="5"/>
      <c r="G5" s="5"/>
      <c r="H5" s="5">
        <v>30</v>
      </c>
      <c r="I5" s="5">
        <v>30</v>
      </c>
      <c r="J5" s="5">
        <v>45</v>
      </c>
      <c r="K5" s="5">
        <v>30</v>
      </c>
      <c r="L5" s="5">
        <v>23</v>
      </c>
      <c r="M5" s="5"/>
      <c r="N5" s="5"/>
    </row>
    <row r="6" spans="1:14" x14ac:dyDescent="0.35">
      <c r="A6" s="4"/>
      <c r="B6" s="4" t="s">
        <v>63</v>
      </c>
      <c r="C6" s="5">
        <v>34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5">
      <c r="A7" s="4"/>
      <c r="B7" s="4" t="s">
        <v>64</v>
      </c>
      <c r="C7" s="5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5">
      <c r="A8" s="4"/>
      <c r="B8" s="4" t="s">
        <v>65</v>
      </c>
      <c r="C8" s="5">
        <v>44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5">
      <c r="A9" s="4"/>
      <c r="B9" s="4" t="s">
        <v>67</v>
      </c>
      <c r="C9" s="5">
        <v>14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4"/>
      <c r="B10" s="4" t="s">
        <v>66</v>
      </c>
      <c r="C10" s="5">
        <v>29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6" t="s">
        <v>1</v>
      </c>
      <c r="B11" s="6"/>
      <c r="C11" s="7"/>
      <c r="D11" s="7"/>
      <c r="E11" s="7">
        <f t="shared" ref="E11:N11" si="0">SUM(E4:E9)</f>
        <v>0</v>
      </c>
      <c r="F11" s="7">
        <f t="shared" si="0"/>
        <v>2</v>
      </c>
      <c r="G11" s="7">
        <f t="shared" si="0"/>
        <v>3</v>
      </c>
      <c r="H11" s="7">
        <f t="shared" si="0"/>
        <v>35</v>
      </c>
      <c r="I11" s="7">
        <f t="shared" si="0"/>
        <v>35</v>
      </c>
      <c r="J11" s="7">
        <f t="shared" si="0"/>
        <v>45</v>
      </c>
      <c r="K11" s="7">
        <f t="shared" si="0"/>
        <v>30</v>
      </c>
      <c r="L11" s="7">
        <f t="shared" si="0"/>
        <v>23</v>
      </c>
      <c r="M11" s="7">
        <f t="shared" si="0"/>
        <v>0</v>
      </c>
      <c r="N11" s="7">
        <f t="shared" si="0"/>
        <v>0</v>
      </c>
    </row>
    <row r="12" spans="1:14" x14ac:dyDescent="0.35">
      <c r="A12" s="6" t="s">
        <v>2</v>
      </c>
      <c r="B12" s="6"/>
      <c r="C12" s="7">
        <f>SUM(C4:C10)</f>
        <v>173</v>
      </c>
      <c r="D12" s="7"/>
      <c r="E12" s="7">
        <f>E11</f>
        <v>0</v>
      </c>
      <c r="F12" s="7">
        <f>F11+E12</f>
        <v>2</v>
      </c>
      <c r="G12" s="7">
        <f>G11+F12</f>
        <v>5</v>
      </c>
      <c r="H12" s="7">
        <f t="shared" ref="H12:N12" si="1">H11+G12</f>
        <v>40</v>
      </c>
      <c r="I12" s="7">
        <f t="shared" si="1"/>
        <v>75</v>
      </c>
      <c r="J12" s="7">
        <f t="shared" si="1"/>
        <v>120</v>
      </c>
      <c r="K12" s="7">
        <f t="shared" si="1"/>
        <v>150</v>
      </c>
      <c r="L12" s="7">
        <f t="shared" si="1"/>
        <v>173</v>
      </c>
      <c r="M12" s="7">
        <f t="shared" si="1"/>
        <v>173</v>
      </c>
      <c r="N12" s="7">
        <f t="shared" si="1"/>
        <v>173</v>
      </c>
    </row>
    <row r="13" spans="1:14" x14ac:dyDescent="0.35">
      <c r="A13" s="1"/>
      <c r="B13" s="1"/>
    </row>
    <row r="14" spans="1:14" x14ac:dyDescent="0.35">
      <c r="A14" s="1" t="s">
        <v>3</v>
      </c>
      <c r="B14" s="1"/>
    </row>
    <row r="15" spans="1:14" x14ac:dyDescent="0.35">
      <c r="A15" s="3" t="s">
        <v>0</v>
      </c>
      <c r="B15" s="3"/>
      <c r="C15" s="3"/>
      <c r="D15" s="3"/>
      <c r="E15" s="3">
        <v>42398</v>
      </c>
      <c r="F15" s="3">
        <v>42405</v>
      </c>
      <c r="G15" s="3">
        <v>42412</v>
      </c>
      <c r="H15" s="3">
        <v>42419</v>
      </c>
      <c r="I15" s="3">
        <v>42426</v>
      </c>
      <c r="J15" s="3">
        <v>42433</v>
      </c>
      <c r="K15" s="3">
        <v>42440</v>
      </c>
      <c r="L15" s="3">
        <v>42447</v>
      </c>
      <c r="M15" s="3">
        <v>42454</v>
      </c>
      <c r="N15" s="3">
        <v>42461</v>
      </c>
    </row>
    <row r="16" spans="1:14" x14ac:dyDescent="0.35">
      <c r="A16" s="4" t="s">
        <v>8</v>
      </c>
      <c r="B16" s="4"/>
      <c r="C16" s="5"/>
      <c r="D16" s="5"/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8"/>
      <c r="K16" s="8"/>
      <c r="L16" s="8"/>
      <c r="M16" s="8"/>
      <c r="N16" s="8"/>
    </row>
    <row r="17" spans="1:14" x14ac:dyDescent="0.35">
      <c r="A17" s="4" t="s">
        <v>27</v>
      </c>
      <c r="B17" s="4"/>
      <c r="C17" s="5"/>
      <c r="D17" s="5"/>
      <c r="E17" s="5"/>
      <c r="F17" s="5"/>
      <c r="G17" s="5"/>
      <c r="H17" s="5">
        <v>2</v>
      </c>
      <c r="I17" s="9">
        <v>2</v>
      </c>
      <c r="J17" s="9">
        <v>3</v>
      </c>
      <c r="K17" s="9">
        <v>3</v>
      </c>
      <c r="L17" s="9">
        <v>1</v>
      </c>
      <c r="M17" s="9"/>
      <c r="N17" s="9"/>
    </row>
    <row r="18" spans="1:14" x14ac:dyDescent="0.35">
      <c r="A18" s="6" t="s">
        <v>7</v>
      </c>
      <c r="B18" s="6"/>
      <c r="C18" s="7"/>
      <c r="D18" s="7"/>
      <c r="E18" s="7">
        <f>SUM(E16:E17)</f>
        <v>1</v>
      </c>
      <c r="F18" s="7">
        <f>SUM(F16:F17)</f>
        <v>1</v>
      </c>
      <c r="G18" s="7">
        <f>SUM(G16:G17)</f>
        <v>1</v>
      </c>
      <c r="H18" s="7">
        <f>SUM(H16:H17)</f>
        <v>3</v>
      </c>
      <c r="I18" s="7">
        <f>SUM(I16:I17)</f>
        <v>3</v>
      </c>
      <c r="J18" s="7">
        <v>3</v>
      </c>
      <c r="K18" s="7">
        <v>3</v>
      </c>
      <c r="L18" s="7">
        <v>1</v>
      </c>
      <c r="M18" s="7">
        <v>0</v>
      </c>
      <c r="N18" s="7">
        <f>SUM(N16:N17)</f>
        <v>0</v>
      </c>
    </row>
    <row r="21" spans="1:14" x14ac:dyDescent="0.35">
      <c r="A21" s="17" t="s">
        <v>32</v>
      </c>
    </row>
    <row r="22" spans="1:14" ht="24" x14ac:dyDescent="0.35">
      <c r="A22" s="56" t="s">
        <v>26</v>
      </c>
      <c r="B22" s="57"/>
      <c r="C22" s="58"/>
      <c r="D22" s="3" t="s">
        <v>31</v>
      </c>
      <c r="E22" s="3">
        <v>42394</v>
      </c>
      <c r="F22" s="3">
        <v>42401</v>
      </c>
      <c r="G22" s="3">
        <v>42408</v>
      </c>
      <c r="H22" s="3">
        <v>42415</v>
      </c>
      <c r="I22" s="3">
        <v>42422</v>
      </c>
      <c r="J22" s="3">
        <v>42429</v>
      </c>
      <c r="K22" s="3">
        <v>42436</v>
      </c>
      <c r="L22" s="3">
        <v>42443</v>
      </c>
      <c r="M22" s="3">
        <v>42450</v>
      </c>
      <c r="N22" s="3">
        <v>42461</v>
      </c>
    </row>
    <row r="23" spans="1:14" x14ac:dyDescent="0.35">
      <c r="A23" s="59"/>
      <c r="B23" s="60"/>
      <c r="C23" s="61"/>
      <c r="D23" s="3"/>
      <c r="E23" s="3">
        <v>42398</v>
      </c>
      <c r="F23" s="3">
        <v>42405</v>
      </c>
      <c r="G23" s="3">
        <v>42412</v>
      </c>
      <c r="H23" s="3">
        <v>42419</v>
      </c>
      <c r="I23" s="3">
        <v>42426</v>
      </c>
      <c r="J23" s="3">
        <v>42433</v>
      </c>
      <c r="K23" s="3">
        <v>42440</v>
      </c>
      <c r="L23" s="3">
        <v>42447</v>
      </c>
      <c r="M23" s="3">
        <v>42454</v>
      </c>
      <c r="N23" s="3">
        <v>42461</v>
      </c>
    </row>
    <row r="24" spans="1:14" x14ac:dyDescent="0.35">
      <c r="A24" s="4" t="s">
        <v>8</v>
      </c>
      <c r="B24" s="4" t="s">
        <v>28</v>
      </c>
      <c r="C24" s="5">
        <v>15</v>
      </c>
      <c r="D24" s="5"/>
      <c r="E24" s="5">
        <v>0</v>
      </c>
      <c r="F24" s="5">
        <v>2</v>
      </c>
      <c r="G24" s="5">
        <v>3</v>
      </c>
      <c r="H24" s="5">
        <v>5</v>
      </c>
      <c r="I24" s="5">
        <v>5</v>
      </c>
      <c r="J24" s="5"/>
      <c r="K24" s="5"/>
      <c r="L24" s="5"/>
      <c r="M24" s="5"/>
      <c r="N24" s="5"/>
    </row>
    <row r="25" spans="1:14" x14ac:dyDescent="0.35">
      <c r="A25" s="4" t="s">
        <v>30</v>
      </c>
      <c r="B25" s="4" t="s">
        <v>10</v>
      </c>
      <c r="C25" s="5">
        <v>1</v>
      </c>
      <c r="D25" s="5"/>
      <c r="E25" s="5"/>
      <c r="F25" s="5"/>
      <c r="G25" s="5"/>
      <c r="H25" s="5">
        <v>5</v>
      </c>
      <c r="I25" s="5">
        <v>12</v>
      </c>
      <c r="J25" s="5">
        <v>58</v>
      </c>
      <c r="K25" s="5"/>
      <c r="L25" s="5"/>
      <c r="M25" s="5"/>
      <c r="N25" s="5"/>
    </row>
    <row r="26" spans="1:14" x14ac:dyDescent="0.35">
      <c r="A26" s="4"/>
      <c r="B26" s="4" t="s">
        <v>9</v>
      </c>
      <c r="C26" s="5">
        <v>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4"/>
      <c r="B27" s="4" t="s">
        <v>12</v>
      </c>
      <c r="C27" s="5" t="s">
        <v>29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4"/>
      <c r="B28" s="4" t="s">
        <v>11</v>
      </c>
      <c r="C28" s="5" t="s">
        <v>29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5">
      <c r="A29" s="4"/>
      <c r="B29" s="4" t="s">
        <v>13</v>
      </c>
      <c r="C29" s="5" t="s">
        <v>29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5">
      <c r="A30" s="6" t="s">
        <v>1</v>
      </c>
      <c r="B30" s="6"/>
      <c r="C30" s="7"/>
      <c r="D30" s="7"/>
      <c r="E30" s="7">
        <f t="shared" ref="E30" si="2">SUM(E24:E29)</f>
        <v>0</v>
      </c>
      <c r="F30" s="7">
        <f t="shared" ref="F30" si="3">SUM(F24:F29)</f>
        <v>2</v>
      </c>
      <c r="G30" s="7">
        <f t="shared" ref="G30" si="4">SUM(G24:G29)</f>
        <v>3</v>
      </c>
      <c r="H30" s="7">
        <f t="shared" ref="H30" si="5">SUM(H24:H29)</f>
        <v>10</v>
      </c>
      <c r="I30" s="7">
        <f t="shared" ref="I30" si="6">SUM(I24:I29)</f>
        <v>17</v>
      </c>
      <c r="J30" s="7">
        <f t="shared" ref="J30" si="7">SUM(J24:J29)</f>
        <v>58</v>
      </c>
      <c r="K30" s="7">
        <f t="shared" ref="K30" si="8">SUM(K24:K29)</f>
        <v>0</v>
      </c>
      <c r="L30" s="7">
        <f t="shared" ref="L30" si="9">SUM(L24:L29)</f>
        <v>0</v>
      </c>
      <c r="M30" s="7">
        <f t="shared" ref="M30" si="10">SUM(M24:M29)</f>
        <v>0</v>
      </c>
      <c r="N30" s="7">
        <f t="shared" ref="N30" si="11">SUM(N24:N29)</f>
        <v>0</v>
      </c>
    </row>
    <row r="31" spans="1:14" x14ac:dyDescent="0.35">
      <c r="A31" s="6" t="s">
        <v>2</v>
      </c>
      <c r="B31" s="6"/>
      <c r="C31" s="7">
        <f>SUM(C24:C29)</f>
        <v>19</v>
      </c>
      <c r="D31" s="7"/>
      <c r="E31" s="7">
        <f>E30</f>
        <v>0</v>
      </c>
      <c r="F31" s="7">
        <f>F30+E31</f>
        <v>2</v>
      </c>
      <c r="G31" s="7">
        <f>G30+F31</f>
        <v>5</v>
      </c>
      <c r="H31" s="7">
        <f t="shared" ref="H31" si="12">H30+G31</f>
        <v>15</v>
      </c>
      <c r="I31" s="7">
        <f t="shared" ref="I31" si="13">I30+H31</f>
        <v>32</v>
      </c>
      <c r="J31" s="7">
        <f t="shared" ref="J31" si="14">J30+I31</f>
        <v>90</v>
      </c>
      <c r="K31" s="7">
        <f t="shared" ref="K31" si="15">K30+J31</f>
        <v>90</v>
      </c>
      <c r="L31" s="7">
        <f t="shared" ref="L31" si="16">L30+K31</f>
        <v>90</v>
      </c>
      <c r="M31" s="7">
        <f t="shared" ref="M31" si="17">M30+L31</f>
        <v>90</v>
      </c>
      <c r="N31" s="7">
        <f t="shared" ref="N31" si="18">N30+M31</f>
        <v>90</v>
      </c>
    </row>
    <row r="33" spans="1:14" s="13" customFormat="1" x14ac:dyDescent="0.35">
      <c r="A33" s="10" t="s">
        <v>5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s="13" customFormat="1" x14ac:dyDescent="0.35">
      <c r="A34" s="14">
        <v>1</v>
      </c>
      <c r="C34" s="13" t="s">
        <v>24</v>
      </c>
    </row>
    <row r="35" spans="1:14" s="13" customFormat="1" x14ac:dyDescent="0.35">
      <c r="A35" s="14">
        <v>2</v>
      </c>
      <c r="C35" s="13" t="s">
        <v>21</v>
      </c>
    </row>
    <row r="36" spans="1:14" s="13" customFormat="1" x14ac:dyDescent="0.35">
      <c r="A36" s="14">
        <v>3</v>
      </c>
      <c r="C36" s="13" t="s">
        <v>22</v>
      </c>
    </row>
    <row r="37" spans="1:14" s="13" customFormat="1" x14ac:dyDescent="0.35">
      <c r="A37" s="14">
        <v>4</v>
      </c>
      <c r="C37" s="13" t="s">
        <v>25</v>
      </c>
    </row>
    <row r="38" spans="1:14" s="13" customFormat="1" x14ac:dyDescent="0.35">
      <c r="A38" s="14">
        <v>5</v>
      </c>
      <c r="C38" s="13" t="s">
        <v>20</v>
      </c>
    </row>
    <row r="39" spans="1:14" s="13" customFormat="1" x14ac:dyDescent="0.35">
      <c r="A39" s="14">
        <v>6</v>
      </c>
      <c r="C39" s="13" t="s">
        <v>18</v>
      </c>
    </row>
    <row r="40" spans="1:14" s="13" customFormat="1" x14ac:dyDescent="0.35">
      <c r="A40" s="14">
        <v>7</v>
      </c>
      <c r="C40" s="13" t="s">
        <v>14</v>
      </c>
    </row>
    <row r="41" spans="1:14" s="13" customFormat="1" x14ac:dyDescent="0.35">
      <c r="A41" s="14">
        <v>8</v>
      </c>
      <c r="C41" s="13" t="s">
        <v>15</v>
      </c>
    </row>
    <row r="42" spans="1:14" s="13" customFormat="1" x14ac:dyDescent="0.35">
      <c r="A42" s="14">
        <v>9</v>
      </c>
      <c r="C42" s="13" t="s">
        <v>17</v>
      </c>
    </row>
    <row r="43" spans="1:14" s="13" customFormat="1" x14ac:dyDescent="0.35">
      <c r="A43" s="14">
        <v>10</v>
      </c>
      <c r="C43" s="13" t="s">
        <v>16</v>
      </c>
    </row>
    <row r="44" spans="1:14" s="13" customFormat="1" x14ac:dyDescent="0.35">
      <c r="A44" s="14">
        <v>11</v>
      </c>
      <c r="C44" s="13" t="s">
        <v>19</v>
      </c>
    </row>
    <row r="45" spans="1:14" s="13" customFormat="1" x14ac:dyDescent="0.35">
      <c r="A45" s="14">
        <v>12</v>
      </c>
      <c r="C45" s="13" t="s">
        <v>6</v>
      </c>
    </row>
    <row r="46" spans="1:14" s="13" customFormat="1" x14ac:dyDescent="0.35">
      <c r="A46" s="14">
        <v>13</v>
      </c>
      <c r="C46" s="13" t="s">
        <v>23</v>
      </c>
    </row>
    <row r="47" spans="1:14" s="13" customFormat="1" x14ac:dyDescent="0.3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s="13" customFormat="1" x14ac:dyDescent="0.35"/>
  </sheetData>
  <mergeCells count="2">
    <mergeCell ref="A2:C3"/>
    <mergeCell ref="A22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workbookViewId="0">
      <selection activeCell="H11" sqref="H11"/>
    </sheetView>
  </sheetViews>
  <sheetFormatPr defaultRowHeight="12.5" x14ac:dyDescent="0.25"/>
  <cols>
    <col min="1" max="1" width="8.7265625" style="18"/>
    <col min="2" max="2" width="16.1796875" style="18" bestFit="1" customWidth="1"/>
    <col min="3" max="3" width="20.08984375" style="18" bestFit="1" customWidth="1"/>
    <col min="4" max="5" width="8.7265625" style="18"/>
    <col min="6" max="6" width="6.90625" style="18" bestFit="1" customWidth="1"/>
    <col min="7" max="16384" width="8.7265625" style="18"/>
  </cols>
  <sheetData>
    <row r="2" spans="1:12" ht="13" x14ac:dyDescent="0.3">
      <c r="A2" s="23"/>
      <c r="B2" s="23"/>
      <c r="C2" s="23"/>
      <c r="D2" s="23"/>
      <c r="E2" s="23"/>
      <c r="F2" s="24">
        <v>42419</v>
      </c>
      <c r="G2" s="24">
        <v>42426</v>
      </c>
      <c r="H2" s="24">
        <v>42433</v>
      </c>
      <c r="I2" s="27"/>
      <c r="J2" s="24">
        <v>42440</v>
      </c>
      <c r="K2" s="52">
        <v>42447</v>
      </c>
      <c r="L2" s="27"/>
    </row>
    <row r="3" spans="1:12" ht="14.5" x14ac:dyDescent="0.35">
      <c r="A3" s="19" t="s">
        <v>34</v>
      </c>
      <c r="B3" s="19" t="s">
        <v>35</v>
      </c>
      <c r="C3" s="19" t="s">
        <v>36</v>
      </c>
      <c r="D3" s="19" t="s">
        <v>37</v>
      </c>
      <c r="E3" s="19" t="s">
        <v>52</v>
      </c>
      <c r="F3" s="19">
        <v>30</v>
      </c>
      <c r="G3" s="19">
        <v>30</v>
      </c>
      <c r="H3" s="19">
        <v>45</v>
      </c>
      <c r="I3" s="19" t="s">
        <v>69</v>
      </c>
      <c r="J3" s="23">
        <v>45</v>
      </c>
      <c r="K3" s="27"/>
      <c r="L3" s="27"/>
    </row>
    <row r="4" spans="1:12" ht="14.5" x14ac:dyDescent="0.35">
      <c r="A4" s="20" t="s">
        <v>38</v>
      </c>
      <c r="B4" s="20" t="s">
        <v>39</v>
      </c>
      <c r="C4" s="26" t="s">
        <v>40</v>
      </c>
      <c r="D4" s="20">
        <v>6</v>
      </c>
      <c r="E4" s="23" t="s">
        <v>55</v>
      </c>
      <c r="F4" s="20"/>
      <c r="G4" s="20"/>
      <c r="H4" s="23"/>
      <c r="I4" s="27"/>
      <c r="J4" s="23"/>
      <c r="K4" s="27"/>
      <c r="L4" s="27"/>
    </row>
    <row r="5" spans="1:12" ht="14.5" x14ac:dyDescent="0.35">
      <c r="A5" s="20" t="s">
        <v>38</v>
      </c>
      <c r="B5" s="20" t="s">
        <v>39</v>
      </c>
      <c r="C5" s="26" t="s">
        <v>41</v>
      </c>
      <c r="D5" s="20">
        <v>2</v>
      </c>
      <c r="E5" s="23" t="s">
        <v>55</v>
      </c>
      <c r="F5" s="20"/>
      <c r="G5" s="20"/>
      <c r="H5" s="23"/>
      <c r="I5" s="27"/>
      <c r="J5" s="23"/>
      <c r="K5" s="27"/>
      <c r="L5" s="27"/>
    </row>
    <row r="6" spans="1:12" ht="14.5" x14ac:dyDescent="0.35">
      <c r="A6" s="20" t="s">
        <v>38</v>
      </c>
      <c r="B6" s="20" t="s">
        <v>39</v>
      </c>
      <c r="C6" s="26" t="s">
        <v>42</v>
      </c>
      <c r="D6" s="20">
        <v>14</v>
      </c>
      <c r="E6" s="23" t="s">
        <v>55</v>
      </c>
      <c r="F6" s="20"/>
      <c r="G6" s="20"/>
      <c r="H6" s="23"/>
      <c r="I6" s="27"/>
      <c r="J6" s="23"/>
      <c r="K6" s="27"/>
      <c r="L6" s="27"/>
    </row>
    <row r="7" spans="1:12" ht="14.5" x14ac:dyDescent="0.35">
      <c r="A7" s="21" t="s">
        <v>27</v>
      </c>
      <c r="B7" s="20" t="s">
        <v>9</v>
      </c>
      <c r="C7" s="26" t="s">
        <v>43</v>
      </c>
      <c r="D7" s="20">
        <v>12</v>
      </c>
      <c r="E7" s="23" t="s">
        <v>54</v>
      </c>
      <c r="F7" s="20"/>
      <c r="G7" s="20"/>
      <c r="H7" s="25">
        <v>12</v>
      </c>
      <c r="I7" s="27"/>
      <c r="J7" s="23"/>
      <c r="K7" s="27"/>
      <c r="L7" s="27"/>
    </row>
    <row r="8" spans="1:12" ht="14.5" x14ac:dyDescent="0.35">
      <c r="A8" s="21" t="s">
        <v>27</v>
      </c>
      <c r="B8" s="20" t="s">
        <v>9</v>
      </c>
      <c r="C8" s="22" t="s">
        <v>44</v>
      </c>
      <c r="D8" s="20">
        <v>14</v>
      </c>
      <c r="E8" s="23" t="s">
        <v>54</v>
      </c>
      <c r="F8" s="22">
        <v>3</v>
      </c>
      <c r="G8" s="22">
        <v>9</v>
      </c>
      <c r="H8" s="23"/>
      <c r="I8" s="27"/>
      <c r="J8" s="23">
        <v>1</v>
      </c>
      <c r="K8" s="27">
        <v>1</v>
      </c>
      <c r="L8" s="27"/>
    </row>
    <row r="9" spans="1:12" ht="14.5" x14ac:dyDescent="0.35">
      <c r="A9" s="21" t="s">
        <v>27</v>
      </c>
      <c r="B9" s="20" t="s">
        <v>9</v>
      </c>
      <c r="C9" s="22" t="s">
        <v>45</v>
      </c>
      <c r="D9" s="20">
        <v>8</v>
      </c>
      <c r="E9" s="23" t="s">
        <v>54</v>
      </c>
      <c r="F9" s="20"/>
      <c r="G9" s="20"/>
      <c r="H9" s="23"/>
      <c r="I9" s="27"/>
      <c r="J9" s="23">
        <v>5</v>
      </c>
      <c r="K9" s="27">
        <v>3</v>
      </c>
      <c r="L9" s="27"/>
    </row>
    <row r="10" spans="1:12" ht="14.5" x14ac:dyDescent="0.35">
      <c r="A10" s="21" t="s">
        <v>27</v>
      </c>
      <c r="B10" s="20" t="s">
        <v>10</v>
      </c>
      <c r="C10" s="54" t="s">
        <v>46</v>
      </c>
      <c r="D10" s="20">
        <v>8</v>
      </c>
      <c r="E10" s="23" t="s">
        <v>53</v>
      </c>
      <c r="F10" s="22">
        <v>2</v>
      </c>
      <c r="G10" s="22">
        <v>3</v>
      </c>
      <c r="H10" s="23"/>
      <c r="I10" s="27"/>
      <c r="J10" s="23"/>
      <c r="K10" s="27"/>
      <c r="L10" s="27"/>
    </row>
    <row r="11" spans="1:12" ht="14.5" x14ac:dyDescent="0.35">
      <c r="A11" s="20" t="s">
        <v>27</v>
      </c>
      <c r="B11" s="20" t="s">
        <v>13</v>
      </c>
      <c r="C11" s="26" t="s">
        <v>47</v>
      </c>
      <c r="D11" s="20">
        <v>12</v>
      </c>
      <c r="E11" s="23" t="s">
        <v>55</v>
      </c>
      <c r="F11" s="20"/>
      <c r="G11" s="20"/>
      <c r="H11" s="25">
        <v>12</v>
      </c>
      <c r="I11" s="27"/>
      <c r="J11" s="23"/>
      <c r="K11" s="27"/>
      <c r="L11" s="27"/>
    </row>
    <row r="12" spans="1:12" ht="14.5" x14ac:dyDescent="0.35">
      <c r="A12" s="20" t="s">
        <v>27</v>
      </c>
      <c r="B12" s="20" t="s">
        <v>13</v>
      </c>
      <c r="C12" s="26" t="s">
        <v>48</v>
      </c>
      <c r="D12" s="20">
        <v>20</v>
      </c>
      <c r="E12" s="23" t="s">
        <v>55</v>
      </c>
      <c r="F12" s="20"/>
      <c r="G12" s="20"/>
      <c r="H12" s="25">
        <v>20</v>
      </c>
      <c r="I12" s="34">
        <v>37809</v>
      </c>
      <c r="J12" s="23"/>
      <c r="K12" s="27"/>
      <c r="L12" s="27"/>
    </row>
    <row r="13" spans="1:12" ht="14.5" x14ac:dyDescent="0.35">
      <c r="A13" s="20" t="s">
        <v>27</v>
      </c>
      <c r="B13" s="20" t="s">
        <v>13</v>
      </c>
      <c r="C13" s="26" t="s">
        <v>49</v>
      </c>
      <c r="D13" s="20">
        <v>12</v>
      </c>
      <c r="E13" s="23" t="s">
        <v>56</v>
      </c>
      <c r="F13" s="20"/>
      <c r="G13" s="20"/>
      <c r="H13" s="25">
        <v>12</v>
      </c>
      <c r="I13" s="33">
        <v>37749</v>
      </c>
      <c r="J13" s="23"/>
      <c r="K13" s="27"/>
      <c r="L13" s="27"/>
    </row>
    <row r="14" spans="1:12" ht="14.5" x14ac:dyDescent="0.35">
      <c r="A14" s="20" t="s">
        <v>27</v>
      </c>
      <c r="B14" s="20" t="s">
        <v>33</v>
      </c>
      <c r="C14" s="22" t="s">
        <v>50</v>
      </c>
      <c r="D14" s="20">
        <v>18</v>
      </c>
      <c r="E14" s="23" t="s">
        <v>55</v>
      </c>
      <c r="F14" s="20"/>
      <c r="G14" s="20"/>
      <c r="H14" s="23"/>
      <c r="I14" s="27"/>
      <c r="J14" s="23">
        <v>14</v>
      </c>
      <c r="K14" s="27">
        <v>4</v>
      </c>
      <c r="L14" s="27"/>
    </row>
    <row r="15" spans="1:12" ht="14.5" x14ac:dyDescent="0.35">
      <c r="A15" s="20" t="s">
        <v>27</v>
      </c>
      <c r="B15" s="20" t="s">
        <v>33</v>
      </c>
      <c r="C15" s="55" t="s">
        <v>51</v>
      </c>
      <c r="D15" s="20">
        <v>11</v>
      </c>
      <c r="E15" s="23" t="s">
        <v>55</v>
      </c>
      <c r="F15" s="20"/>
      <c r="G15" s="20"/>
      <c r="H15" s="23"/>
      <c r="I15" s="27"/>
      <c r="J15" s="23"/>
      <c r="K15" s="27">
        <v>5</v>
      </c>
      <c r="L15" s="27"/>
    </row>
    <row r="16" spans="1:12" ht="14.5" x14ac:dyDescent="0.35">
      <c r="A16" s="20" t="s">
        <v>27</v>
      </c>
      <c r="B16" s="21" t="s">
        <v>12</v>
      </c>
      <c r="C16" s="53" t="s">
        <v>57</v>
      </c>
      <c r="D16" s="21">
        <v>10</v>
      </c>
      <c r="E16" s="18" t="s">
        <v>54</v>
      </c>
      <c r="F16" s="20"/>
      <c r="G16" s="20"/>
      <c r="H16" s="23"/>
      <c r="J16" s="23"/>
      <c r="K16" s="27">
        <v>7</v>
      </c>
      <c r="L16" s="27"/>
    </row>
    <row r="17" spans="1:12" ht="14.5" x14ac:dyDescent="0.35">
      <c r="A17" s="20" t="s">
        <v>27</v>
      </c>
      <c r="B17" s="21" t="s">
        <v>12</v>
      </c>
      <c r="C17" s="22" t="s">
        <v>58</v>
      </c>
      <c r="D17" s="21">
        <v>15</v>
      </c>
      <c r="E17" s="23" t="s">
        <v>56</v>
      </c>
      <c r="F17" s="20"/>
      <c r="G17" s="20"/>
      <c r="H17" s="23"/>
      <c r="I17" s="34">
        <v>37809</v>
      </c>
      <c r="J17" s="23">
        <v>12</v>
      </c>
      <c r="K17" s="27"/>
      <c r="L17" s="27"/>
    </row>
    <row r="18" spans="1:12" ht="14.5" x14ac:dyDescent="0.35">
      <c r="A18" s="20" t="s">
        <v>27</v>
      </c>
      <c r="B18" s="21" t="s">
        <v>11</v>
      </c>
      <c r="C18" s="26" t="s">
        <v>60</v>
      </c>
      <c r="D18" s="21">
        <v>11</v>
      </c>
      <c r="E18" s="23" t="s">
        <v>56</v>
      </c>
      <c r="F18" s="20"/>
      <c r="G18" s="20"/>
      <c r="I18" s="33">
        <v>37810</v>
      </c>
      <c r="J18" s="23">
        <v>2</v>
      </c>
      <c r="K18" s="27">
        <v>9</v>
      </c>
      <c r="L18" s="27"/>
    </row>
    <row r="19" spans="1:12" ht="14.5" x14ac:dyDescent="0.35">
      <c r="A19" s="20" t="s">
        <v>27</v>
      </c>
      <c r="B19" s="21" t="s">
        <v>11</v>
      </c>
      <c r="C19" s="26" t="s">
        <v>61</v>
      </c>
      <c r="D19" s="21">
        <v>3</v>
      </c>
      <c r="E19" s="23" t="s">
        <v>56</v>
      </c>
      <c r="F19" s="20"/>
      <c r="G19" s="20"/>
      <c r="H19" s="23"/>
      <c r="I19" s="27"/>
      <c r="J19" s="23"/>
      <c r="K19" s="27">
        <v>3</v>
      </c>
      <c r="L19" s="2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2.5" x14ac:dyDescent="0.25"/>
  <cols>
    <col min="1" max="1" width="8.90625" style="18" bestFit="1" customWidth="1"/>
    <col min="2" max="2" width="20.08984375" style="18" bestFit="1" customWidth="1"/>
    <col min="3" max="16384" width="8.7265625" style="18"/>
  </cols>
  <sheetData>
    <row r="1" spans="1:6" x14ac:dyDescent="0.25">
      <c r="A1" s="46">
        <v>42440</v>
      </c>
      <c r="B1" s="38"/>
      <c r="C1" s="38"/>
      <c r="D1" s="38" t="s">
        <v>73</v>
      </c>
      <c r="E1" s="38" t="s">
        <v>74</v>
      </c>
      <c r="F1" s="38" t="s">
        <v>75</v>
      </c>
    </row>
    <row r="2" spans="1:6" ht="14.5" x14ac:dyDescent="0.35">
      <c r="A2" s="38" t="s">
        <v>72</v>
      </c>
      <c r="B2" s="39" t="s">
        <v>40</v>
      </c>
      <c r="C2" s="36">
        <v>6</v>
      </c>
      <c r="D2" s="38">
        <f>6*5</f>
        <v>30</v>
      </c>
      <c r="E2" s="38">
        <v>30</v>
      </c>
      <c r="F2" s="38">
        <v>0</v>
      </c>
    </row>
    <row r="3" spans="1:6" ht="14.5" x14ac:dyDescent="0.35">
      <c r="A3" s="38"/>
      <c r="B3" s="39" t="s">
        <v>41</v>
      </c>
      <c r="C3" s="36">
        <v>2</v>
      </c>
      <c r="D3" s="38">
        <f>2*5</f>
        <v>10</v>
      </c>
      <c r="E3" s="38">
        <v>8</v>
      </c>
      <c r="F3" s="38">
        <v>-2</v>
      </c>
    </row>
    <row r="4" spans="1:6" ht="14.5" x14ac:dyDescent="0.35">
      <c r="A4" s="38"/>
      <c r="B4" s="40" t="s">
        <v>76</v>
      </c>
      <c r="C4" s="36">
        <v>14</v>
      </c>
      <c r="D4" s="38">
        <v>14</v>
      </c>
      <c r="E4" s="38">
        <v>6</v>
      </c>
      <c r="F4" s="38">
        <v>-3</v>
      </c>
    </row>
    <row r="5" spans="1:6" ht="14.5" x14ac:dyDescent="0.35">
      <c r="A5" s="38"/>
      <c r="B5" s="40"/>
      <c r="C5" s="36"/>
      <c r="D5" s="38"/>
      <c r="F5" s="38">
        <v>-5</v>
      </c>
    </row>
    <row r="6" spans="1:6" ht="14.5" x14ac:dyDescent="0.35">
      <c r="A6" s="38"/>
      <c r="B6" s="40" t="s">
        <v>77</v>
      </c>
      <c r="C6" s="36">
        <v>14</v>
      </c>
      <c r="D6" s="38">
        <v>14</v>
      </c>
      <c r="E6" s="38">
        <v>6</v>
      </c>
      <c r="F6" s="38">
        <v>-3</v>
      </c>
    </row>
    <row r="7" spans="1:6" x14ac:dyDescent="0.25">
      <c r="F7" s="38">
        <v>-5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1" sqref="E21"/>
    </sheetView>
  </sheetViews>
  <sheetFormatPr defaultRowHeight="12.5" x14ac:dyDescent="0.25"/>
  <cols>
    <col min="1" max="1" width="8.7265625" style="18"/>
    <col min="2" max="2" width="9.453125" style="18" bestFit="1" customWidth="1"/>
    <col min="3" max="16384" width="8.7265625" style="18"/>
  </cols>
  <sheetData>
    <row r="1" spans="1:14" ht="58" x14ac:dyDescent="0.25">
      <c r="A1" s="41" t="s">
        <v>78</v>
      </c>
      <c r="B1" s="41" t="s">
        <v>79</v>
      </c>
      <c r="C1" s="41" t="s">
        <v>80</v>
      </c>
      <c r="D1" s="41" t="s">
        <v>81</v>
      </c>
      <c r="E1" s="41" t="s">
        <v>82</v>
      </c>
      <c r="F1" s="41" t="s">
        <v>83</v>
      </c>
      <c r="G1" s="41" t="s">
        <v>84</v>
      </c>
      <c r="H1" s="41" t="s">
        <v>85</v>
      </c>
      <c r="I1" s="41" t="s">
        <v>86</v>
      </c>
      <c r="J1" s="41" t="s">
        <v>87</v>
      </c>
      <c r="K1" s="41" t="s">
        <v>88</v>
      </c>
      <c r="L1" s="41" t="s">
        <v>89</v>
      </c>
      <c r="M1" s="41" t="s">
        <v>90</v>
      </c>
      <c r="N1" s="41" t="s">
        <v>91</v>
      </c>
    </row>
    <row r="2" spans="1:14" ht="29" x14ac:dyDescent="0.25">
      <c r="A2" s="42"/>
      <c r="B2" s="42"/>
      <c r="C2" s="42" t="s">
        <v>92</v>
      </c>
      <c r="D2" s="42" t="s">
        <v>93</v>
      </c>
      <c r="E2" s="42" t="s">
        <v>94</v>
      </c>
      <c r="F2" s="42" t="s">
        <v>95</v>
      </c>
      <c r="G2" s="42" t="s">
        <v>96</v>
      </c>
      <c r="H2" s="42" t="s">
        <v>97</v>
      </c>
      <c r="I2" s="42" t="s">
        <v>98</v>
      </c>
      <c r="J2" s="42" t="s">
        <v>99</v>
      </c>
      <c r="K2" s="42" t="s">
        <v>100</v>
      </c>
      <c r="L2" s="42" t="s">
        <v>101</v>
      </c>
      <c r="M2" s="42" t="s">
        <v>102</v>
      </c>
      <c r="N2" s="42" t="s">
        <v>103</v>
      </c>
    </row>
    <row r="3" spans="1:14" ht="14.5" x14ac:dyDescent="0.25">
      <c r="A3" s="41">
        <v>74714</v>
      </c>
      <c r="B3" s="43">
        <v>42440</v>
      </c>
      <c r="C3" s="44">
        <v>68</v>
      </c>
      <c r="D3" s="44">
        <v>50</v>
      </c>
      <c r="E3" s="45">
        <f>50/68</f>
        <v>0.73529411764705888</v>
      </c>
      <c r="F3" s="44">
        <v>50</v>
      </c>
      <c r="G3" s="42">
        <v>0</v>
      </c>
      <c r="H3" s="42">
        <v>0</v>
      </c>
      <c r="I3" s="42">
        <v>18</v>
      </c>
      <c r="J3" s="42">
        <v>8</v>
      </c>
      <c r="K3" s="42">
        <v>10</v>
      </c>
      <c r="L3" s="42">
        <v>0</v>
      </c>
      <c r="M3" s="42">
        <v>0</v>
      </c>
      <c r="N3" s="42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2.5" x14ac:dyDescent="0.25"/>
  <cols>
    <col min="1" max="1" width="17.1796875" style="18" customWidth="1"/>
    <col min="2" max="3" width="8.7265625" style="18"/>
    <col min="4" max="4" width="14.08984375" style="18" bestFit="1" customWidth="1"/>
    <col min="5" max="16384" width="8.7265625" style="18"/>
  </cols>
  <sheetData>
    <row r="1" spans="1:4" ht="13" x14ac:dyDescent="0.3">
      <c r="A1" s="31" t="s">
        <v>36</v>
      </c>
      <c r="B1" s="31" t="s">
        <v>37</v>
      </c>
      <c r="C1" s="31" t="s">
        <v>52</v>
      </c>
      <c r="D1" s="32" t="s">
        <v>71</v>
      </c>
    </row>
    <row r="2" spans="1:4" ht="13" x14ac:dyDescent="0.3">
      <c r="A2" s="29" t="s">
        <v>45</v>
      </c>
      <c r="B2" s="35">
        <v>3</v>
      </c>
      <c r="C2" s="28" t="s">
        <v>54</v>
      </c>
      <c r="D2" s="28">
        <v>3</v>
      </c>
    </row>
    <row r="3" spans="1:4" ht="13" x14ac:dyDescent="0.3">
      <c r="A3" s="29" t="s">
        <v>46</v>
      </c>
      <c r="B3" s="35">
        <v>3</v>
      </c>
      <c r="C3" s="28" t="s">
        <v>54</v>
      </c>
      <c r="D3" s="28"/>
    </row>
    <row r="4" spans="1:4" ht="13" x14ac:dyDescent="0.3">
      <c r="A4" s="29" t="s">
        <v>57</v>
      </c>
      <c r="B4" s="29">
        <v>10</v>
      </c>
      <c r="C4" s="28" t="s">
        <v>54</v>
      </c>
      <c r="D4" s="28"/>
    </row>
    <row r="5" spans="1:4" ht="13" x14ac:dyDescent="0.3">
      <c r="A5" s="30"/>
      <c r="B5" s="30"/>
      <c r="C5" s="28"/>
      <c r="D5" s="28"/>
    </row>
    <row r="6" spans="1:4" ht="13" x14ac:dyDescent="0.3">
      <c r="A6" s="28" t="s">
        <v>60</v>
      </c>
      <c r="B6" s="28">
        <v>9</v>
      </c>
      <c r="C6" s="28" t="s">
        <v>70</v>
      </c>
      <c r="D6" s="28">
        <v>9</v>
      </c>
    </row>
    <row r="7" spans="1:4" ht="13" x14ac:dyDescent="0.3">
      <c r="A7" s="30" t="s">
        <v>50</v>
      </c>
      <c r="B7" s="35">
        <v>4</v>
      </c>
      <c r="C7" s="28" t="s">
        <v>55</v>
      </c>
      <c r="D7" s="37">
        <v>4</v>
      </c>
    </row>
    <row r="8" spans="1:4" ht="13" x14ac:dyDescent="0.3">
      <c r="A8" s="30" t="s">
        <v>51</v>
      </c>
      <c r="B8" s="30">
        <v>11</v>
      </c>
      <c r="C8" s="28" t="s">
        <v>55</v>
      </c>
      <c r="D8" s="37">
        <v>4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opLeftCell="A2" workbookViewId="0">
      <selection activeCell="H16" sqref="H16"/>
    </sheetView>
  </sheetViews>
  <sheetFormatPr defaultRowHeight="12.5" x14ac:dyDescent="0.25"/>
  <cols>
    <col min="1" max="1" width="10.08984375" style="18" bestFit="1" customWidth="1"/>
    <col min="2" max="2" width="17" style="18" customWidth="1"/>
    <col min="3" max="3" width="20.08984375" style="18" bestFit="1" customWidth="1"/>
    <col min="4" max="6" width="8.7265625" style="18"/>
    <col min="7" max="7" width="9.7265625" style="18" bestFit="1" customWidth="1"/>
    <col min="8" max="16384" width="8.7265625" style="18"/>
  </cols>
  <sheetData>
    <row r="2" spans="1:9" ht="13" x14ac:dyDescent="0.3">
      <c r="A2" s="28"/>
      <c r="B2" s="28"/>
      <c r="C2" s="28"/>
      <c r="D2" s="28"/>
      <c r="E2" s="28"/>
      <c r="F2" s="48"/>
      <c r="G2" s="48"/>
      <c r="H2" s="48"/>
      <c r="I2" s="48"/>
    </row>
    <row r="3" spans="1:9" ht="13" x14ac:dyDescent="0.3">
      <c r="A3" s="47" t="s">
        <v>34</v>
      </c>
      <c r="B3" s="47" t="s">
        <v>35</v>
      </c>
      <c r="C3" s="47" t="s">
        <v>36</v>
      </c>
      <c r="D3" s="47" t="s">
        <v>37</v>
      </c>
      <c r="E3" s="47" t="s">
        <v>52</v>
      </c>
      <c r="F3" s="47" t="s">
        <v>105</v>
      </c>
      <c r="G3" s="47" t="s">
        <v>104</v>
      </c>
      <c r="H3" s="47" t="s">
        <v>69</v>
      </c>
      <c r="I3" s="47" t="s">
        <v>106</v>
      </c>
    </row>
    <row r="4" spans="1:9" ht="13" x14ac:dyDescent="0.3">
      <c r="A4" s="30" t="s">
        <v>38</v>
      </c>
      <c r="B4" s="30" t="s">
        <v>39</v>
      </c>
      <c r="C4" s="29" t="s">
        <v>40</v>
      </c>
      <c r="D4" s="30">
        <v>6</v>
      </c>
      <c r="E4" s="28" t="s">
        <v>55</v>
      </c>
      <c r="F4" s="37">
        <v>5</v>
      </c>
      <c r="G4" s="37">
        <f>D4*F4</f>
        <v>30</v>
      </c>
      <c r="H4" s="37"/>
      <c r="I4" s="48"/>
    </row>
    <row r="5" spans="1:9" ht="13" x14ac:dyDescent="0.3">
      <c r="A5" s="30" t="s">
        <v>38</v>
      </c>
      <c r="B5" s="30" t="s">
        <v>39</v>
      </c>
      <c r="C5" s="29" t="s">
        <v>41</v>
      </c>
      <c r="D5" s="30">
        <v>2</v>
      </c>
      <c r="E5" s="28" t="s">
        <v>55</v>
      </c>
      <c r="F5" s="37">
        <v>5</v>
      </c>
      <c r="G5" s="37">
        <f>D5*F5</f>
        <v>10</v>
      </c>
      <c r="H5" s="37"/>
      <c r="I5" s="48"/>
    </row>
    <row r="6" spans="1:9" ht="13" x14ac:dyDescent="0.3">
      <c r="A6" s="30" t="s">
        <v>38</v>
      </c>
      <c r="B6" s="30" t="s">
        <v>107</v>
      </c>
      <c r="C6" s="29" t="s">
        <v>42</v>
      </c>
      <c r="D6" s="30">
        <v>14</v>
      </c>
      <c r="E6" s="28" t="s">
        <v>55</v>
      </c>
      <c r="F6" s="37">
        <v>2</v>
      </c>
      <c r="G6" s="37">
        <f>D6*F6</f>
        <v>28</v>
      </c>
      <c r="H6" s="37"/>
      <c r="I6" s="48"/>
    </row>
    <row r="7" spans="1:9" ht="13" x14ac:dyDescent="0.3">
      <c r="A7" s="29" t="s">
        <v>27</v>
      </c>
      <c r="B7" s="30" t="s">
        <v>9</v>
      </c>
      <c r="C7" s="29" t="s">
        <v>43</v>
      </c>
      <c r="D7" s="30">
        <v>12</v>
      </c>
      <c r="E7" s="28" t="s">
        <v>54</v>
      </c>
      <c r="F7" s="37"/>
      <c r="G7" s="37">
        <v>12</v>
      </c>
      <c r="H7" s="37"/>
      <c r="I7" s="48"/>
    </row>
    <row r="8" spans="1:9" ht="13" x14ac:dyDescent="0.3">
      <c r="A8" s="29" t="s">
        <v>27</v>
      </c>
      <c r="B8" s="30" t="s">
        <v>9</v>
      </c>
      <c r="C8" s="49" t="s">
        <v>44</v>
      </c>
      <c r="D8" s="30">
        <v>14</v>
      </c>
      <c r="E8" s="28" t="s">
        <v>54</v>
      </c>
      <c r="F8" s="37"/>
      <c r="G8" s="37">
        <v>13</v>
      </c>
      <c r="H8" s="37"/>
      <c r="I8" s="48"/>
    </row>
    <row r="9" spans="1:9" ht="13" x14ac:dyDescent="0.3">
      <c r="A9" s="29" t="s">
        <v>27</v>
      </c>
      <c r="B9" s="30" t="s">
        <v>9</v>
      </c>
      <c r="C9" s="49" t="s">
        <v>45</v>
      </c>
      <c r="D9" s="30">
        <v>8</v>
      </c>
      <c r="E9" s="28" t="s">
        <v>54</v>
      </c>
      <c r="F9" s="37"/>
      <c r="G9" s="37">
        <v>5</v>
      </c>
      <c r="H9" s="37"/>
      <c r="I9" s="48"/>
    </row>
    <row r="10" spans="1:9" ht="13" x14ac:dyDescent="0.3">
      <c r="A10" s="29" t="s">
        <v>27</v>
      </c>
      <c r="B10" s="30" t="s">
        <v>10</v>
      </c>
      <c r="C10" s="49" t="s">
        <v>46</v>
      </c>
      <c r="D10" s="30">
        <v>8</v>
      </c>
      <c r="E10" s="28" t="s">
        <v>53</v>
      </c>
      <c r="F10" s="37"/>
      <c r="G10" s="37">
        <v>5</v>
      </c>
      <c r="H10" s="37"/>
      <c r="I10" s="48"/>
    </row>
    <row r="11" spans="1:9" ht="13" x14ac:dyDescent="0.3">
      <c r="A11" s="30" t="s">
        <v>27</v>
      </c>
      <c r="B11" s="30" t="s">
        <v>13</v>
      </c>
      <c r="C11" s="29" t="s">
        <v>47</v>
      </c>
      <c r="D11" s="30">
        <v>12</v>
      </c>
      <c r="E11" s="28" t="s">
        <v>55</v>
      </c>
      <c r="F11" s="37"/>
      <c r="G11" s="30">
        <v>12</v>
      </c>
      <c r="H11" s="37"/>
      <c r="I11" s="48"/>
    </row>
    <row r="12" spans="1:9" ht="13" x14ac:dyDescent="0.3">
      <c r="A12" s="30" t="s">
        <v>27</v>
      </c>
      <c r="B12" s="30" t="s">
        <v>13</v>
      </c>
      <c r="C12" s="29" t="s">
        <v>48</v>
      </c>
      <c r="D12" s="30">
        <v>20</v>
      </c>
      <c r="E12" s="28" t="s">
        <v>55</v>
      </c>
      <c r="F12" s="37"/>
      <c r="G12" s="30">
        <v>20</v>
      </c>
      <c r="H12" s="50">
        <v>37809</v>
      </c>
      <c r="I12" s="48">
        <v>2</v>
      </c>
    </row>
    <row r="13" spans="1:9" ht="13" x14ac:dyDescent="0.3">
      <c r="A13" s="30" t="s">
        <v>27</v>
      </c>
      <c r="B13" s="30" t="s">
        <v>13</v>
      </c>
      <c r="C13" s="29" t="s">
        <v>49</v>
      </c>
      <c r="D13" s="30">
        <v>12</v>
      </c>
      <c r="E13" s="28" t="s">
        <v>56</v>
      </c>
      <c r="F13" s="37"/>
      <c r="G13" s="30">
        <v>12</v>
      </c>
      <c r="H13" s="51">
        <v>37749</v>
      </c>
      <c r="I13" s="48"/>
    </row>
    <row r="14" spans="1:9" ht="13" x14ac:dyDescent="0.3">
      <c r="A14" s="30" t="s">
        <v>27</v>
      </c>
      <c r="B14" s="30" t="s">
        <v>33</v>
      </c>
      <c r="C14" s="29" t="s">
        <v>50</v>
      </c>
      <c r="D14" s="30">
        <v>18</v>
      </c>
      <c r="E14" s="28" t="s">
        <v>55</v>
      </c>
      <c r="F14" s="37"/>
      <c r="G14" s="28">
        <v>14</v>
      </c>
      <c r="H14" s="37"/>
      <c r="I14" s="48"/>
    </row>
    <row r="15" spans="1:9" ht="13" x14ac:dyDescent="0.3">
      <c r="A15" s="30" t="s">
        <v>27</v>
      </c>
      <c r="B15" s="30" t="s">
        <v>33</v>
      </c>
      <c r="C15" s="29" t="s">
        <v>51</v>
      </c>
      <c r="D15" s="30">
        <v>11</v>
      </c>
      <c r="E15" s="28" t="s">
        <v>55</v>
      </c>
      <c r="F15" s="37"/>
      <c r="G15" s="28"/>
      <c r="H15" s="37"/>
      <c r="I15" s="48"/>
    </row>
    <row r="16" spans="1:9" ht="13" x14ac:dyDescent="0.3">
      <c r="A16" s="30" t="s">
        <v>27</v>
      </c>
      <c r="B16" s="29" t="s">
        <v>12</v>
      </c>
      <c r="C16" s="29" t="s">
        <v>57</v>
      </c>
      <c r="D16" s="29">
        <v>10</v>
      </c>
      <c r="E16" s="28" t="s">
        <v>54</v>
      </c>
      <c r="F16" s="37"/>
      <c r="G16" s="28"/>
      <c r="H16" s="37"/>
      <c r="I16" s="48"/>
    </row>
    <row r="17" spans="1:9" ht="13" x14ac:dyDescent="0.3">
      <c r="A17" s="30" t="s">
        <v>27</v>
      </c>
      <c r="B17" s="29" t="s">
        <v>12</v>
      </c>
      <c r="C17" s="29" t="s">
        <v>58</v>
      </c>
      <c r="D17" s="29">
        <v>15</v>
      </c>
      <c r="E17" s="28" t="s">
        <v>56</v>
      </c>
      <c r="F17" s="37"/>
      <c r="G17" s="28">
        <v>12</v>
      </c>
      <c r="H17" s="50">
        <v>37809</v>
      </c>
      <c r="I17" s="48">
        <v>3</v>
      </c>
    </row>
    <row r="18" spans="1:9" ht="13" x14ac:dyDescent="0.3">
      <c r="A18" s="30" t="s">
        <v>27</v>
      </c>
      <c r="B18" s="29" t="s">
        <v>12</v>
      </c>
      <c r="C18" s="29" t="s">
        <v>59</v>
      </c>
      <c r="D18" s="29">
        <v>4</v>
      </c>
      <c r="E18" s="28" t="s">
        <v>56</v>
      </c>
      <c r="F18" s="37"/>
      <c r="G18" s="28"/>
      <c r="H18" s="37"/>
      <c r="I18" s="48"/>
    </row>
    <row r="19" spans="1:9" ht="13" x14ac:dyDescent="0.3">
      <c r="A19" s="30" t="s">
        <v>27</v>
      </c>
      <c r="B19" s="29" t="s">
        <v>11</v>
      </c>
      <c r="C19" s="29" t="s">
        <v>60</v>
      </c>
      <c r="D19" s="29">
        <v>11</v>
      </c>
      <c r="E19" s="28" t="s">
        <v>56</v>
      </c>
      <c r="F19" s="37"/>
      <c r="G19" s="28">
        <v>2</v>
      </c>
      <c r="H19" s="51">
        <v>37810</v>
      </c>
      <c r="I19" s="48"/>
    </row>
    <row r="20" spans="1:9" ht="13" x14ac:dyDescent="0.3">
      <c r="A20" s="30" t="s">
        <v>27</v>
      </c>
      <c r="B20" s="29" t="s">
        <v>11</v>
      </c>
      <c r="C20" s="29" t="s">
        <v>61</v>
      </c>
      <c r="D20" s="29">
        <v>3</v>
      </c>
      <c r="E20" s="28"/>
      <c r="F20" s="37"/>
      <c r="G20" s="28"/>
      <c r="H20" s="37"/>
      <c r="I20" s="48"/>
    </row>
    <row r="21" spans="1:9" x14ac:dyDescent="0.25">
      <c r="A21" s="48"/>
      <c r="B21" s="48"/>
      <c r="C21" s="48"/>
      <c r="D21" s="48"/>
      <c r="E21" s="48"/>
      <c r="F21" s="48"/>
      <c r="G21" s="48"/>
      <c r="H21" s="48"/>
      <c r="I21" s="48"/>
    </row>
    <row r="22" spans="1:9" ht="13" x14ac:dyDescent="0.3">
      <c r="A22" s="47" t="s">
        <v>109</v>
      </c>
      <c r="B22" s="48"/>
      <c r="C22" s="48"/>
      <c r="D22" s="48"/>
      <c r="E22" s="48"/>
      <c r="F22" s="48"/>
      <c r="G22" s="48"/>
      <c r="H22" s="48"/>
      <c r="I22" s="48"/>
    </row>
    <row r="23" spans="1:9" ht="13" x14ac:dyDescent="0.3">
      <c r="A23" s="30" t="s">
        <v>38</v>
      </c>
      <c r="B23" s="30" t="s">
        <v>108</v>
      </c>
      <c r="C23" s="29" t="s">
        <v>42</v>
      </c>
      <c r="D23" s="30">
        <v>14</v>
      </c>
      <c r="E23" s="28" t="s">
        <v>55</v>
      </c>
      <c r="F23" s="48">
        <v>3</v>
      </c>
      <c r="G23" s="37">
        <f>D23*F23</f>
        <v>42</v>
      </c>
      <c r="H23" s="48"/>
      <c r="I23" s="4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Burndown</vt:lpstr>
      <vt:lpstr>WeeklyCounts</vt:lpstr>
      <vt:lpstr>Jenkins_results</vt:lpstr>
      <vt:lpstr>QA_status</vt:lpstr>
      <vt:lpstr>WeeklyTargets</vt:lpstr>
      <vt:lpstr>ConversionCounts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2016-03-22T12:13:07Z</dcterms:modified>
</cp:coreProperties>
</file>