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hidePivotFieldList="1"/>
  <bookViews>
    <workbookView xWindow="0" yWindow="60" windowWidth="15360" windowHeight="6975" tabRatio="974" activeTab="5"/>
  </bookViews>
  <sheets>
    <sheet name="Version Control" sheetId="1" r:id="rId1"/>
    <sheet name="Summary" sheetId="16" r:id="rId2"/>
    <sheet name="Legend" sheetId="13" r:id="rId3"/>
    <sheet name="Capping Requirements" sheetId="3" r:id="rId4"/>
    <sheet name="Capping Examples" sheetId="10" r:id="rId5"/>
    <sheet name="Assumptions-Dependencies" sheetId="5" r:id="rId6"/>
  </sheets>
  <definedNames>
    <definedName name="_xlnm._FilterDatabase" localSheetId="3" hidden="1">'Capping Requirements'!$A$1:$J$40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alcOnSave="0"/>
  <pivotCaches>
    <pivotCache cacheId="10" r:id="rId7"/>
  </pivotCaches>
</workbook>
</file>

<file path=xl/calcChain.xml><?xml version="1.0" encoding="utf-8"?>
<calcChain xmlns="http://schemas.openxmlformats.org/spreadsheetml/2006/main">
  <c r="E47" i="10" l="1"/>
  <c r="C47" i="10"/>
  <c r="F46" i="10"/>
  <c r="F45" i="10"/>
  <c r="F44" i="10"/>
  <c r="F43" i="10"/>
  <c r="F42" i="10"/>
  <c r="F47" i="10" s="1"/>
  <c r="I38" i="10"/>
  <c r="I32" i="10"/>
  <c r="E20" i="10"/>
  <c r="H19" i="10"/>
  <c r="I18" i="10" s="1"/>
  <c r="E18" i="10"/>
  <c r="H16" i="10"/>
  <c r="I14" i="10"/>
  <c r="E14" i="10"/>
  <c r="I12" i="10"/>
  <c r="E12" i="10"/>
  <c r="I10" i="10"/>
  <c r="E10" i="10"/>
  <c r="H9" i="10"/>
  <c r="H34" i="10" s="1"/>
  <c r="H35" i="10" s="1"/>
  <c r="I8" i="10"/>
  <c r="D34" i="10" s="1"/>
  <c r="E8" i="10"/>
  <c r="H7" i="10"/>
  <c r="I5" i="10" s="1"/>
  <c r="E5" i="10"/>
  <c r="H4" i="10"/>
  <c r="H24" i="10" s="1"/>
  <c r="H25" i="10" s="1"/>
  <c r="E3" i="10"/>
  <c r="I34" i="10" l="1"/>
  <c r="D36" i="10" s="1"/>
  <c r="H36" i="10"/>
  <c r="H37" i="10" s="1"/>
  <c r="H26" i="10"/>
  <c r="H27" i="10" s="1"/>
  <c r="I24" i="10"/>
  <c r="D26" i="10" s="1"/>
  <c r="I3" i="10"/>
  <c r="D24" i="10" s="1"/>
  <c r="H28" i="10" l="1"/>
  <c r="H29" i="10" s="1"/>
  <c r="I26" i="10"/>
  <c r="D28" i="10" s="1"/>
  <c r="I36" i="10"/>
  <c r="D38" i="10" s="1"/>
  <c r="H38" i="10"/>
  <c r="H30" i="10" l="1"/>
  <c r="H31" i="10" s="1"/>
  <c r="I28" i="10"/>
  <c r="D30" i="10" s="1"/>
  <c r="H32" i="10" l="1"/>
  <c r="I30" i="10"/>
  <c r="D32" i="10" s="1"/>
</calcChain>
</file>

<file path=xl/comments1.xml><?xml version="1.0" encoding="utf-8"?>
<comments xmlns="http://schemas.openxmlformats.org/spreadsheetml/2006/main">
  <authors>
    <author>Author</author>
  </authors>
  <commentList>
    <comment ref="H2" authorId="0">
      <text>
        <r>
          <rPr>
            <sz val="9"/>
            <color indexed="81"/>
            <rFont val="Tahoma"/>
            <family val="2"/>
          </rPr>
          <t xml:space="preserve">Capping Factor will be calculated as follows :- 
If capping % is positive :- 
Capping factor = [Aged Premium Calculated in Legacy System / Aged Premium Calculated in Exigen (PAS)] * [1 + Capping %]
If capping % is negative :- 
Capping factor = [Aged Premium Calculated in Legacy System / Aged Premium Calculated in Exigen (PAS)] * [1 - Capping %]
</t>
        </r>
      </text>
    </comment>
    <comment ref="H23" authorId="0">
      <text>
        <r>
          <rPr>
            <sz val="9"/>
            <color indexed="81"/>
            <rFont val="Tahoma"/>
            <family val="2"/>
          </rPr>
          <t xml:space="preserve">For calculating subsequent capping factor during renewal. 
1) Retrieve the prior term capping factor
2) If the prior term capping factor is &gt; 1.00, calculate the current term capping factor as prior term capping factor x (1 + Capping %).
3) If the prior term capping factor is &lt; 1.00, calculate the current term capping factor as prior term capping factor x (1 + Capping %)
</t>
        </r>
      </text>
    </comment>
    <comment ref="H24" authorId="0">
      <text>
        <r>
          <rPr>
            <sz val="9"/>
            <color indexed="81"/>
            <rFont val="Tahoma"/>
            <family val="2"/>
          </rPr>
          <t xml:space="preserve">Prior Term Capping Factor
</t>
        </r>
      </text>
    </comment>
    <comment ref="H25" authorId="0">
      <text>
        <r>
          <rPr>
            <sz val="9"/>
            <color indexed="81"/>
            <rFont val="Tahoma"/>
            <family val="2"/>
          </rPr>
          <t>Renewal Term Capping Factor</t>
        </r>
        <r>
          <rPr>
            <sz val="9"/>
            <color indexed="81"/>
            <rFont val="Tahoma"/>
            <family val="2"/>
          </rPr>
          <t xml:space="preserve">
</t>
        </r>
      </text>
    </comment>
    <comment ref="H34" authorId="0">
      <text>
        <r>
          <rPr>
            <sz val="9"/>
            <color indexed="81"/>
            <rFont val="Tahoma"/>
            <family val="2"/>
          </rPr>
          <t xml:space="preserve">Prior Term Capping Factor
</t>
        </r>
      </text>
    </comment>
    <comment ref="H35" authorId="0">
      <text>
        <r>
          <rPr>
            <sz val="9"/>
            <color indexed="81"/>
            <rFont val="Tahoma"/>
            <family val="2"/>
          </rPr>
          <t xml:space="preserve"> Renewal Term Capping Factor</t>
        </r>
        <r>
          <rPr>
            <sz val="9"/>
            <color indexed="81"/>
            <rFont val="Tahoma"/>
            <family val="2"/>
          </rPr>
          <t xml:space="preserve">
</t>
        </r>
      </text>
    </comment>
  </commentList>
</comments>
</file>

<file path=xl/sharedStrings.xml><?xml version="1.0" encoding="utf-8"?>
<sst xmlns="http://schemas.openxmlformats.org/spreadsheetml/2006/main" count="543" uniqueCount="293">
  <si>
    <t>Date</t>
  </si>
  <si>
    <t>Author</t>
  </si>
  <si>
    <t>Version</t>
  </si>
  <si>
    <t>Change Reference</t>
  </si>
  <si>
    <t>Cognizant</t>
  </si>
  <si>
    <t>Reviewers</t>
  </si>
  <si>
    <t>Name</t>
  </si>
  <si>
    <t>Area</t>
  </si>
  <si>
    <t>Role / Rep</t>
  </si>
  <si>
    <t>Notes</t>
  </si>
  <si>
    <t>Description</t>
  </si>
  <si>
    <t>Status</t>
  </si>
  <si>
    <t>Row Labels</t>
  </si>
  <si>
    <t>Count of Requirement</t>
  </si>
  <si>
    <t>Grand Total</t>
  </si>
  <si>
    <t>No.</t>
  </si>
  <si>
    <t>Req ID</t>
  </si>
  <si>
    <t>System</t>
  </si>
  <si>
    <t>Process</t>
  </si>
  <si>
    <t>Sub-Process</t>
  </si>
  <si>
    <t>Requirement</t>
  </si>
  <si>
    <t>Added Date</t>
  </si>
  <si>
    <t>Modified Date</t>
  </si>
  <si>
    <t>PAS</t>
  </si>
  <si>
    <t>Capping</t>
  </si>
  <si>
    <t>Assumptions</t>
  </si>
  <si>
    <t xml:space="preserve"># </t>
  </si>
  <si>
    <t>Subject</t>
  </si>
  <si>
    <t>Key Assumptions</t>
  </si>
  <si>
    <t>Sessions/ Reference</t>
  </si>
  <si>
    <t>Dependencies</t>
  </si>
  <si>
    <t>Capping Business Requirement</t>
  </si>
  <si>
    <t>Capping Factor</t>
  </si>
  <si>
    <t>Program Factor</t>
  </si>
  <si>
    <t>Scenario #</t>
  </si>
  <si>
    <t>Term</t>
  </si>
  <si>
    <t>Premium</t>
  </si>
  <si>
    <t>Capping Percentage</t>
  </si>
  <si>
    <t>Legacy</t>
  </si>
  <si>
    <t>NA</t>
  </si>
  <si>
    <t>Scenario 4
(No Capping)</t>
  </si>
  <si>
    <t>SUBSEQUENT RENEWALS SCENARIOS</t>
  </si>
  <si>
    <t>NOTES / Assumptions</t>
  </si>
  <si>
    <t>2015 - 2016 (Capped Premium in PAS)</t>
  </si>
  <si>
    <t>2016 - 2017
(Capped Premium in PAS)</t>
  </si>
  <si>
    <t>2017 - 2018
(Capped Premium in PAS)</t>
  </si>
  <si>
    <t>2015 - 2016
(Capped Premium in PAS)</t>
  </si>
  <si>
    <t xml:space="preserve">Capping Calculation </t>
  </si>
  <si>
    <t>Definition</t>
  </si>
  <si>
    <t>Ceiling Cap</t>
  </si>
  <si>
    <t>Floor Cap</t>
  </si>
  <si>
    <t>Sub Process</t>
  </si>
  <si>
    <t>Requirements Structure</t>
  </si>
  <si>
    <t>Definitions</t>
  </si>
  <si>
    <t>CAP_01</t>
  </si>
  <si>
    <t>CAP_02</t>
  </si>
  <si>
    <t>CAP_03</t>
  </si>
  <si>
    <t>CAP_04</t>
  </si>
  <si>
    <t>CAP_05</t>
  </si>
  <si>
    <t>CAP_06</t>
  </si>
  <si>
    <t>CAP_07</t>
  </si>
  <si>
    <t>CAP_08</t>
  </si>
  <si>
    <t>CAP_09</t>
  </si>
  <si>
    <t>CAP_10</t>
  </si>
  <si>
    <t>CAP_11</t>
  </si>
  <si>
    <t>CAP_12</t>
  </si>
  <si>
    <t>CAP_13</t>
  </si>
  <si>
    <t>CAP_14</t>
  </si>
  <si>
    <t>CAP_15</t>
  </si>
  <si>
    <t>CAP_16</t>
  </si>
  <si>
    <t>CAP_17</t>
  </si>
  <si>
    <t>CAP_19</t>
  </si>
  <si>
    <t>CAP_20</t>
  </si>
  <si>
    <t>CAP_21</t>
  </si>
  <si>
    <t>CAP_22</t>
  </si>
  <si>
    <t>CAP_23</t>
  </si>
  <si>
    <t>CAP_24</t>
  </si>
  <si>
    <t>CAP_25</t>
  </si>
  <si>
    <t>CAP_26</t>
  </si>
  <si>
    <t>CAP_27</t>
  </si>
  <si>
    <t>CAP_28</t>
  </si>
  <si>
    <t>CAP_29</t>
  </si>
  <si>
    <t>1.Data Extract</t>
  </si>
  <si>
    <t>2. Capping %</t>
  </si>
  <si>
    <t>3. Program Factor</t>
  </si>
  <si>
    <t xml:space="preserve">4. Capping Factor </t>
  </si>
  <si>
    <t>5. Applying Capping</t>
  </si>
  <si>
    <t>6. Data Capture</t>
  </si>
  <si>
    <t>7. Import Tool</t>
  </si>
  <si>
    <t>System should NOT print/display Capping percentages and factors on any customer facing documents.</t>
  </si>
  <si>
    <t>Legacy
(1 Vehicle)</t>
  </si>
  <si>
    <t>Legacy
(2 Vehicle)</t>
  </si>
  <si>
    <t>PAS
(2 Vehicles)</t>
  </si>
  <si>
    <t>PAS
(1 Vehicles)</t>
  </si>
  <si>
    <t>CAP_30</t>
  </si>
  <si>
    <t>State</t>
  </si>
  <si>
    <t>Policy Term</t>
  </si>
  <si>
    <t>UW Company Code</t>
  </si>
  <si>
    <t>Floor Cap %</t>
  </si>
  <si>
    <t>Ceiling Cap %</t>
  </si>
  <si>
    <t>Sample Table for retrieval for Capping % and Program Factor</t>
  </si>
  <si>
    <t>AZ</t>
  </si>
  <si>
    <t>Code01</t>
  </si>
  <si>
    <t>Code02</t>
  </si>
  <si>
    <t>Code03</t>
  </si>
  <si>
    <t>Code04</t>
  </si>
  <si>
    <t>Prod01</t>
  </si>
  <si>
    <t>Prod02</t>
  </si>
  <si>
    <t>Prod03</t>
  </si>
  <si>
    <t>Prod04</t>
  </si>
  <si>
    <t>6 Months</t>
  </si>
  <si>
    <t>12 Months</t>
  </si>
  <si>
    <t>UT</t>
  </si>
  <si>
    <t>NV</t>
  </si>
  <si>
    <t>NJ</t>
  </si>
  <si>
    <t xml:space="preserve">If a capping factor is calculated and the policy has entered into their renewal term, and then a backdated endorsement is performed that impacts their prior policy term, the capping factor will not be recalculated. </t>
  </si>
  <si>
    <t>CAP_31</t>
  </si>
  <si>
    <t>CAP_32</t>
  </si>
  <si>
    <t>CAP_33</t>
  </si>
  <si>
    <t>CAP_34</t>
  </si>
  <si>
    <t>CAP_35</t>
  </si>
  <si>
    <t>Requirements related to configuration/definition of Capping %</t>
  </si>
  <si>
    <t xml:space="preserve">Capping factor  should not be recalculated until the next renewal. They should continue to apply throughout the rest of the term. </t>
  </si>
  <si>
    <t>Import Tool</t>
  </si>
  <si>
    <t>2018 - 2019
(Capped Premium in PAS)</t>
  </si>
  <si>
    <t>2019 - 2020
(Uncapped Premium in PAS)</t>
  </si>
  <si>
    <t>2018-2019
(Uncapped Premium in PAS)</t>
  </si>
  <si>
    <t>2017-2018
((Uncapped Premium in PAS)</t>
  </si>
  <si>
    <t>2016-2017
(Uncapped Premium in PAS)</t>
  </si>
  <si>
    <t>2019 - 2020
(Capped Premium in PAS)</t>
  </si>
  <si>
    <t>2020 - 2021
(Uncapped Premium in PAS)</t>
  </si>
  <si>
    <t>Program Code</t>
  </si>
  <si>
    <t>CAP_36</t>
  </si>
  <si>
    <t>System should provide the capability to manage the Program Factor changes with the Fast track rate change process.</t>
  </si>
  <si>
    <t>System should provide the capability to manage the Cap % table changes with the Fast track rate change process.</t>
  </si>
  <si>
    <t>System should NOT print/display Program Factor on any customer facing documents.</t>
  </si>
  <si>
    <t>CAP_37</t>
  </si>
  <si>
    <t>CAP_38</t>
  </si>
  <si>
    <t>CAP_39</t>
  </si>
  <si>
    <t>System should apply the current capping factor for the following scenarios  that are added/updated at or subsequent to renewal:
- New Vehicle Additions
- New coverages
- New optional coverage endorsements
- Vehicle on the Policy is replaced with another</t>
  </si>
  <si>
    <t>System should NOT display Capping percentages Capping factor in any agent/customer facing applications.(E.g. Comp Raters, Quick Quote, Self Service Portals etc.)
It should be available only for the authorized users.</t>
  </si>
  <si>
    <t>System should NOT display Capping percentages Program factor in any agent/customer facing applications.
It should be available only for the authorized users.</t>
  </si>
  <si>
    <t>No</t>
  </si>
  <si>
    <t>NOTES</t>
  </si>
  <si>
    <t>AC (2/19/15): perhaps we can grey out/remove the values in columns E and F.  These calculations are not needed on subsequent renewals. Also, it's not clear which "capping factor" is the capping factor for this term based on the labeling.</t>
  </si>
  <si>
    <t>AC (2/19/15): same comments as immediately above scenario.</t>
  </si>
  <si>
    <t>SCENARIOS FOR CONVERSION FROM LEGACY TO PAS</t>
  </si>
  <si>
    <t>System should apply Capping for Policies that are Reinstated with/without Lapse.</t>
  </si>
  <si>
    <t>Capped Premium in PAS (PAS)</t>
  </si>
  <si>
    <t>Renewal full term premium sent from Legacy system should not include any fees, taxes.</t>
  </si>
  <si>
    <t>Product</t>
  </si>
  <si>
    <t>CAP_40</t>
  </si>
  <si>
    <t>System should include the capped policies in the conversion premium variance report. The following information used in calculating the capping factor for the policies should be added to the Premium variance report for the Capped policies:
- Renewal full term premium from Legacy
- Uncapped Premium from PAS
- Capped Premium from PAS</t>
  </si>
  <si>
    <t>AC (2/19/15): the requirement should be that the system still does the premium compare, but there are no special hard stops.
Smita (02/23): Updated as per Alyce's comment.</t>
  </si>
  <si>
    <t>2015 - 2016
(Renewal full term premium from Legacy)</t>
  </si>
  <si>
    <t>2016-2017
(Renewal full term premium from Legacy in PAS)</t>
  </si>
  <si>
    <t>2015-2016
(Renewal full term premium from PAS)</t>
  </si>
  <si>
    <t>2018-2019
(Renewal full term premium in PAS)</t>
  </si>
  <si>
    <t>2017-2018
(Renewal full term premium in PAS)</t>
  </si>
  <si>
    <t>Scenario 1
PUP Premium Excluded
(Ceiling Capping)</t>
  </si>
  <si>
    <t>Scenario 2
PUP Premium Included in Renewal Full Term Premium
(Ceiling Capping)</t>
  </si>
  <si>
    <t>Scenario 3
(Floor Capping)</t>
  </si>
  <si>
    <t>Scenario 5
(No Capping)</t>
  </si>
  <si>
    <t>Scenario 6
( Mid Term Transaction 
Before R0 but After initiating Conversion Process)</t>
  </si>
  <si>
    <t>Scenario 7
( Mid Term Transaction 
After R0 in PAS)</t>
  </si>
  <si>
    <t>Scenario 8
( Ceiling Capping : Subsequent Renewals for Scenario 1)</t>
  </si>
  <si>
    <t>Scenario 9
(Floor Capping : Subsequent Renewals for Scenario 3)</t>
  </si>
  <si>
    <t>2015 - 2016
(Renewal full term premium without PUP premium C11from Legacy)</t>
  </si>
  <si>
    <t>2015 - 2016
(PUP Endorsement Premium)</t>
  </si>
  <si>
    <t>Coverage</t>
  </si>
  <si>
    <t>BI</t>
  </si>
  <si>
    <t>PD</t>
  </si>
  <si>
    <t>MP</t>
  </si>
  <si>
    <t>Coll</t>
  </si>
  <si>
    <t>Comp</t>
  </si>
  <si>
    <t>Total</t>
  </si>
  <si>
    <t>Premium Calculation at Coverage Level for Scenario 1</t>
  </si>
  <si>
    <t>System should calculate Subsequent Renewal Capping factor, during renewal as follows:
1) Retrieve the prior term capping factor
2) If the prior term capping factor is &gt; 1.00, calculate the subsequent renewal term capping factor as prior term capping factor x (1 + Floor Cap %).
3) If the prior term capping factor is &lt; 1.00, calculate the subsequent renewal term capping factor as prior term capping factor x (1 + Ceiling Cap %).
4) If the prior term capping factor is = 1.00, calculate the subsequent renewal term capping factor =1
5) If the renewal term capping factor calculated exceeds 1 for ceiling cap or decreases below 1 for floor capped policies, then set renewal term capping factor to 1. These policies will not be capped further. 
For illustration please refer to Capping Example sheet 
"Scenario 5(Ceiling Capping : Subsequent Renewals for Scenario 1)" 
"Scenario 6 (Floor Capping : Subsequent Renewals for Scenario 2)"</t>
  </si>
  <si>
    <t>Factor to control base rate for capped policies after conversion. This  will be part of the rating algorithm right after base rate determination for all  coverages.</t>
  </si>
  <si>
    <t>Renewal full term premium</t>
  </si>
  <si>
    <t>Table driven  factor used to decide the upper limit of Capping %.</t>
  </si>
  <si>
    <t>Table driven  factor used to decide the lower limit of Capping %.</t>
  </si>
  <si>
    <t xml:space="preserve">
System should exclude PUP endorsement premiums, while extracting renewal full term premiums for converion of Non CA HO3/5, HO4, or HO6 policies.</t>
  </si>
  <si>
    <t>Completed</t>
  </si>
  <si>
    <t xml:space="preserve">Program Factor will be table driven and is applicable for the Block of Business after conversion. This  will be part of the rating algorithm. 
This factor provides an ability to manage the premium of converted &amp; capped policies even after capping has ended.
</t>
  </si>
  <si>
    <r>
      <t xml:space="preserve">When Renewal full term premium from Legacy is not available during book rolls, system should use the Expiring full term premium from Legacy for determination of Capping and calculation of Capping Factor.
</t>
    </r>
    <r>
      <rPr>
        <b/>
        <sz val="11"/>
        <rFont val="Calibri"/>
        <family val="2"/>
        <scheme val="minor"/>
      </rPr>
      <t>Note: This scenario would be applicable ONLY during book rolls when Renewal  premium would not be available from the Legacy system.</t>
    </r>
  </si>
  <si>
    <t xml:space="preserve">System should have the ability to uniquely identify a Program Factor  for a block of business using the same set of features used for Capping as identified in requirement CAP_06.
 </t>
  </si>
  <si>
    <t xml:space="preserve">
System should apply Capping Factor at coverage/vehicle(unit )/policy level. Capped Premium in PAS  should be calculated as follows:
Capped Premium = Premium obtained from PAS Rating Engine for Coverage/Vehicle (Unit)/policy) * Capping factor calculated for the renewal term
Note : For property each premium bearing endorsement should be considered a coverage &amp; capping factor should be applied. 
</t>
  </si>
  <si>
    <t xml:space="preserve">System should calculate subsequent renewal Capped Premium in PAS as follows:
subsequent renewal Capped Premium = Premium obtained from PAS Rating Engine for Coverage/Unit * Subsequent Renewal Capping factor
Note :
1) System should apply Capping Factor  to each coverage/unit of risk/policy level premiums.
2) For property each premium bearing endorsement should be considered a coverage &amp; capping factor should be applied. </t>
  </si>
  <si>
    <t>System should have the ability to identify if the capping factor was system calculated or manually overridden.</t>
  </si>
  <si>
    <t>System should have the ability to override system calculated capping factor. Only authorized users should be allowed to manually adjust the capping factor. This will be applicable for the current term and PAS should recalculate the current term premium using the new factor entered. Requirements CAP_29 and CAP_30, CAP_31 provide details on the different scenarios.</t>
  </si>
  <si>
    <t>Premium validation rules during conversion should not impact capped policies identified by block of business &amp; these policies should not be flagged to exceptions queues by this process.</t>
  </si>
  <si>
    <t>Initial version for Stakeholder Review</t>
  </si>
  <si>
    <t>Incorporated comments from Stakeholder Review</t>
  </si>
  <si>
    <t>AC (2/19/15): Please clarify that the aged premiums from legacy are not available ONLY in the case of book rolls.  It will always be available in the case of conversion.</t>
  </si>
  <si>
    <t>AC (2/19/15): requirement needs to specify here that this is only for initial eligibility.  Also, please define percentage increase/decrease.  The state/product ceiling and floor caps are policy term and policy period/effective date specific.</t>
  </si>
  <si>
    <t xml:space="preserve">AC (2/19/15): this is only for the initial capping.  </t>
  </si>
  <si>
    <t>AC (2/19/15): formula's should specify ceiling capping % and floor capping percentage because they can be different (not just capping %)</t>
  </si>
  <si>
    <t>RT (2/24/15): If we allow overriding, we need to capture a flag whether the capping factor is system generated or not.</t>
  </si>
  <si>
    <t xml:space="preserve"> </t>
  </si>
  <si>
    <t xml:space="preserve">AC (2/19/15): What is capping % here (and how is it different than celling cap/floor cap %).  Perhaps this is in a different requirement, but where are the required fields needed to allow a manual capping factor?
</t>
  </si>
  <si>
    <t xml:space="preserve">Ceiling/Floor Capping %  will be table driven and used to decide the ceiling and floor capping limits. 
Please refer to "Sample Table for retrieval for Capping % and Program Factor" Capping Examples sheet for illustration.
</t>
  </si>
  <si>
    <t>Initial eligibility of Capping for all the converted policies will follow the below logic: 
1) If percentage increase in premium is greater then or equal to the ceiling cap %, ceiling cap is applied on premium calculated in PAS. 
2) If percentage decrease in premium is  less then equal to floor cap %,  floor cap is applied on premium calculated in PAS. 
3)  If percentage increase/decrease in premium  is less then the  ceiling cap, but greater then the floor cap, the capping will not be applied for the policy.
Note : Percentage increase/decrease in premium = [(Future renewal full term premium from PAS - Renewal full term premium from Legacy)/Renewal full term premium from Legacy] * 100</t>
  </si>
  <si>
    <t xml:space="preserve">System should calculate initial Capping Factor for a policy eligible for capping as follows :- 
If policy is eligible for ceiling cap :- 
Capping factor = [Renewal full term premium from Legacy / Future renewal full term premium from PAS * [1 + Ceiling Cap %]
If policy is eligible for floor cap :- 
Capping factor = [Renewal full term premium from Legacy / Future renewal full term premium from PAS] * [1 + Floor Cap %]
If policy is not eligible for ceiling or floor cap :-
Capping factor = 1
System should round off the Capping factor to four decimals.
Note : Capping Factor calculation for subsequent renewals for capped policies will be calculated differently as per CAP_22.
</t>
  </si>
  <si>
    <r>
      <t xml:space="preserve">ZB (2/20/2015): on the third bullet point we might want to clarify:
Capped premium = Premium obtain from PAS Rating Engine </t>
    </r>
    <r>
      <rPr>
        <u/>
        <sz val="11"/>
        <rFont val="Calibri"/>
        <family val="2"/>
        <scheme val="minor"/>
      </rPr>
      <t>for</t>
    </r>
    <r>
      <rPr>
        <sz val="11"/>
        <rFont val="Calibri"/>
        <family val="2"/>
        <scheme val="minor"/>
      </rPr>
      <t xml:space="preserve"> coverage/vehicle (unit) * capping factor
I also want to make sure that we are clear that in property each premium bearing endorsement should be considered a coverage. It may be implicit, but if it's worth calling out we should.
</t>
    </r>
  </si>
  <si>
    <t>AC (2/19/15): if process for manual conversion is followed, will subsequent renewals continue to apply capping?  I believe manual rates fall off at renewal.  If it will not continue to apply, we will need to have a different option.
ZB (2/20/2015): What does "the process for manual conversion" mean? I'm not sure that I am following this requirement.</t>
  </si>
  <si>
    <t>Ray Tan</t>
  </si>
  <si>
    <t>Zak Belanger</t>
  </si>
  <si>
    <t>Alyce Chow</t>
  </si>
  <si>
    <t>Actuarial</t>
  </si>
  <si>
    <t>Product Executive</t>
  </si>
  <si>
    <t>Product Manager</t>
  </si>
  <si>
    <t>System should not apply capping If the policy is canceled and then rewritten (i.e. a new policy number is issued). However, if the policy is cancelled and then rewritten due to no fault of the customer (e.g. company error), capping should continue to be applied.
1) Cancelled in Legacy and Rewrite in PAS - The process for Manual Capping would be followed as supported in CAP_25, Capping will be applied.
2) Both Cancellation and Rewrite in PAS due to Company Error - As part of the rewrite transaction in PAS, Capping Factor should be copied from term that is being Cancelled.
3) Both Cancellation and Rewrite in PAS due to Customer Request - As part of the rewrite transaction in PAS, Capping Factor should be set to 1 for the rewritten Policy. (No capping to be applied)</t>
  </si>
  <si>
    <t>Capping Factor Overridden prior to Renewal Offer sent to Customer (Before renewal offer generation): 
If authorized users manually make changes to the Capping Factor, System should recalculate the current full term premium (Starting Term Effective Date) using the new factor entered.</t>
  </si>
  <si>
    <t>Capping Factor Overridden prior to Renewal Offer sent to Customer and before Renewal Effective Date (Between Renewal offer generation date and R): 
If authorized users manually make changes to the Capping Factor, System should recalculate the current full term premium (Starting Term Effective Date)  using the new factor entered and send a revised renewal offer to the customer with updated premiums.  The reason for Premium change should be Data correction on the customer facing documentation.</t>
  </si>
  <si>
    <t>Capping Factor Overridden after Renewal Effective Date (After R): 
If authorized users manually make changes to the Capping Factor, System should recalculate the current full term premium (Starting Term Effective Date)  using the new factor entered. This would be a back-dated endorsement and AP/RP would be calculated and communicated to the customer.  The reason for Premium change should be Data correction on the customer facing documentation.</t>
  </si>
  <si>
    <t>1. Data Extract</t>
  </si>
  <si>
    <t>Requirements related to data extraction from Legacy PAS</t>
  </si>
  <si>
    <t>Requirements related to configuration/definition of Program Factor %</t>
  </si>
  <si>
    <t>Requirements related to determination of eligibility and calculation of Capping Factor</t>
  </si>
  <si>
    <t>Requirements  related to applying Capping for various Policy Lifecycle Transactions</t>
  </si>
  <si>
    <t>Requirements related to additional Data Capture on PAS to support Capping Process</t>
  </si>
  <si>
    <t>Requirements related to impacts on Import Tool to support Capping</t>
  </si>
  <si>
    <t>8. Others</t>
  </si>
  <si>
    <t>Other key requirements related to Peripherals Impacts due to Capping</t>
  </si>
  <si>
    <t>Carrier</t>
  </si>
  <si>
    <t>U/W Company</t>
  </si>
  <si>
    <t>LOB</t>
  </si>
  <si>
    <t>Form Type</t>
  </si>
  <si>
    <t>Underwriting Company Code from Legacy System</t>
  </si>
  <si>
    <t>Rating State of the Policy from Legacy System</t>
  </si>
  <si>
    <t>Line of Business Code from Legacy System (E.g. Auto, Property)</t>
  </si>
  <si>
    <t>Product Code from Legacy System (E.g. SS, Select, Choice)</t>
  </si>
  <si>
    <t>Homeowners Form Type (E.g. HO3, HO4,HO5, DP3, HO6 etc.)</t>
  </si>
  <si>
    <t>Term of the Policy (E.g. 6 months, 12 months)</t>
  </si>
  <si>
    <t>Renewal offer premium calculated using the Legacy System rater</t>
  </si>
  <si>
    <t>Auto Product Management</t>
  </si>
  <si>
    <t>Property Product Management</t>
  </si>
  <si>
    <t>Pricing Manager</t>
  </si>
  <si>
    <t>AC (2/19/15): please include an example with PUP as well.</t>
  </si>
  <si>
    <t>AC (2/19/15): it's not clear from the notes or the example that vehicle 2 is added between R-45 and R-0.  Please clarify.  Also, R-45 is not consistent across all states) so similar to above, can you put the formula in words with the numbers as examples?
Smita (02/23): Elaborated the formula.</t>
  </si>
  <si>
    <t>AC (2/19/15): is the calculation wrong in column I?  The capped premium in PAS (column I), is this meant to represent the policy premium or the one newly added vehicle premium?  That is not clear based on the labeling.
Smita (02/23): Column I represents new Capped Policy Premium after adding the new vehicle.</t>
  </si>
  <si>
    <t>AC (2/19/15): is the calculation wrong?  The percentage increase/decrease is 50% (that is how the capping factor was calculated).  
Smita(02/23) : Updated as per the comments above.</t>
  </si>
  <si>
    <t>Comments</t>
  </si>
  <si>
    <t>If Premium  increase/decrease % is  within the Ceiling and Floor Capping Percentage Limits then
Capping Factor = 1
Capped Premium = Premium obtained from PAS Rating Engine * Capping factor
= 1*1020
= 1020</t>
  </si>
  <si>
    <t>Premium Increase /Decrease %</t>
  </si>
  <si>
    <t>If Premium  increase/decrease % is  within the Ceiling and Floor Capping Percentage Limits then
Capping factor = 1.
Capped Premium = 1* 980</t>
  </si>
  <si>
    <t>1) Capping continues until Capping factor = 1
2) Renewal full term premium in PAS is assumed as 1500 for calculating capped premium.</t>
  </si>
  <si>
    <t>1) Capping continues until Capping factor become 1
2) Renewal full term premium in PAS is assumed as 800 for calculating capped premium.</t>
  </si>
  <si>
    <t>Legacy Premium</t>
  </si>
  <si>
    <t>PAS Uncapped Premium</t>
  </si>
  <si>
    <t>PAS Capped Premium</t>
  </si>
  <si>
    <t>Effective Date</t>
  </si>
  <si>
    <t>Expiry Date</t>
  </si>
  <si>
    <t>If Prior Term Capping factor is &lt; 1.00 then
Capping factor = Prior term capping factor * (1 + Ceiling Cap %)
= 0.6867 * (1+ 0.03)
= 0.7073
Capped Premium = Premium obtained from PAS Rating Engine * Capping factor
= 0.7073 * 1500
= 1065</t>
  </si>
  <si>
    <t xml:space="preserve">If Prior Term  Capping factor is &lt; 1.00 then 
Capping factor = Prior term capping factor * (1 + Ceiling Cap %)
= 0.7073 * (1+ 0.08)
= 0.7639
Capped Premium = Premium obtained from PAS Rating Engine * Capping factor
= 0.7639 * 1500
= 1155
</t>
  </si>
  <si>
    <t>If Prior Term  Capping factor  is &lt; 1.00 then 
Capping factor = Prior term capping factor * (1 + Ceiling Cap %)
= 0.7639 * (1+ 0.08)
= 0.8251
Capped Premium = Premium obtained from PAS Rating Engine * Capping factor
= 0.8251 * 1500
= 1260</t>
  </si>
  <si>
    <t>If Prior Term  Capping factor  is &lt; 1.00 then 
Capping factor = Prior term capping factor * (1 + Ceiling Cap %)
= 0.8251 * (1+ 0.12)
= 0.9242
Capped Premium = Premium obtained from PAS Rating Engine  * Capping factor
= 0.9242 * 1500
= 1425</t>
  </si>
  <si>
    <r>
      <t xml:space="preserve">If Prior Term  Capping factor  is &lt; 1.00 &amp; Subsequent Term Capping Factor &gt; 1.00 then  Capping Factor will become 1 &amp; this will suspend capping for all subsequent renewals.
Capping factor = Prior term capping factor * (1 + Ceiling Cap %)
= 0.9242 * (1 +0.9) 
= 1.007
</t>
    </r>
    <r>
      <rPr>
        <b/>
        <sz val="11"/>
        <color theme="1"/>
        <rFont val="Calibri"/>
        <family val="2"/>
        <scheme val="minor"/>
      </rPr>
      <t xml:space="preserve">CAPPING FACTOR WILL BECOME 1.
</t>
    </r>
    <r>
      <rPr>
        <sz val="11"/>
        <color theme="1"/>
        <rFont val="Calibri"/>
        <family val="2"/>
        <scheme val="minor"/>
      </rPr>
      <t xml:space="preserve">
Capped Premium = Premium obtained from PAS Rating Engine  * Capping factor
= 1 * 1500
= 1500</t>
    </r>
  </si>
  <si>
    <t>If the Prior Term  Capping factor  is &gt; 1.00
Capping factor = Prior term capping factor * (1 + Floor Cap %)
= 1.2125 * (1- 0.03)
= 1.1761
Capped Premium = Premium obtained from PAS Rating Engine * Capping factor
= 1.1761 * 800
= 941</t>
  </si>
  <si>
    <t>If the Prior Term Capping factor is &gt; 1.00
Capping Factor = prior term capping factor * (1 + Floor Cap %)
= 1.1761 * (1- 0.09)
Capped Premium = Premium obtained from PAS Rating Engine * Capping factor
= 1.0703 * 800
= 856</t>
  </si>
  <si>
    <t>If the Prior Term Capping factor is &gt; 1.00 &amp;
Current Term Capping Factor &lt; 1.00 then  Capping Factor will become 1 &amp; this will suspend capping for all subsequent renewals.
Capping Factor = prior term capping factor * (1 + Floor Cap %)
= 1.07 * (1- 0.08)
=0.98
Capping factor becomes 1.
Capped Premium = Premium obtained from PAS Rating Engine for Coverage/Unit * Capping factor
Capped Premium 
= 1 * 800
= 800</t>
  </si>
  <si>
    <t>Capping Illustration - Capping Factor is applied at Coverage and Endorsement Premium Level</t>
  </si>
  <si>
    <t>If Premium  increase/decrease % &gt;= Ceiling Capping Percentage then 
Capping factor = [(Renewal full term premium from Legacy  - PUP Endorsement Premium) / Renewal full term premium in PAS] * [1 + Ceiling Cap %]
= (1000/1500) * (1+0.03)
= 0.6867
Capped Premium = Premium obtained from PAS Rating Engine  * Capping factor
= 0.6867 * 1500
= 1035</t>
  </si>
  <si>
    <t>If Premium  increase/decrease % &lt;= Floor Capping Percentage then
Capping factor = [Renewal full term premium from Legacy Calculated in Legacy System / Renewal full term premium in PAS] * [1 - Floor Cap %]
= (1000/800) * (1-0.03)
= 1.2125
Capped Premium = Premium obtained from PAS Rating Engine for Coverage/Unit * Capping factor
= 1.2125 * 800
= 968</t>
  </si>
  <si>
    <t>If Premium  increase/decrease %  &gt;= Ceiling Capping % then 
Capping Factor = [Renewal full term premium from Legacy / Renewal full term premium in PAS] * [1 + Ceiling Cap %]
= (1000/1500) * (1+0.03)
= 0.6867
Capped Premium = Premium obtained from PAS Rating Engine  * Capping factor
= 0.6867 * 1500
= 1035</t>
  </si>
  <si>
    <t>If Premium  increase/decrease % &gt;= Ceiling Capping Percentage then 
Capping factor = [Renewal full term premium from Legacy  / Renewal full term premium in PAS] * [1 + Ceiling Cap %]
= (1000/1500) * (1+0.03)
= 0.6867
Capped Premium = Premium obtained from PAS Rating Engine* Capping factor 
=  0.6867* 2500
= 1725</t>
  </si>
  <si>
    <t>If  Premium  increase/decrease % &gt;= Ceiling Capping Percentage then 
Capping Factor = [Renewal full term premium from Legacy / Renewal full term premium in PAS] * [1 + Ceiling Cap %]
= (1000/1500) * (1+0.03)
= 0.6867
Capped Premium = Premium obtained from PAS Rating Engine * Capping factor 
=  0.6867* 2500
= 1725</t>
  </si>
  <si>
    <t xml:space="preserve"> Capping % = 3% as shared by Business Team</t>
  </si>
  <si>
    <t>Current Carrier Code from Legacy System (not to be confused with 'Prior Carrier Code'</t>
  </si>
  <si>
    <r>
      <t xml:space="preserve">Numeric Factor which is multiplied by Aged Premium to calculated Capped premium. 
</t>
    </r>
    <r>
      <rPr>
        <i/>
        <sz val="11"/>
        <color theme="1"/>
        <rFont val="Calibri"/>
        <family val="2"/>
        <scheme val="minor"/>
      </rPr>
      <t>Capping factor = [Renewal full term premium calculated in Legacy System / Renewal full term premium calculated in PAS] * [1 + Cap %]</t>
    </r>
  </si>
  <si>
    <t>It is derived from the legacy policy characteristics identified by business which will provide additional flexibility in defining Ceiling and floor cap %for a block of business. This should ideally be set in the conversion layer for automated conversion or input through the UI for manual conversion/book rolls.</t>
  </si>
  <si>
    <t>For specific states/books where regulations limit/prevent leveraging this Capping solution, alternate approaches such as setting up a different UW company will need to be considered</t>
  </si>
  <si>
    <t>Conversion</t>
  </si>
  <si>
    <t>Auto and Property product rationalization between Legacy and PAS products needs to be considered before finalizing capping requirements for individual conversion/books. Product rationalization will impact the total premiums used for capping factor calculations.</t>
  </si>
  <si>
    <t xml:space="preserve">AC (2/19/15): should be clear if it is ceiling cap or floor cap.  The "capping percentage" can be a ceiling or floor and be different.  Also suggest that column D be in percentages, because we are comparing percentages to percentages.
RT (2/24/15):  Since the capping is 3% which is two decimals, so I recommend the formula in Column G (capping factor) change to be rounded to 4 decimals.  This will be aligned with other rating variables in the algorithm (4 decimals)
</t>
  </si>
  <si>
    <t xml:space="preserve">ZB (2/20/2015): Alyce noted on the capping requirements that we need to define the types of premiums we are talking about. "Renewal full term premium from Legacy" might need further clarification, because it will not always be a straight pull off the legacy system. Including that calculation and definition on this page seems appropriate.
Sometimes it will require the legacy renewal premium minus fees/taxes (flat or % of premiums), and in property we will need to call out that if legacy has the PUP endorsement that it is subtracted to calculate the capping factor. 
</t>
  </si>
  <si>
    <t xml:space="preserve">1. As part of midterm endorsement new vehicle has been added after R.
2. Capping Factor will not be recalculated once the offer has been sent to the customer.
3. Here we will use the capping factor calculated using 1 vehicle and apply it to the second vehicle as well. </t>
  </si>
  <si>
    <t xml:space="preserve">1. As part of endorsement new vehicle has been added in legacy before R &amp; after the policy was coverted.
2. Capping Factor will not be recalculated once the policy has been converted.
3. Here we will use the capping factor calculated using 1 vehicle and apply it to the second vehicle as well. </t>
  </si>
  <si>
    <t>AC (2/19/15): The capping factor should not always round up, it should just round to the nearest 4 decimals.</t>
  </si>
  <si>
    <t>Company Code</t>
  </si>
  <si>
    <t>System should be able to send the following policy features to PAS to support Capping Process for conversion :
- Carrier
- U/W Company
- State
- LOB
- Product 
- Form Type (for Property)
- Policy Term
- Policy Effective Date
- Program Code
- Renewal full term premium from Legacy 
Note : Legacy system should send Renewal Full Term premium in total and at the
coverage, endorsement and vehicle/unit level.</t>
  </si>
  <si>
    <t>ZB (2/20/15): If prior product code is the expiring form that would be helpful for property since we are converting HO5s into HO3s.
Smita (02/25) : We need premiums from legacy at coverage/endorsement level to do the downstream analysis.</t>
  </si>
  <si>
    <t>System should have the ability to provide the following information to BDW. These data would be used for Dislocation Analysis from BDW.
- Capped Premium
- Uncapped Premium
- Ceiling Cap % or Floor Cap % used
- Capping Factor 
- Renewal full term premium from Legacy in Total and at coverage/endorsement level
- All Block of Business features mentioned in Req# : CAP_06.
Note : All premium should be provided at coverage/vehicle (unit)/policy.</t>
  </si>
  <si>
    <t>Smita (02/25): Program Factor will be derived from the same 7/8 features used for Cap % &amp; be will be provided by Acturial team</t>
  </si>
  <si>
    <t>System should have the ability to store &amp; retrieve the following information at policy level :- 
- Capping factor for each policy term
- Date when the capping factor was calculated
- Capped premium for each vehicle/unit and coverage.</t>
  </si>
  <si>
    <t>System should have the ability to uniquely identify Capping % and eligibility for a block of business based on the following features -  
- Carrier
- U/W Company
- State
- LOB
- Product 
- Form Type (for Property)
- Policy Term
- Policy Effective Date
- Program Code</t>
  </si>
  <si>
    <t>If the insured makes a change to their policy for the current term between the renewal offer generation date and the renewal effective date, the capping factor will not be recalculated.</t>
  </si>
  <si>
    <t>System should support capping for manual conversion and book rolls by enabling data capture/editing of the following attributes:
- Future term/Expiring full Term Premium
- Premiums at coverage/Vehicle(unit) and endorsement level
- All Block of Business features mentioned in Req# : CAP_06.
Note: The premium entered should NOT include any fees, taxes.</t>
  </si>
  <si>
    <t xml:space="preserve">System should allow authorized users to view the Capping calculation details which include following :
- Ceiling Cap %/Floor Cap %
- Capping Factor
- Uncapped Premium
- Capped Premium
- All Block of Business features mentioned in Req# : CAP_06.
</t>
  </si>
  <si>
    <t>BDW should  store the following  data for Dislocation Analysis :
- Capped Premium
- Uncapped Premium
- Renewal full term premium from Legacy in Total and at coverage/endorsement level
- Ceiling Cap % or Floor Cap % used
- Capping Factor 
- All Block of Business features mentioned in Req# : CAP_06.</t>
  </si>
  <si>
    <r>
      <t xml:space="preserve">System should be able to import the additional attributes from Legacy required to support capping during Policy Import process.
- Renewal full term premium in total and by coverage/vehicle (unit)/policy
- Expiring Term Premium in total and by coverage/vehicle (unit)/policy
- All Block of Business features mentioned in Req# : </t>
    </r>
    <r>
      <rPr>
        <sz val="10"/>
        <rFont val="Calibri"/>
        <family val="2"/>
        <scheme val="minor"/>
      </rPr>
      <t>CAP_06.
Note: The premium entered should NOT include any fees, taxes. PUP endorsement premiums should not be included, where applicable</t>
    </r>
  </si>
  <si>
    <r>
      <t xml:space="preserve">System should provide the facility to turn capping on/off for a block of policies based on the combination of features mentioned in the Req# : CAP_06.
</t>
    </r>
    <r>
      <rPr>
        <b/>
        <u/>
        <sz val="11"/>
        <rFont val="Calibri"/>
        <family val="2"/>
        <scheme val="minor"/>
      </rPr>
      <t>Scenario # 1 : Policies already Converted with no Capping. Turn ON Capping from a specific Renewal</t>
    </r>
    <r>
      <rPr>
        <sz val="11"/>
        <rFont val="Calibri"/>
        <family val="2"/>
        <scheme val="minor"/>
      </rPr>
      <t xml:space="preserve">
1) System should run the Capping eligibility and calculate the initial Capping factor (CAP_12) during the Policy Renewal
2) PAS should calculate premium using the rater that was in-force in PAS during the Expiring Term effective date and Aged Data as of  Next Renewal Term. This premium should be compared with the Renewal Term premium to determine eligibility.
</t>
    </r>
    <r>
      <rPr>
        <b/>
        <u/>
        <sz val="11"/>
        <rFont val="Calibri"/>
        <family val="2"/>
        <scheme val="minor"/>
      </rPr>
      <t>Scenario # 2 : Policy was already Capped. The Capping for the book was turned OFF and turned on back again during the Policy Term. Capping factor has to be re-initialized/reset afresh at Policy Renewal</t>
    </r>
    <r>
      <rPr>
        <sz val="11"/>
        <rFont val="Calibri"/>
        <family val="2"/>
        <scheme val="minor"/>
      </rPr>
      <t xml:space="preserve">
1) System should re-run the Capping eligibility and calculate the initial Capping factor (CAP_12) during the Policy Renewal
2) PAS should calculate premium using the rater that was in-force in PAS during the Expiring Term effective date and Aged Data as of  Next Renewal Term. This premium should be compared with the Uncapped Renewal Term premium to determine eligibility.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</si>
</sst>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mm/dd/yy"/>
    <numFmt numFmtId="165" formatCode="0.0"/>
    <numFmt numFmtId="166" formatCode="0.0%"/>
    <numFmt numFmtId="167" formatCode="_(&quot;$&quot;* #,##0_);_(&quot;$&quot;* \(#,##0\);_(&quot;$&quot;* &quot;-&quot;??_);_(@_)"/>
  </numFmts>
  <fonts count="25" x14ac:knownFonts="1">
    <font>
      <sz val="11"/>
      <color theme="1"/>
      <name val="Calibri"/>
      <family val="2"/>
      <scheme val="minor"/>
    </font>
    <font>
      <sz val="11"/>
      <color theme="1"/>
      <name val="Calibri"/>
      <family val="2"/>
    </font>
    <font>
      <sz val="10"/>
      <name val="Arial"/>
      <family val="2"/>
    </font>
    <font>
      <sz val="10"/>
      <color theme="1"/>
      <name val="Calibri"/>
      <family val="2"/>
      <scheme val="minor"/>
    </font>
    <font>
      <b/>
      <sz val="12"/>
      <color theme="1"/>
      <name val="Calibri"/>
      <family val="2"/>
      <scheme val="minor"/>
    </font>
    <font>
      <b/>
      <sz val="10"/>
      <color rgb="FFFFFFFF"/>
      <name val="Arial"/>
      <family val="2"/>
    </font>
    <font>
      <b/>
      <sz val="11"/>
      <color theme="1"/>
      <name val="Calibri"/>
      <family val="2"/>
      <scheme val="minor"/>
    </font>
    <font>
      <b/>
      <sz val="10"/>
      <color theme="0"/>
      <name val="Arial"/>
      <family val="2"/>
    </font>
    <font>
      <sz val="9"/>
      <color indexed="81"/>
      <name val="Tahoma"/>
      <family val="2"/>
    </font>
    <font>
      <sz val="11"/>
      <color rgb="FF000000"/>
      <name val="Calibri"/>
      <family val="2"/>
      <scheme val="minor"/>
    </font>
    <font>
      <sz val="11"/>
      <color theme="1"/>
      <name val="Calibri"/>
      <family val="2"/>
      <scheme val="minor"/>
    </font>
    <font>
      <sz val="10"/>
      <name val="Calibri"/>
      <family val="2"/>
      <scheme val="minor"/>
    </font>
    <font>
      <sz val="11"/>
      <name val="Calibri"/>
      <family val="2"/>
      <scheme val="minor"/>
    </font>
    <font>
      <b/>
      <sz val="11"/>
      <color rgb="FFFFFFFF"/>
      <name val="Calibri"/>
      <family val="2"/>
      <scheme val="minor"/>
    </font>
    <font>
      <b/>
      <sz val="16"/>
      <name val="Calibri"/>
      <family val="2"/>
      <scheme val="minor"/>
    </font>
    <font>
      <b/>
      <sz val="10"/>
      <color indexed="9"/>
      <name val="Calibri"/>
      <family val="2"/>
      <scheme val="minor"/>
    </font>
    <font>
      <sz val="8"/>
      <color theme="1"/>
      <name val="Calibri"/>
      <family val="2"/>
      <scheme val="minor"/>
    </font>
    <font>
      <sz val="8"/>
      <name val="Calibri"/>
      <family val="2"/>
      <scheme val="minor"/>
    </font>
    <font>
      <b/>
      <sz val="16"/>
      <color theme="1"/>
      <name val="Calibri"/>
      <family val="2"/>
      <scheme val="minor"/>
    </font>
    <font>
      <sz val="10"/>
      <color indexed="63"/>
      <name val="Calibri"/>
      <family val="2"/>
      <scheme val="minor"/>
    </font>
    <font>
      <i/>
      <sz val="11"/>
      <color theme="1"/>
      <name val="Calibri"/>
      <family val="2"/>
      <scheme val="minor"/>
    </font>
    <font>
      <b/>
      <sz val="11"/>
      <name val="Calibri"/>
      <family val="2"/>
      <scheme val="minor"/>
    </font>
    <font>
      <u/>
      <sz val="11"/>
      <name val="Calibri"/>
      <family val="2"/>
      <scheme val="minor"/>
    </font>
    <font>
      <b/>
      <u/>
      <sz val="11"/>
      <name val="Calibri"/>
      <family val="2"/>
      <scheme val="minor"/>
    </font>
    <font>
      <b/>
      <sz val="10"/>
      <name val="Arial"/>
      <family val="2"/>
    </font>
  </fonts>
  <fills count="13">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rgb="FF595959"/>
        <bgColor rgb="FF000000"/>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
      <patternFill patternType="lightUp">
        <bgColor theme="9" tint="0.59999389629810485"/>
      </patternFill>
    </fill>
    <fill>
      <patternFill patternType="lightUp">
        <bgColor theme="7" tint="0.59999389629810485"/>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2" fillId="0" borderId="0"/>
    <xf numFmtId="0" fontId="2" fillId="0" borderId="0"/>
    <xf numFmtId="9" fontId="10" fillId="0" borderId="0" applyFont="0" applyFill="0" applyBorder="0" applyAlignment="0" applyProtection="0"/>
    <xf numFmtId="44" fontId="10" fillId="0" borderId="0" applyFont="0" applyFill="0" applyBorder="0" applyAlignment="0" applyProtection="0"/>
    <xf numFmtId="0" fontId="1" fillId="0" borderId="0"/>
  </cellStyleXfs>
  <cellXfs count="170">
    <xf numFmtId="0" fontId="0" fillId="0" borderId="0" xfId="0"/>
    <xf numFmtId="0" fontId="0" fillId="2" borderId="0" xfId="0" applyFill="1"/>
    <xf numFmtId="0" fontId="3" fillId="2" borderId="0" xfId="0" applyFont="1" applyFill="1"/>
    <xf numFmtId="0" fontId="0" fillId="2" borderId="0" xfId="0" applyFont="1" applyFill="1" applyAlignment="1">
      <alignment horizontal="center"/>
    </xf>
    <xf numFmtId="0" fontId="0" fillId="2" borderId="0" xfId="0" applyFont="1" applyFill="1"/>
    <xf numFmtId="0" fontId="7" fillId="4" borderId="1" xfId="2" applyFont="1" applyFill="1" applyBorder="1" applyAlignment="1">
      <alignment horizontal="center" vertical="center" wrapText="1"/>
    </xf>
    <xf numFmtId="0" fontId="7" fillId="4" borderId="1" xfId="2" applyFont="1" applyFill="1" applyBorder="1" applyAlignment="1">
      <alignment horizontal="left" vertical="center" wrapText="1"/>
    </xf>
    <xf numFmtId="0" fontId="0" fillId="0" borderId="1" xfId="0" applyBorder="1" applyAlignment="1">
      <alignment horizontal="center" vertical="top" wrapText="1"/>
    </xf>
    <xf numFmtId="0" fontId="0" fillId="0" borderId="1" xfId="0" applyBorder="1" applyAlignment="1">
      <alignment horizontal="center" vertical="top"/>
    </xf>
    <xf numFmtId="0" fontId="6" fillId="0" borderId="1" xfId="0" applyFont="1" applyBorder="1" applyAlignment="1">
      <alignment horizontal="center" vertical="center"/>
    </xf>
    <xf numFmtId="9" fontId="6" fillId="0" borderId="1" xfId="0" applyNumberFormat="1" applyFont="1" applyBorder="1" applyAlignment="1">
      <alignment horizontal="center" vertical="top"/>
    </xf>
    <xf numFmtId="9" fontId="6" fillId="0" borderId="1" xfId="0" applyNumberFormat="1" applyFont="1" applyBorder="1" applyAlignment="1">
      <alignment horizontal="center" vertical="center"/>
    </xf>
    <xf numFmtId="14" fontId="6" fillId="0" borderId="1" xfId="0" applyNumberFormat="1" applyFont="1" applyBorder="1" applyAlignment="1">
      <alignment horizontal="center" vertical="top"/>
    </xf>
    <xf numFmtId="0" fontId="0" fillId="2" borderId="0" xfId="0" applyFont="1" applyFill="1" applyBorder="1"/>
    <xf numFmtId="0" fontId="0" fillId="2" borderId="1" xfId="0" applyFont="1" applyFill="1" applyBorder="1"/>
    <xf numFmtId="0" fontId="6" fillId="6" borderId="1" xfId="0" applyFont="1" applyFill="1" applyBorder="1"/>
    <xf numFmtId="0" fontId="4" fillId="2" borderId="0" xfId="0" applyFont="1" applyFill="1" applyBorder="1"/>
    <xf numFmtId="0" fontId="10" fillId="2" borderId="0" xfId="0" applyFont="1" applyFill="1" applyBorder="1" applyAlignment="1">
      <alignment horizontal="left" vertical="top"/>
    </xf>
    <xf numFmtId="0" fontId="12" fillId="2" borderId="0" xfId="0" applyFont="1" applyFill="1" applyBorder="1" applyAlignment="1">
      <alignment horizontal="left" vertical="top" wrapText="1"/>
    </xf>
    <xf numFmtId="0" fontId="0" fillId="0" borderId="0" xfId="0" applyFont="1"/>
    <xf numFmtId="0" fontId="0" fillId="2" borderId="0" xfId="0" applyFont="1" applyFill="1" applyAlignment="1"/>
    <xf numFmtId="0" fontId="14" fillId="0" borderId="0" xfId="1" applyFont="1" applyAlignment="1">
      <alignment horizontal="left" vertical="top"/>
    </xf>
    <xf numFmtId="0" fontId="15" fillId="3" borderId="1" xfId="1" applyFont="1" applyFill="1" applyBorder="1" applyAlignment="1">
      <alignment horizontal="center" vertical="top" wrapText="1"/>
    </xf>
    <xf numFmtId="164" fontId="11" fillId="0" borderId="1" xfId="1" applyNumberFormat="1" applyFont="1" applyBorder="1" applyAlignment="1">
      <alignment horizontal="left" vertical="top" wrapText="1"/>
    </xf>
    <xf numFmtId="0" fontId="11" fillId="0" borderId="1" xfId="1" applyFont="1" applyBorder="1" applyAlignment="1">
      <alignment horizontal="left" vertical="top" wrapText="1"/>
    </xf>
    <xf numFmtId="165" fontId="11" fillId="0" borderId="1" xfId="1" applyNumberFormat="1" applyFont="1" applyBorder="1" applyAlignment="1">
      <alignment horizontal="left" vertical="top" wrapText="1"/>
    </xf>
    <xf numFmtId="0" fontId="11" fillId="0" borderId="1" xfId="1" applyFont="1" applyBorder="1" applyAlignment="1">
      <alignment horizontal="center" vertical="top" wrapText="1"/>
    </xf>
    <xf numFmtId="0" fontId="16" fillId="2" borderId="1" xfId="0" applyFont="1" applyFill="1" applyBorder="1"/>
    <xf numFmtId="0" fontId="17" fillId="0" borderId="1" xfId="1" applyFont="1" applyBorder="1" applyAlignment="1">
      <alignment horizontal="left" vertical="top" wrapText="1"/>
    </xf>
    <xf numFmtId="0" fontId="18" fillId="2" borderId="0" xfId="0" applyFont="1" applyFill="1" applyAlignment="1">
      <alignment horizontal="left" vertical="top"/>
    </xf>
    <xf numFmtId="0" fontId="18" fillId="2" borderId="0" xfId="0" applyFont="1" applyFill="1" applyAlignment="1">
      <alignment horizontal="center" vertical="top"/>
    </xf>
    <xf numFmtId="0" fontId="15" fillId="5" borderId="1" xfId="2" applyFont="1" applyFill="1" applyBorder="1" applyAlignment="1">
      <alignment horizontal="center" vertical="top" wrapText="1"/>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wrapText="1"/>
    </xf>
    <xf numFmtId="0" fontId="19" fillId="0" borderId="1" xfId="1" applyFont="1" applyBorder="1" applyAlignment="1">
      <alignment horizontal="left" vertical="top" wrapText="1" readingOrder="1"/>
    </xf>
    <xf numFmtId="0" fontId="19" fillId="0" borderId="1" xfId="1" applyFont="1" applyBorder="1" applyAlignment="1">
      <alignment horizontal="center" vertical="top" wrapText="1"/>
    </xf>
    <xf numFmtId="0" fontId="15" fillId="5" borderId="1" xfId="2" applyFont="1" applyFill="1" applyBorder="1" applyAlignment="1">
      <alignment vertical="top" wrapText="1"/>
    </xf>
    <xf numFmtId="0" fontId="3" fillId="0" borderId="1" xfId="0" applyFont="1" applyBorder="1" applyAlignment="1">
      <alignment vertical="center" wrapText="1"/>
    </xf>
    <xf numFmtId="0" fontId="0" fillId="2" borderId="1" xfId="0" applyFont="1" applyFill="1" applyBorder="1" applyAlignment="1">
      <alignment wrapText="1"/>
    </xf>
    <xf numFmtId="0" fontId="9" fillId="2" borderId="0" xfId="0" applyFont="1" applyFill="1" applyBorder="1" applyAlignment="1">
      <alignment horizontal="left"/>
    </xf>
    <xf numFmtId="0" fontId="12" fillId="2" borderId="0" xfId="0" applyFont="1" applyFill="1" applyBorder="1" applyAlignment="1">
      <alignment horizontal="left"/>
    </xf>
    <xf numFmtId="0" fontId="9" fillId="0" borderId="0" xfId="0" applyFont="1" applyFill="1" applyBorder="1" applyAlignment="1">
      <alignment horizontal="left"/>
    </xf>
    <xf numFmtId="0" fontId="10" fillId="2" borderId="0" xfId="0" applyFont="1" applyFill="1" applyBorder="1" applyAlignment="1">
      <alignment horizontal="left"/>
    </xf>
    <xf numFmtId="0" fontId="10" fillId="0" borderId="0" xfId="0" applyFont="1" applyFill="1" applyBorder="1" applyAlignment="1">
      <alignment horizontal="left"/>
    </xf>
    <xf numFmtId="0" fontId="10" fillId="2" borderId="0" xfId="0" applyFont="1" applyFill="1" applyBorder="1" applyAlignment="1">
      <alignment horizontal="left" wrapText="1"/>
    </xf>
    <xf numFmtId="0" fontId="10" fillId="2" borderId="0" xfId="0" applyFont="1" applyFill="1" applyBorder="1" applyAlignment="1">
      <alignment horizontal="left" vertical="top" wrapText="1"/>
    </xf>
    <xf numFmtId="0" fontId="13" fillId="4" borderId="1" xfId="2" applyFont="1" applyFill="1" applyBorder="1" applyAlignment="1">
      <alignment horizontal="center" vertical="center" wrapText="1"/>
    </xf>
    <xf numFmtId="0" fontId="9" fillId="2" borderId="0" xfId="0" applyFont="1" applyFill="1" applyBorder="1" applyAlignment="1">
      <alignment horizontal="center" vertical="center"/>
    </xf>
    <xf numFmtId="0" fontId="12" fillId="2" borderId="1" xfId="2" applyFont="1" applyFill="1" applyBorder="1" applyAlignment="1">
      <alignment horizontal="left" vertical="top" wrapText="1"/>
    </xf>
    <xf numFmtId="0" fontId="13" fillId="4" borderId="1" xfId="2" applyFont="1" applyFill="1" applyBorder="1" applyAlignment="1">
      <alignment horizontal="center" vertical="top" wrapText="1"/>
    </xf>
    <xf numFmtId="0" fontId="12" fillId="2" borderId="1" xfId="0" applyFont="1" applyFill="1" applyBorder="1" applyAlignment="1">
      <alignment horizontal="left" vertical="top"/>
    </xf>
    <xf numFmtId="0" fontId="6" fillId="0" borderId="7" xfId="0" applyFont="1" applyBorder="1" applyAlignment="1">
      <alignment horizontal="center" vertical="center" wrapText="1"/>
    </xf>
    <xf numFmtId="0" fontId="6" fillId="0" borderId="1" xfId="0" applyFont="1" applyBorder="1" applyAlignment="1">
      <alignment horizontal="center" vertical="top"/>
    </xf>
    <xf numFmtId="44" fontId="0" fillId="0" borderId="1" xfId="4" applyFont="1" applyBorder="1" applyAlignment="1">
      <alignment horizontal="center" vertical="top"/>
    </xf>
    <xf numFmtId="0" fontId="0" fillId="0" borderId="1" xfId="0" applyFill="1" applyBorder="1" applyAlignment="1">
      <alignment horizontal="center" vertical="top"/>
    </xf>
    <xf numFmtId="44" fontId="0" fillId="0" borderId="1" xfId="4" applyFont="1" applyFill="1" applyBorder="1" applyAlignment="1">
      <alignment horizontal="center" vertical="top"/>
    </xf>
    <xf numFmtId="0" fontId="6" fillId="0" borderId="1" xfId="0" applyFont="1" applyBorder="1"/>
    <xf numFmtId="0" fontId="0" fillId="0" borderId="1" xfId="0" applyBorder="1"/>
    <xf numFmtId="0" fontId="0" fillId="0" borderId="1" xfId="0" applyBorder="1" applyAlignment="1">
      <alignment horizontal="center"/>
    </xf>
    <xf numFmtId="44" fontId="0" fillId="0" borderId="1" xfId="4" applyFont="1" applyBorder="1"/>
    <xf numFmtId="1" fontId="0" fillId="0" borderId="1" xfId="0" applyNumberFormat="1" applyBorder="1"/>
    <xf numFmtId="0" fontId="6" fillId="0" borderId="1" xfId="3" applyNumberFormat="1" applyFont="1" applyBorder="1" applyAlignment="1">
      <alignment horizontal="center" vertical="top"/>
    </xf>
    <xf numFmtId="0" fontId="6" fillId="0" borderId="1" xfId="0" applyNumberFormat="1" applyFont="1" applyBorder="1" applyAlignment="1">
      <alignment horizontal="center" vertical="top"/>
    </xf>
    <xf numFmtId="0" fontId="0" fillId="0" borderId="1" xfId="0" applyFill="1" applyBorder="1" applyAlignment="1">
      <alignment horizontal="center" vertical="top" wrapText="1"/>
    </xf>
    <xf numFmtId="44" fontId="0" fillId="0" borderId="1" xfId="4" applyFont="1" applyFill="1" applyBorder="1" applyAlignment="1">
      <alignment horizontal="center" vertical="top" wrapText="1"/>
    </xf>
    <xf numFmtId="0" fontId="0" fillId="0" borderId="1" xfId="0" applyFill="1" applyBorder="1"/>
    <xf numFmtId="1" fontId="0" fillId="0" borderId="1" xfId="0" applyNumberFormat="1" applyFill="1" applyBorder="1"/>
    <xf numFmtId="0" fontId="0" fillId="0" borderId="1" xfId="0" applyBorder="1" applyAlignment="1">
      <alignment horizontal="left" vertical="top" wrapText="1"/>
    </xf>
    <xf numFmtId="0" fontId="6" fillId="0" borderId="1" xfId="0" applyFont="1" applyBorder="1" applyAlignment="1">
      <alignment horizontal="center" vertical="top"/>
    </xf>
    <xf numFmtId="9" fontId="0" fillId="0" borderId="1" xfId="3" applyFont="1" applyBorder="1" applyAlignment="1">
      <alignment horizontal="center" vertical="center"/>
    </xf>
    <xf numFmtId="0" fontId="0" fillId="0" borderId="1" xfId="0" applyBorder="1" applyAlignment="1">
      <alignment horizontal="center" vertical="center"/>
    </xf>
    <xf numFmtId="0" fontId="6" fillId="0" borderId="1" xfId="0" applyFont="1" applyFill="1" applyBorder="1" applyAlignment="1">
      <alignment horizontal="center" vertical="top"/>
    </xf>
    <xf numFmtId="0" fontId="12" fillId="2" borderId="1" xfId="0" applyFont="1" applyFill="1" applyBorder="1" applyAlignment="1">
      <alignment horizontal="left" vertical="center" wrapText="1"/>
    </xf>
    <xf numFmtId="0" fontId="12" fillId="2" borderId="1" xfId="0" applyFont="1" applyFill="1" applyBorder="1" applyAlignment="1">
      <alignment horizontal="left" wrapText="1"/>
    </xf>
    <xf numFmtId="0" fontId="12" fillId="2" borderId="1" xfId="0" applyFont="1" applyFill="1" applyBorder="1" applyAlignment="1">
      <alignment horizontal="left"/>
    </xf>
    <xf numFmtId="14" fontId="12" fillId="2" borderId="1" xfId="2" applyNumberFormat="1" applyFont="1" applyFill="1" applyBorder="1" applyAlignment="1">
      <alignment horizontal="left" vertical="top" wrapText="1"/>
    </xf>
    <xf numFmtId="0" fontId="12" fillId="2" borderId="1" xfId="2" applyFont="1" applyFill="1" applyBorder="1" applyAlignment="1">
      <alignment horizontal="left" wrapText="1"/>
    </xf>
    <xf numFmtId="14" fontId="12" fillId="2" borderId="1" xfId="2" applyNumberFormat="1" applyFont="1" applyFill="1" applyBorder="1" applyAlignment="1">
      <alignment horizontal="left" wrapText="1"/>
    </xf>
    <xf numFmtId="0" fontId="21" fillId="2" borderId="1" xfId="2" applyFont="1" applyFill="1" applyBorder="1" applyAlignment="1">
      <alignment horizontal="left" wrapText="1"/>
    </xf>
    <xf numFmtId="0" fontId="12" fillId="2" borderId="4" xfId="0" applyFont="1" applyFill="1" applyBorder="1" applyAlignment="1">
      <alignment horizontal="left" wrapText="1"/>
    </xf>
    <xf numFmtId="0" fontId="12" fillId="2" borderId="1" xfId="0" applyFont="1" applyFill="1" applyBorder="1" applyAlignment="1">
      <alignment horizontal="left" vertical="top" wrapText="1"/>
    </xf>
    <xf numFmtId="0" fontId="12" fillId="2" borderId="1" xfId="0" applyFont="1" applyFill="1" applyBorder="1" applyAlignment="1">
      <alignment horizontal="center"/>
    </xf>
    <xf numFmtId="0" fontId="10" fillId="2" borderId="0" xfId="0" applyFont="1" applyFill="1" applyBorder="1" applyAlignment="1">
      <alignment horizontal="center"/>
    </xf>
    <xf numFmtId="0" fontId="0" fillId="2" borderId="0" xfId="0" applyFill="1" applyAlignment="1">
      <alignment horizontal="center"/>
    </xf>
    <xf numFmtId="0" fontId="1" fillId="0" borderId="1" xfId="5" applyBorder="1"/>
    <xf numFmtId="0" fontId="0" fillId="10" borderId="1" xfId="0" applyFill="1" applyBorder="1"/>
    <xf numFmtId="0" fontId="0" fillId="10" borderId="1" xfId="0" applyFill="1" applyBorder="1" applyAlignment="1">
      <alignment horizontal="left"/>
    </xf>
    <xf numFmtId="0" fontId="0" fillId="10" borderId="1" xfId="0" applyNumberFormat="1" applyFill="1" applyBorder="1"/>
    <xf numFmtId="0" fontId="0" fillId="2" borderId="1" xfId="0" applyFill="1" applyBorder="1" applyAlignment="1">
      <alignment horizontal="left" indent="1"/>
    </xf>
    <xf numFmtId="0" fontId="0" fillId="2" borderId="1" xfId="0" applyNumberFormat="1" applyFill="1" applyBorder="1"/>
    <xf numFmtId="0" fontId="0" fillId="2" borderId="0" xfId="0" applyFill="1" applyAlignment="1">
      <alignment horizontal="left" vertical="top"/>
    </xf>
    <xf numFmtId="0" fontId="6" fillId="2" borderId="0" xfId="0" applyFont="1" applyFill="1" applyAlignment="1">
      <alignment horizontal="left" vertical="top"/>
    </xf>
    <xf numFmtId="0" fontId="5" fillId="2" borderId="0" xfId="2" applyFont="1" applyFill="1" applyBorder="1" applyAlignment="1">
      <alignment horizontal="left" vertical="center" wrapText="1"/>
    </xf>
    <xf numFmtId="0" fontId="5" fillId="2" borderId="0" xfId="2" applyFont="1" applyFill="1" applyBorder="1" applyAlignment="1">
      <alignment horizontal="center" vertical="center" wrapText="1"/>
    </xf>
    <xf numFmtId="0" fontId="24" fillId="4" borderId="1" xfId="2" applyFont="1" applyFill="1" applyBorder="1" applyAlignment="1">
      <alignment horizontal="center" vertical="center" wrapText="1"/>
    </xf>
    <xf numFmtId="0" fontId="12" fillId="2" borderId="0" xfId="0" applyFont="1" applyFill="1" applyAlignment="1">
      <alignment horizontal="left" vertical="top"/>
    </xf>
    <xf numFmtId="0" fontId="21" fillId="0" borderId="1" xfId="0" applyFont="1" applyBorder="1" applyAlignment="1">
      <alignment horizontal="center" vertical="top"/>
    </xf>
    <xf numFmtId="166" fontId="12" fillId="2" borderId="1" xfId="3" applyNumberFormat="1" applyFont="1" applyFill="1" applyBorder="1" applyAlignment="1">
      <alignment horizontal="left" vertical="top" wrapText="1"/>
    </xf>
    <xf numFmtId="0" fontId="12" fillId="0" borderId="1" xfId="0" applyFont="1" applyBorder="1" applyAlignment="1">
      <alignment horizontal="left" vertical="top"/>
    </xf>
    <xf numFmtId="0" fontId="0" fillId="0" borderId="1" xfId="0" applyBorder="1" applyAlignment="1">
      <alignment horizontal="center" vertical="center" wrapText="1"/>
    </xf>
    <xf numFmtId="0" fontId="21" fillId="0" borderId="1" xfId="0" applyFont="1" applyBorder="1" applyAlignment="1">
      <alignment horizontal="left" vertical="top"/>
    </xf>
    <xf numFmtId="0" fontId="24" fillId="0" borderId="1" xfId="2" applyFont="1" applyFill="1" applyBorder="1" applyAlignment="1">
      <alignment horizontal="center" vertical="center" wrapText="1"/>
    </xf>
    <xf numFmtId="0" fontId="0" fillId="9" borderId="1" xfId="0" applyFill="1" applyBorder="1" applyAlignment="1">
      <alignment horizontal="center" vertical="top" wrapText="1"/>
    </xf>
    <xf numFmtId="44" fontId="0" fillId="9" borderId="1" xfId="4" applyFont="1" applyFill="1" applyBorder="1" applyAlignment="1">
      <alignment horizontal="center" vertical="top"/>
    </xf>
    <xf numFmtId="0" fontId="0" fillId="9" borderId="1" xfId="0" applyFill="1" applyBorder="1" applyAlignment="1">
      <alignment horizontal="center" vertical="top"/>
    </xf>
    <xf numFmtId="0" fontId="6" fillId="9" borderId="1" xfId="0" applyFont="1" applyFill="1" applyBorder="1" applyAlignment="1">
      <alignment horizontal="center" vertical="top"/>
    </xf>
    <xf numFmtId="0" fontId="0" fillId="9" borderId="1" xfId="0" applyFill="1" applyBorder="1" applyAlignment="1">
      <alignment horizontal="center" vertical="center" wrapText="1"/>
    </xf>
    <xf numFmtId="0" fontId="0" fillId="8" borderId="1" xfId="0" applyFill="1" applyBorder="1" applyAlignment="1">
      <alignment horizontal="center" vertical="top" wrapText="1"/>
    </xf>
    <xf numFmtId="44" fontId="0" fillId="8" borderId="1" xfId="4" applyFont="1" applyFill="1" applyBorder="1" applyAlignment="1">
      <alignment horizontal="center" vertical="top"/>
    </xf>
    <xf numFmtId="0" fontId="0" fillId="8" borderId="1" xfId="0" applyFill="1" applyBorder="1" applyAlignment="1">
      <alignment horizontal="center" vertical="top"/>
    </xf>
    <xf numFmtId="0" fontId="12" fillId="0" borderId="1" xfId="0" applyFont="1" applyBorder="1" applyAlignment="1">
      <alignment horizontal="left" vertical="top" wrapText="1"/>
    </xf>
    <xf numFmtId="0" fontId="6" fillId="8" borderId="1" xfId="0" applyFont="1" applyFill="1" applyBorder="1" applyAlignment="1">
      <alignment horizontal="center" vertical="top"/>
    </xf>
    <xf numFmtId="0" fontId="0" fillId="8" borderId="1" xfId="0" applyFill="1" applyBorder="1" applyAlignment="1">
      <alignment horizontal="center" vertical="center" wrapText="1"/>
    </xf>
    <xf numFmtId="0" fontId="0" fillId="2" borderId="0" xfId="0" applyFill="1" applyAlignment="1">
      <alignment horizontal="center" vertical="top"/>
    </xf>
    <xf numFmtId="0" fontId="0" fillId="2" borderId="0" xfId="0" applyFill="1" applyAlignment="1">
      <alignment horizontal="center" vertical="center"/>
    </xf>
    <xf numFmtId="0" fontId="12" fillId="6" borderId="1" xfId="0" applyFont="1" applyFill="1" applyBorder="1" applyAlignment="1">
      <alignment horizontal="left" vertical="top" wrapText="1"/>
    </xf>
    <xf numFmtId="0" fontId="6" fillId="0" borderId="1" xfId="0" applyFont="1" applyBorder="1" applyAlignment="1">
      <alignment horizontal="center" vertical="top"/>
    </xf>
    <xf numFmtId="0" fontId="15" fillId="3" borderId="1" xfId="1" applyFont="1" applyFill="1" applyBorder="1" applyAlignment="1">
      <alignment horizontal="center" vertical="top" wrapText="1"/>
    </xf>
    <xf numFmtId="0" fontId="11" fillId="0" borderId="1" xfId="1" applyFont="1" applyBorder="1" applyAlignment="1">
      <alignment horizontal="left" vertical="top" wrapText="1"/>
    </xf>
    <xf numFmtId="0" fontId="0" fillId="2" borderId="1" xfId="0" applyFont="1" applyFill="1" applyBorder="1" applyAlignment="1">
      <alignment horizontal="center" vertical="center"/>
    </xf>
    <xf numFmtId="0" fontId="6" fillId="7" borderId="1" xfId="0" applyFont="1" applyFill="1" applyBorder="1" applyAlignment="1">
      <alignment horizontal="left" vertical="top"/>
    </xf>
    <xf numFmtId="0" fontId="6" fillId="6" borderId="3" xfId="0" applyFont="1" applyFill="1" applyBorder="1" applyAlignment="1">
      <alignment horizontal="left" vertical="center"/>
    </xf>
    <xf numFmtId="0" fontId="6" fillId="6" borderId="5" xfId="0" applyFont="1" applyFill="1" applyBorder="1" applyAlignment="1">
      <alignment horizontal="left" vertical="center"/>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0" fontId="0" fillId="8" borderId="1" xfId="0" applyFill="1" applyBorder="1" applyAlignment="1">
      <alignment horizontal="center" vertical="center"/>
    </xf>
    <xf numFmtId="1" fontId="0" fillId="8" borderId="1" xfId="0" applyNumberFormat="1" applyFill="1" applyBorder="1" applyAlignment="1">
      <alignment horizontal="center" vertic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9" fontId="0" fillId="8" borderId="1" xfId="0" applyNumberFormat="1"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1" fontId="0" fillId="9" borderId="1" xfId="0" applyNumberFormat="1" applyFill="1" applyBorder="1" applyAlignment="1">
      <alignment horizontal="center" vertical="center"/>
    </xf>
    <xf numFmtId="0" fontId="6" fillId="9"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0" fillId="9" borderId="1" xfId="0" applyFill="1" applyBorder="1" applyAlignment="1">
      <alignment horizontal="center" vertical="top"/>
    </xf>
    <xf numFmtId="0" fontId="0" fillId="11" borderId="1" xfId="0" applyFont="1" applyFill="1" applyBorder="1" applyAlignment="1">
      <alignment horizontal="center" vertical="center"/>
    </xf>
    <xf numFmtId="9" fontId="0" fillId="9" borderId="1" xfId="0" applyNumberFormat="1" applyFill="1" applyBorder="1" applyAlignment="1">
      <alignment horizontal="center" vertical="center"/>
    </xf>
    <xf numFmtId="0" fontId="0" fillId="8" borderId="1" xfId="0" applyFill="1" applyBorder="1" applyAlignment="1">
      <alignment horizontal="center" vertical="top"/>
    </xf>
    <xf numFmtId="0" fontId="0" fillId="12" borderId="1" xfId="0" applyFont="1" applyFill="1" applyBorder="1" applyAlignment="1">
      <alignment horizontal="center" vertical="center"/>
    </xf>
    <xf numFmtId="167" fontId="0" fillId="0" borderId="1" xfId="4" applyNumberFormat="1" applyFont="1" applyFill="1" applyBorder="1" applyAlignment="1">
      <alignment horizontal="center" vertical="center"/>
    </xf>
    <xf numFmtId="0" fontId="0" fillId="0" borderId="1" xfId="0" applyFill="1" applyBorder="1" applyAlignment="1">
      <alignment horizontal="left" vertical="top" wrapText="1"/>
    </xf>
    <xf numFmtId="0" fontId="0" fillId="0" borderId="1" xfId="0" applyFill="1" applyBorder="1" applyAlignment="1">
      <alignment horizontal="center" vertical="top"/>
    </xf>
    <xf numFmtId="0" fontId="6" fillId="2" borderId="1" xfId="0" applyFont="1" applyFill="1" applyBorder="1" applyAlignment="1">
      <alignment horizontal="center" vertical="top"/>
    </xf>
    <xf numFmtId="167" fontId="0" fillId="2" borderId="1" xfId="4" applyNumberFormat="1" applyFont="1" applyFill="1" applyBorder="1" applyAlignment="1">
      <alignment horizontal="center" vertical="center"/>
    </xf>
    <xf numFmtId="167" fontId="0" fillId="0" borderId="1" xfId="4" applyNumberFormat="1" applyFont="1" applyBorder="1" applyAlignment="1">
      <alignment horizontal="center" vertical="center"/>
    </xf>
    <xf numFmtId="0" fontId="0" fillId="0" borderId="8" xfId="0" applyFill="1" applyBorder="1" applyAlignment="1">
      <alignment horizontal="center" vertical="top"/>
    </xf>
    <xf numFmtId="0" fontId="0" fillId="0" borderId="9" xfId="0" applyFill="1" applyBorder="1" applyAlignment="1">
      <alignment horizontal="center" vertical="top"/>
    </xf>
    <xf numFmtId="0" fontId="6" fillId="0" borderId="1" xfId="0" applyFont="1" applyBorder="1" applyAlignment="1">
      <alignment horizontal="center" vertical="top" wrapText="1"/>
    </xf>
    <xf numFmtId="0" fontId="6" fillId="0" borderId="1" xfId="0" applyFont="1" applyBorder="1" applyAlignment="1">
      <alignment horizontal="center" vertical="top"/>
    </xf>
    <xf numFmtId="9" fontId="0" fillId="0" borderId="1" xfId="3" applyFont="1"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9" fontId="0" fillId="0" borderId="1" xfId="3" applyFont="1" applyFill="1" applyBorder="1" applyAlignment="1">
      <alignment horizontal="center" vertical="center"/>
    </xf>
    <xf numFmtId="0" fontId="6" fillId="0" borderId="1" xfId="0" applyFont="1" applyFill="1" applyBorder="1" applyAlignment="1">
      <alignment horizontal="center" vertical="top" wrapText="1"/>
    </xf>
    <xf numFmtId="0" fontId="6" fillId="0" borderId="1" xfId="0" applyFont="1" applyFill="1" applyBorder="1" applyAlignment="1">
      <alignment horizontal="center" vertical="top"/>
    </xf>
    <xf numFmtId="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6" fillId="0" borderId="1" xfId="0" applyFont="1" applyBorder="1" applyAlignment="1">
      <alignment horizontal="center" vertical="center" wrapText="1"/>
    </xf>
    <xf numFmtId="0" fontId="0" fillId="2" borderId="1" xfId="0" applyFill="1" applyBorder="1" applyAlignment="1">
      <alignment horizontal="left" vertical="top" wrapText="1"/>
    </xf>
    <xf numFmtId="0" fontId="6" fillId="6" borderId="1" xfId="0" applyFont="1" applyFill="1" applyBorder="1" applyAlignment="1">
      <alignment horizontal="center" vertical="center"/>
    </xf>
    <xf numFmtId="0" fontId="15" fillId="5" borderId="2" xfId="2" applyFont="1" applyFill="1" applyBorder="1" applyAlignment="1">
      <alignment horizontal="center" vertical="top" wrapText="1"/>
    </xf>
    <xf numFmtId="0" fontId="15" fillId="5" borderId="4" xfId="2" applyFont="1" applyFill="1" applyBorder="1" applyAlignment="1">
      <alignment horizontal="center" vertical="top" wrapText="1"/>
    </xf>
    <xf numFmtId="0" fontId="19" fillId="0" borderId="1" xfId="1" applyFont="1" applyBorder="1" applyAlignment="1">
      <alignment horizontal="left" vertical="top" wrapText="1" readingOrder="1"/>
    </xf>
  </cellXfs>
  <cellStyles count="6">
    <cellStyle name="Currency" xfId="4" builtinId="4"/>
    <cellStyle name="Normal" xfId="0" builtinId="0"/>
    <cellStyle name="Normal 10" xfId="2"/>
    <cellStyle name="Normal 2" xfId="1"/>
    <cellStyle name="Normal 3" xfId="5"/>
    <cellStyle name="Percent" xfId="3" builtinId="5"/>
  </cellStyles>
  <dxfs count="18">
    <dxf>
      <fill>
        <patternFill patternType="solid">
          <bgColor theme="0"/>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
      <tableStyleElement type="headerRow" dxfId="16"/>
    </tableStyle>
  </tableStyles>
  <colors>
    <mruColors>
      <color rgb="FFF6D7D4"/>
      <color rgb="FFFCAAF2"/>
      <color rgb="FFAAF4FC"/>
      <color rgb="FFD6D2D0"/>
      <color rgb="FFCCD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[Worksheet in CSAA Capping - Strategy and Requirements Fina1.xlsx]Summary!PivotTable2</c:name>
    <c:fmtId val="3"/>
  </c:pivotSource>
  <c:chart>
    <c:title>
      <c:tx>
        <c:rich>
          <a:bodyPr/>
          <a:lstStyle/>
          <a:p>
            <a:pPr>
              <a:defRPr/>
            </a:pPr>
            <a:r>
              <a:rPr lang="en-US"/>
              <a:t>Capping Requirements</a:t>
            </a:r>
          </a:p>
        </c:rich>
      </c:tx>
      <c:layout/>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2001933164467979E-2"/>
              <c:y val="-5.1357537147002877E-2"/>
            </c:manualLayout>
          </c:layout>
          <c:tx>
            <c:rich>
              <a:bodyPr/>
              <a:lstStyle/>
              <a:p>
                <a:r>
                  <a:rPr lang="en-US"/>
                  <a:t>7. Import Tool, 2</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2"/>
        <c:dLbl>
          <c:idx val="0"/>
          <c:layout>
            <c:manualLayout>
              <c:x val="2.1864625000477559E-3"/>
              <c:y val="-0.1460430436877922"/>
            </c:manualLayout>
          </c:layout>
          <c:tx>
            <c:rich>
              <a:bodyPr/>
              <a:lstStyle/>
              <a:p>
                <a:r>
                  <a:rPr lang="en-US"/>
                  <a:t>6. Data Capture, 7</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3"/>
        <c:dLbl>
          <c:idx val="0"/>
          <c:layout>
            <c:manualLayout>
              <c:x val="3.2363618303170617E-2"/>
              <c:y val="-2.2572945826471673E-2"/>
            </c:manualLayout>
          </c:layout>
          <c:tx>
            <c:rich>
              <a:bodyPr/>
              <a:lstStyle/>
              <a:p>
                <a:r>
                  <a:rPr lang="en-US"/>
                  <a:t>1.Data Extract, 4</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4"/>
        <c:dLbl>
          <c:idx val="0"/>
          <c:layout>
            <c:manualLayout>
              <c:x val="5.501595051710239E-2"/>
              <c:y val="5.2548929889435422E-2"/>
            </c:manualLayout>
          </c:layout>
          <c:tx>
            <c:rich>
              <a:bodyPr/>
              <a:lstStyle/>
              <a:p>
                <a:r>
                  <a:rPr lang="en-US"/>
                  <a:t>3. Program Factor, 3</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5"/>
        <c:dLbl>
          <c:idx val="0"/>
          <c:layout>
            <c:manualLayout>
              <c:x val="4.914929301959526E-2"/>
              <c:y val="5.2041416314372285E-2"/>
            </c:manualLayout>
          </c:layout>
          <c:tx>
            <c:rich>
              <a:bodyPr/>
              <a:lstStyle/>
              <a:p>
                <a:r>
                  <a:rPr lang="en-US"/>
                  <a:t>4. Capping Factor , 2</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6"/>
        <c:dLbl>
          <c:idx val="0"/>
          <c:layout>
            <c:manualLayout>
              <c:x val="8.7931322995105962E-2"/>
              <c:y val="2.1943949658106668E-3"/>
            </c:manualLayout>
          </c:layout>
          <c:tx>
            <c:rich>
              <a:bodyPr/>
              <a:lstStyle/>
              <a:p>
                <a:r>
                  <a:rPr lang="en-US"/>
                  <a:t>2. Capping %, 3</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7"/>
        <c:dLbl>
          <c:idx val="0"/>
          <c:layout>
            <c:manualLayout>
              <c:x val="1.5769196972649162E-2"/>
              <c:y val="-4.3256436496207674E-2"/>
            </c:manualLayout>
          </c:layout>
          <c:tx>
            <c:rich>
              <a:bodyPr/>
              <a:lstStyle/>
              <a:p>
                <a:r>
                  <a:rPr lang="en-US"/>
                  <a:t>9. Others, 6</a:t>
                </a:r>
              </a:p>
            </c:rich>
          </c:tx>
          <c:showLegendKey val="0"/>
          <c:showVal val="1"/>
          <c:showCatName val="1"/>
          <c:showSerName val="0"/>
          <c:showPercent val="0"/>
          <c:showBubbleSize val="0"/>
          <c:extLst>
            <c:ext xmlns:c15="http://schemas.microsoft.com/office/drawing/2012/chart" uri="{CE6537A1-D6FC-4f65-9D91-7224C49458BB}"/>
          </c:extLst>
        </c:dLbl>
      </c:pivotFmt>
      <c:pivotFmt>
        <c:idx val="8"/>
        <c:dLbl>
          <c:idx val="0"/>
          <c:layout>
            <c:manualLayout>
              <c:x val="-0.13248617940224722"/>
              <c:y val="1.377193277264286E-2"/>
            </c:manualLayout>
          </c:layout>
          <c:tx>
            <c:rich>
              <a:bodyPr/>
              <a:lstStyle/>
              <a:p>
                <a:r>
                  <a:rPr lang="en-US"/>
                  <a:t>5. Applying Capping, 12</a:t>
                </a:r>
              </a:p>
            </c:rich>
          </c:tx>
          <c:showLegendKey val="0"/>
          <c:showVal val="1"/>
          <c:showCatName val="1"/>
          <c:showSerName val="0"/>
          <c:showPercent val="0"/>
          <c:showBubbleSize val="0"/>
          <c:extLst>
            <c:ext xmlns:c15="http://schemas.microsoft.com/office/drawing/2012/chart" uri="{CE6537A1-D6FC-4f65-9D91-7224C49458BB}">
              <c15:layout/>
            </c:ext>
          </c:extLst>
        </c:dLbl>
      </c:pivotFmt>
      <c:pivotFmt>
        <c:idx val="9"/>
        <c:dLbl>
          <c:idx val="0"/>
          <c:layout>
            <c:manualLayout>
              <c:x val="1.5769196972649162E-2"/>
              <c:y val="-4.3256436496207674E-2"/>
            </c:manualLayout>
          </c:layout>
          <c:tx>
            <c:rich>
              <a:bodyPr/>
              <a:lstStyle/>
              <a:p>
                <a:r>
                  <a:rPr lang="en-US"/>
                  <a:t>9. Others, 6</a:t>
                </a:r>
              </a:p>
            </c:rich>
          </c:tx>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Summary!$B$1</c:f>
              <c:strCache>
                <c:ptCount val="1"/>
                <c:pt idx="0">
                  <c:v>Total</c:v>
                </c:pt>
              </c:strCache>
            </c:strRef>
          </c:tx>
          <c:dLbls>
            <c:dLbl>
              <c:idx val="0"/>
              <c:layout>
                <c:manualLayout>
                  <c:x val="3.2363618303170617E-2"/>
                  <c:y val="-2.2572945826471673E-2"/>
                </c:manualLayout>
              </c:layout>
              <c:tx>
                <c:rich>
                  <a:bodyPr/>
                  <a:lstStyle/>
                  <a:p>
                    <a:r>
                      <a:rPr lang="en-US"/>
                      <a:t>1.Data Extract, 4</a:t>
                    </a:r>
                  </a:p>
                </c:rich>
              </c:tx>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8.7931322995105962E-2"/>
                  <c:y val="2.1943949658106668E-3"/>
                </c:manualLayout>
              </c:layout>
              <c:tx>
                <c:rich>
                  <a:bodyPr/>
                  <a:lstStyle/>
                  <a:p>
                    <a:r>
                      <a:rPr lang="en-US"/>
                      <a:t>2. Capping %, 3</a:t>
                    </a:r>
                  </a:p>
                </c:rich>
              </c:tx>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5.501595051710239E-2"/>
                  <c:y val="5.2548929889435422E-2"/>
                </c:manualLayout>
              </c:layout>
              <c:tx>
                <c:rich>
                  <a:bodyPr/>
                  <a:lstStyle/>
                  <a:p>
                    <a:r>
                      <a:rPr lang="en-US"/>
                      <a:t>3. Program Factor, 3</a:t>
                    </a:r>
                  </a:p>
                </c:rich>
              </c:tx>
              <c:showLegendKey val="0"/>
              <c:showVal val="1"/>
              <c:showCatName val="1"/>
              <c:showSerName val="0"/>
              <c:showPercent val="0"/>
              <c:showBubbleSize val="0"/>
              <c:extLst>
                <c:ext xmlns:c15="http://schemas.microsoft.com/office/drawing/2012/chart" uri="{CE6537A1-D6FC-4f65-9D91-7224C49458BB}">
                  <c15:layout/>
                </c:ext>
              </c:extLst>
            </c:dLbl>
            <c:dLbl>
              <c:idx val="3"/>
              <c:layout>
                <c:manualLayout>
                  <c:x val="4.914929301959526E-2"/>
                  <c:y val="5.2041416314372285E-2"/>
                </c:manualLayout>
              </c:layout>
              <c:tx>
                <c:rich>
                  <a:bodyPr/>
                  <a:lstStyle/>
                  <a:p>
                    <a:r>
                      <a:rPr lang="en-US"/>
                      <a:t>4. Capping Factor , 2</a:t>
                    </a:r>
                  </a:p>
                </c:rich>
              </c:tx>
              <c:showLegendKey val="0"/>
              <c:showVal val="1"/>
              <c:showCatName val="1"/>
              <c:showSerName val="0"/>
              <c:showPercent val="0"/>
              <c:showBubbleSize val="0"/>
              <c:extLst>
                <c:ext xmlns:c15="http://schemas.microsoft.com/office/drawing/2012/chart" uri="{CE6537A1-D6FC-4f65-9D91-7224C49458BB}">
                  <c15:layout/>
                </c:ext>
              </c:extLst>
            </c:dLbl>
            <c:dLbl>
              <c:idx val="4"/>
              <c:layout>
                <c:manualLayout>
                  <c:x val="-0.13248617940224722"/>
                  <c:y val="1.377193277264286E-2"/>
                </c:manualLayout>
              </c:layout>
              <c:tx>
                <c:rich>
                  <a:bodyPr/>
                  <a:lstStyle/>
                  <a:p>
                    <a:r>
                      <a:rPr lang="en-US"/>
                      <a:t>5. Applying Capping, 12</a:t>
                    </a:r>
                  </a:p>
                </c:rich>
              </c:tx>
              <c:showLegendKey val="0"/>
              <c:showVal val="1"/>
              <c:showCatName val="1"/>
              <c:showSerName val="0"/>
              <c:showPercent val="0"/>
              <c:showBubbleSize val="0"/>
              <c:extLst>
                <c:ext xmlns:c15="http://schemas.microsoft.com/office/drawing/2012/chart" uri="{CE6537A1-D6FC-4f65-9D91-7224C49458BB}">
                  <c15:layout/>
                </c:ext>
              </c:extLst>
            </c:dLbl>
            <c:dLbl>
              <c:idx val="5"/>
              <c:layout>
                <c:manualLayout>
                  <c:x val="2.1864625000477559E-3"/>
                  <c:y val="-0.1460430436877922"/>
                </c:manualLayout>
              </c:layout>
              <c:tx>
                <c:rich>
                  <a:bodyPr/>
                  <a:lstStyle/>
                  <a:p>
                    <a:r>
                      <a:rPr lang="en-US"/>
                      <a:t>6. Data Capture, 7</a:t>
                    </a:r>
                  </a:p>
                </c:rich>
              </c:tx>
              <c:showLegendKey val="0"/>
              <c:showVal val="1"/>
              <c:showCatName val="1"/>
              <c:showSerName val="0"/>
              <c:showPercent val="0"/>
              <c:showBubbleSize val="0"/>
              <c:extLst>
                <c:ext xmlns:c15="http://schemas.microsoft.com/office/drawing/2012/chart" uri="{CE6537A1-D6FC-4f65-9D91-7224C49458BB}">
                  <c15:layout/>
                </c:ext>
              </c:extLst>
            </c:dLbl>
            <c:dLbl>
              <c:idx val="6"/>
              <c:layout>
                <c:manualLayout>
                  <c:x val="-4.2001933164467979E-2"/>
                  <c:y val="-5.1357537147002877E-2"/>
                </c:manualLayout>
              </c:layout>
              <c:tx>
                <c:rich>
                  <a:bodyPr/>
                  <a:lstStyle/>
                  <a:p>
                    <a:r>
                      <a:rPr lang="en-US"/>
                      <a:t>7. Import Tool, 2</a:t>
                    </a:r>
                  </a:p>
                </c:rich>
              </c:tx>
              <c:showLegendKey val="0"/>
              <c:showVal val="1"/>
              <c:showCatName val="1"/>
              <c:showSerName val="0"/>
              <c:showPercent val="0"/>
              <c:showBubbleSize val="0"/>
              <c:extLst>
                <c:ext xmlns:c15="http://schemas.microsoft.com/office/drawing/2012/chart" uri="{CE6537A1-D6FC-4f65-9D91-7224C49458BB}">
                  <c15:layout/>
                </c:ext>
              </c:extLst>
            </c:dLbl>
            <c:dLbl>
              <c:idx val="7"/>
              <c:layout>
                <c:manualLayout>
                  <c:x val="1.5769196972649162E-2"/>
                  <c:y val="-4.3256436496207674E-2"/>
                </c:manualLayout>
              </c:layout>
              <c:tx>
                <c:rich>
                  <a:bodyPr/>
                  <a:lstStyle/>
                  <a:p>
                    <a:r>
                      <a:rPr lang="en-US"/>
                      <a:t>9. Others, 6</a:t>
                    </a:r>
                  </a:p>
                </c:rich>
              </c:tx>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wrap="square" lIns="38100" tIns="19050" rIns="38100" bIns="19050" anchor="ctr">
                <a:spAutoFit/>
              </a:bodyPr>
              <a:lstStyle/>
              <a:p>
                <a:pPr>
                  <a:defRPr/>
                </a:pPr>
                <a:endParaRPr lang="en-US"/>
              </a:p>
            </c:txPr>
            <c:showLegendKey val="0"/>
            <c:showVal val="1"/>
            <c:showCatName val="1"/>
            <c:showSerName val="0"/>
            <c:showPercent val="0"/>
            <c:showBubbleSize val="0"/>
            <c:showLeaderLines val="1"/>
          </c:dLbls>
          <c:cat>
            <c:multiLvlStrRef>
              <c:f>Summary!$A$2:$A$11</c:f>
              <c:multiLvlStrCache>
                <c:ptCount val="8"/>
                <c:lvl>
                  <c:pt idx="0">
                    <c:v>1.Data Extract</c:v>
                  </c:pt>
                  <c:pt idx="1">
                    <c:v>2. Capping %</c:v>
                  </c:pt>
                  <c:pt idx="2">
                    <c:v>3. Program Factor</c:v>
                  </c:pt>
                  <c:pt idx="3">
                    <c:v>4. Capping Factor </c:v>
                  </c:pt>
                  <c:pt idx="4">
                    <c:v>5. Applying Capping</c:v>
                  </c:pt>
                  <c:pt idx="5">
                    <c:v>6. Data Capture</c:v>
                  </c:pt>
                  <c:pt idx="6">
                    <c:v>7. Import Tool</c:v>
                  </c:pt>
                  <c:pt idx="7">
                    <c:v>8. Others</c:v>
                  </c:pt>
                </c:lvl>
                <c:lvl>
                  <c:pt idx="0">
                    <c:v>Capping</c:v>
                  </c:pt>
                </c:lvl>
              </c:multiLvlStrCache>
            </c:multiLvlStrRef>
          </c:cat>
          <c:val>
            <c:numRef>
              <c:f>Summary!$B$2:$B$11</c:f>
              <c:numCache>
                <c:formatCode>General</c:formatCode>
                <c:ptCount val="8"/>
                <c:pt idx="0">
                  <c:v>4</c:v>
                </c:pt>
                <c:pt idx="1">
                  <c:v>3</c:v>
                </c:pt>
                <c:pt idx="2">
                  <c:v>3</c:v>
                </c:pt>
                <c:pt idx="3">
                  <c:v>2</c:v>
                </c:pt>
                <c:pt idx="4">
                  <c:v>12</c:v>
                </c:pt>
                <c:pt idx="5">
                  <c:v>7</c:v>
                </c:pt>
                <c:pt idx="6">
                  <c:v>2</c:v>
                </c:pt>
                <c:pt idx="7">
                  <c:v>6</c:v>
                </c:pt>
              </c:numCache>
            </c:numRef>
          </c:val>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600074</xdr:colOff>
      <xdr:row>2</xdr:row>
      <xdr:rowOff>42861</xdr:rowOff>
    </xdr:from>
    <xdr:to>
      <xdr:col>14</xdr:col>
      <xdr:colOff>438149</xdr:colOff>
      <xdr:row>19</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2205.802173495373" createdVersion="4" refreshedVersion="4" minRefreshableVersion="3" recordCount="154">
  <cacheSource type="worksheet">
    <worksheetSource ref="A1:J1048576" sheet="Capping Requirements"/>
  </cacheSource>
  <cacheFields count="10">
    <cacheField name="No." numFmtId="0">
      <sharedItems containsString="0" containsBlank="1" containsNumber="1" containsInteger="1" minValue="1" maxValue="39"/>
    </cacheField>
    <cacheField name="Req ID" numFmtId="0">
      <sharedItems containsBlank="1"/>
    </cacheField>
    <cacheField name="System" numFmtId="0">
      <sharedItems containsBlank="1"/>
    </cacheField>
    <cacheField name="Process" numFmtId="0">
      <sharedItems containsBlank="1" count="2">
        <s v="Capping"/>
        <m/>
      </sharedItems>
    </cacheField>
    <cacheField name="Sub-Process" numFmtId="0">
      <sharedItems containsBlank="1" count="11">
        <s v="1.Data Extract"/>
        <s v="2. Capping %"/>
        <s v="3. Program Factor"/>
        <s v="4. Capping Factor "/>
        <s v="5. Applying Capping"/>
        <s v="6. Data Capture"/>
        <s v="7. Import Tool"/>
        <s v="8. Others"/>
        <m/>
        <s v="9. Others" u="1"/>
        <s v="8. Reporting" u="1"/>
      </sharedItems>
    </cacheField>
    <cacheField name="Requirement" numFmtId="0">
      <sharedItems containsBlank="1" longText="1"/>
    </cacheField>
    <cacheField name="Comments" numFmtId="0">
      <sharedItems containsBlank="1" longText="1"/>
    </cacheField>
    <cacheField name="Status" numFmtId="0">
      <sharedItems containsBlank="1"/>
    </cacheField>
    <cacheField name="Added Date" numFmtId="0">
      <sharedItems containsNonDate="0" containsDate="1" containsString="0" containsBlank="1" minDate="2015-02-06T00:00:00" maxDate="2015-02-21T00:00:00"/>
    </cacheField>
    <cacheField name="Modified Date" numFmtId="0">
      <sharedItems containsNonDate="0" containsDate="1" containsString="0" containsBlank="1" minDate="2015-02-11T00:00:00" maxDate="2015-02-2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
  <r>
    <n v="1"/>
    <s v="CAP_01"/>
    <s v="Legacy"/>
    <x v="0"/>
    <x v="0"/>
    <s v="System should be able to send the following policy features to PAS to support Capping Process for conversion :_x000a__x000a_- Carrier_x000a_- U/W Company_x000a_- State_x000a_- LOB_x000a_- Product _x000a_- Form Type (for Property)_x000a_- Policy Term_x000a_- Policy Effective Date_x000a_- Program Code_x000a_- Renewal full term premium from Legacy _x000a__x000a_Note : Legacy system should send Renewal Full Term premium in total and at the_x000a_coverage, endorsement and vehicle/unit level."/>
    <s v="ZB (2/20/15): If prior product code is the expiring form that would be helpful for property since we are converting HO5s into HO3s._x000a__x000a__x000a_Smita (02/25) : We need premiums from legacy at coverage/endorsement level to do the downstream analysis."/>
    <s v="Completed"/>
    <d v="2015-02-17T00:00:00"/>
    <d v="2015-02-25T00:00:00"/>
  </r>
  <r>
    <n v="2"/>
    <s v="CAP_02"/>
    <s v="PAS"/>
    <x v="0"/>
    <x v="0"/>
    <s v="When Renewal full term premium from Legacy is not available during book rolls, system should use the Expiring full term premium from Legacy for determination of Capping and calculation of Capping Factor._x000a__x000a_Note: This scenario would be applicable ONLY during book rolls when Renewal  premium would not be available from the Legacy system."/>
    <s v="AC (2/19/15): Please clarify that the aged premiums from legacy are not available ONLY in the case of book rolls.  It will always be available in the case of conversion."/>
    <s v="Completed"/>
    <d v="2015-02-17T00:00:00"/>
    <m/>
  </r>
  <r>
    <n v="3"/>
    <s v="CAP_03"/>
    <s v="Legacy"/>
    <x v="0"/>
    <x v="0"/>
    <s v="Renewal full term premium sent from Legacy system should not include any fees, taxes."/>
    <m/>
    <s v="Completed"/>
    <d v="2015-02-17T00:00:00"/>
    <m/>
  </r>
  <r>
    <n v="4"/>
    <s v="CAP_04"/>
    <s v="Legacy"/>
    <x v="0"/>
    <x v="0"/>
    <s v="_x000a_System should exclude PUP endorsement premiums, while extracting renewal full term premiums for converion of Non CA HO3/5, HO4, or HO6 policies."/>
    <m/>
    <s v="Completed"/>
    <d v="2015-02-18T00:00:00"/>
    <m/>
  </r>
  <r>
    <n v="5"/>
    <s v="CAP_05"/>
    <s v="PAS"/>
    <x v="0"/>
    <x v="1"/>
    <s v="Ceiling/Floor Capping %  will be table driven and used to decide the ceiling and floor capping limits. _x000a__x000a_Please refer to &quot;Sample Table for retrieval for Capping % and Program Factor&quot; Capping Examples sheet for illustration._x000a_"/>
    <m/>
    <s v="Completed"/>
    <d v="2015-02-17T00:00:00"/>
    <d v="2015-02-18T00:00:00"/>
  </r>
  <r>
    <n v="6"/>
    <s v="CAP_06"/>
    <s v="PAS"/>
    <x v="0"/>
    <x v="1"/>
    <s v="System should have the ability to uniquely identify Capping % and eligibility for a block of business based on the following features -  _x000a_ _x000a_- Carrier_x000a_- U/W Company_x000a_- State_x000a_- LOB_x000a_- Product _x000a_- Form Type (for Property)_x000a_- Policy Term_x000a_- Policy Effective Date_x000a_- Program Code"/>
    <m/>
    <s v="Completed"/>
    <d v="2015-02-17T00:00:00"/>
    <d v="2015-02-25T00:00:00"/>
  </r>
  <r>
    <n v="7"/>
    <s v="CAP_07"/>
    <s v="PAS"/>
    <x v="0"/>
    <x v="1"/>
    <s v="System should provide the capability to manage the Cap % table changes with the Fast track rate change process."/>
    <m/>
    <s v="Completed"/>
    <d v="2015-02-17T00:00:00"/>
    <m/>
  </r>
  <r>
    <n v="8"/>
    <s v="CAP_08"/>
    <s v="PAS"/>
    <x v="0"/>
    <x v="2"/>
    <s v="Program Factor will be table driven and is applicable for the Block of Business after conversion. This  will be part of the rating algorithm. _x000a_This factor provides an ability to manage the premium of converted &amp; capped policies even after capping has ended._x000a_"/>
    <m/>
    <s v="Completed"/>
    <d v="2015-02-17T00:00:00"/>
    <d v="2015-02-18T00:00:00"/>
  </r>
  <r>
    <n v="9"/>
    <s v="CAP_09"/>
    <s v="PAS"/>
    <x v="0"/>
    <x v="2"/>
    <s v="System should have the ability to uniquely identify a Program Factor  for a block of business using the same set of features used for Capping as identified in requirement CAP_06._x000a_ "/>
    <s v="Smita (02/25): Program Factor will be derived from the same 7/8 features used for Cap % &amp; be will be provided by Acturial team"/>
    <s v="Completed"/>
    <d v="2015-02-17T00:00:00"/>
    <d v="2015-02-18T00:00:00"/>
  </r>
  <r>
    <n v="10"/>
    <s v="CAP_10"/>
    <s v="PAS"/>
    <x v="0"/>
    <x v="2"/>
    <s v="System should provide the capability to manage the Program Factor changes with the Fast track rate change process."/>
    <m/>
    <s v="Completed"/>
    <d v="2015-02-19T00:00:00"/>
    <m/>
  </r>
  <r>
    <n v="11"/>
    <s v="CAP_11"/>
    <s v="PAS"/>
    <x v="0"/>
    <x v="3"/>
    <s v="Initial eligibility of Capping for all the converted policies will follow the below logic: _x000a__x000a_1) If percentage increase in premium is greater then or equal to the ceiling cap %, ceiling cap is applied on premium calculated in PAS. _x000a_2) If percentage decrease in premium is  less then equal to floor cap %,  floor cap is applied on premium calculated in PAS. _x000a_3)  If percentage increase/decrease in premium  is less then the  ceiling cap, but greater then the floor cap, the capping will not be applied for the policy._x000a__x000a_Note : Percentage increase/decrease in premium = [(Future renewal full term premium from PAS - Renewal full term premium from Legacy)/Renewal full term premium from Legacy] * 100"/>
    <s v="AC (2/19/15): requirement needs to specify here that this is only for initial eligibility.  Also, please define percentage increase/decrease.  The state/product ceiling and floor caps are policy term and policy period/effective date specific."/>
    <s v="Completed"/>
    <d v="2015-02-06T00:00:00"/>
    <d v="2015-02-11T00:00:00"/>
  </r>
  <r>
    <n v="12"/>
    <s v="CAP_12"/>
    <s v="PAS"/>
    <x v="0"/>
    <x v="3"/>
    <s v="System should calculate initial Capping Factor for a policy eligible for capping as follows :- _x000a__x000a_If policy is eligible for ceiling cap :- _x000a_Capping factor = [Renewal full term premium from Legacy / Future renewal full term premium from PAS * [1 + Ceiling Cap %]_x000a__x000a_If policy is eligible for floor cap :- _x000a_Capping factor = [Renewal full term premium from Legacy / Future renewal full term premium from PAS] * [1 + Floor Cap %]_x000a_ _x000a_If policy is not eligible for ceiling or floor cap :-_x000a_Capping factor = 1_x000a__x000a_System should round off the Capping factor to four decimals._x000a__x000a_Note : Capping Factor calculation for subsequent renewals for capped policies will be calculated differently as per CAP_22._x000a_"/>
    <s v="AC (2/19/15): this is only for the initial capping.  "/>
    <s v="Completed"/>
    <d v="2015-02-06T00:00:00"/>
    <d v="2015-02-11T00:00:00"/>
  </r>
  <r>
    <n v="13"/>
    <s v="CAP_13"/>
    <s v="PAS"/>
    <x v="0"/>
    <x v="4"/>
    <s v="_x000a_System should apply Capping Factor at coverage/vehicle(unit )/policy level. Capped Premium in PAS  should be calculated as follows:_x000a__x000a_Capped Premium = Premium obtained from PAS Rating Engine for Coverage/Vehicle (Unit)/policy) * Capping factor calculated for the renewal term_x000a__x000a_Note : For property each premium bearing endorsement should be considered a coverage &amp; capping factor should be applied. _x000a__x000a_"/>
    <s v="ZB (2/20/2015): on the third bullet point we might want to clarify:_x000a__x000a_Capped premium = Premium obtain from PAS Rating Engine for coverage/vehicle (unit) * capping factor_x000a__x000a_I also want to make sure that we are clear that in property each premium bearing endorsement should be considered a coverage. It may be implicit, but if it's worth calling out we should._x000a_"/>
    <s v="Completed"/>
    <d v="2015-02-06T00:00:00"/>
    <d v="2015-02-18T00:00:00"/>
  </r>
  <r>
    <n v="14"/>
    <s v="CAP_14"/>
    <s v="PAS"/>
    <x v="0"/>
    <x v="4"/>
    <s v="System should include the capped policies in the conversion premium variance report. The following information used in calculating the capping factor for the policies should be added to the Premium variance report for the Capped policies:_x000a__x000a_- Renewal full term premium from Legacy_x000a_- Uncapped Premium from PAS_x000a_- Capped Premium from PAS"/>
    <m/>
    <s v="Completed"/>
    <d v="2015-02-18T00:00:00"/>
    <d v="2015-02-20T00:00:00"/>
  </r>
  <r>
    <n v="15"/>
    <s v="CAP_15"/>
    <s v="PAS"/>
    <x v="0"/>
    <x v="4"/>
    <s v="System should apply the current capping factor for the following scenarios  that are added/updated at or subsequent to renewal:_x000a__x000a_- New Vehicle Additions_x000a_- New coverages_x000a_- New optional coverage endorsements_x000a_- Vehicle on the Policy is replaced with another"/>
    <m/>
    <s v="Completed"/>
    <d v="2015-02-17T00:00:00"/>
    <d v="2015-02-18T00:00:00"/>
  </r>
  <r>
    <n v="16"/>
    <s v="CAP_16"/>
    <s v="PAS"/>
    <x v="0"/>
    <x v="4"/>
    <s v="System should have the ability to store &amp; retrieve the following information at policy level :- _x000a__x000a_- Capping factor for each policy term_x000a_- Date when the capping factor was calculated_x000a_- Capped premium for each vehicle/unit and coverage."/>
    <m/>
    <s v="Completed"/>
    <d v="2015-02-17T00:00:00"/>
    <d v="2015-02-20T00:00:00"/>
  </r>
  <r>
    <n v="17"/>
    <s v="CAP_17"/>
    <s v="PAS"/>
    <x v="0"/>
    <x v="4"/>
    <s v="Capping factor  should not be recalculated until the next renewal. They should continue to apply throughout the rest of the term. "/>
    <m/>
    <s v="Completed"/>
    <d v="2015-02-17T00:00:00"/>
    <m/>
  </r>
  <r>
    <n v="18"/>
    <s v="CAP_19"/>
    <s v="PAS"/>
    <x v="0"/>
    <x v="4"/>
    <s v="If the insured makes a change to their policy for the current term between the renewal offer generation date and the renewal effective date, the capping factor will not be recalculated."/>
    <m/>
    <s v="Completed"/>
    <d v="2015-02-17T00:00:00"/>
    <m/>
  </r>
  <r>
    <n v="19"/>
    <s v="CAP_20"/>
    <s v="PAS"/>
    <x v="0"/>
    <x v="4"/>
    <s v="If a capping factor is calculated and the policy has entered into their renewal term, and then a backdated endorsement is performed that impacts their prior policy term, the capping factor will not be recalculated. "/>
    <m/>
    <s v="Completed"/>
    <d v="2015-02-17T00:00:00"/>
    <m/>
  </r>
  <r>
    <n v="20"/>
    <s v="CAP_21"/>
    <s v="PAS"/>
    <x v="0"/>
    <x v="4"/>
    <s v="System should not apply capping If the policy is canceled and then rewritten (i.e. a new policy number is issued). However, if the policy is cancelled and then rewritten due to no fault of the customer (e.g. company error), capping should continue to be applied._x000a__x000a_1) Cancelled in Legacy and Rewrite in PAS - The process for Manual Capping would be followed as supported in CAP_25, Capping will be applied._x000a_2) Both Cancellation and Rewrite in PAS due to Company Error - As part of the rewrite transaction in PAS, Capping Factor should be copied from term that is being Cancelled._x000a_3) Both Cancellation and Rewrite in PAS due to Customer Request - As part of the rewrite transaction in PAS, Capping Factor should be set to 1 for the rewritten Policy. (No capping to be applied)"/>
    <s v="AC (2/19/15): if process for manual conversion is followed, will subsequent renewals continue to apply capping?  I believe manual rates fall off at renewal.  If it will not continue to apply, we will need to have a different option._x000a__x000a_ZB (2/20/2015): What does &quot;the process for manual conversion&quot; mean? I'm not sure that I am following this requirement."/>
    <s v="Completed"/>
    <d v="2015-02-17T00:00:00"/>
    <d v="2015-02-18T00:00:00"/>
  </r>
  <r>
    <n v="21"/>
    <s v="CAP_22"/>
    <s v="PAS"/>
    <x v="0"/>
    <x v="4"/>
    <s v="System should calculate Subsequent Renewal Capping factor, during renewal as follows:_x000a_1) Retrieve the prior term capping factor_x000a_2) If the prior term capping factor is &gt; 1.00, calculate the subsequent renewal term capping factor as prior term capping factor x (1 + Floor Cap %)._x000a_3) If the prior term capping factor is &lt; 1.00, calculate the subsequent renewal term capping factor as prior term capping factor x (1 + Ceiling Cap %)._x000a_4) If the prior term capping factor is = 1.00, calculate the subsequent renewal term capping factor =1_x000a_5) If the renewal term capping factor calculated exceeds 1 for ceiling cap or decreases below 1 for floor capped policies, then set renewal term capping factor to 1. These policies will not be capped further. _x000a__x000a_For illustration please refer to Capping Example sheet _x000a_&quot;Scenario 5(Ceiling Capping : Subsequent Renewals for Scenario 1)&quot; _x000a_&quot;Scenario 6 (Floor Capping : Subsequent Renewals for Scenario 2)&quot;"/>
    <s v="AC (2/19/15): formula's should specify ceiling capping % and floor capping percentage because they can be different (not just capping %)"/>
    <s v="Completed"/>
    <d v="2015-02-06T00:00:00"/>
    <d v="2015-02-18T00:00:00"/>
  </r>
  <r>
    <n v="22"/>
    <s v="CAP_23"/>
    <s v="PAS"/>
    <x v="0"/>
    <x v="4"/>
    <s v="System should provide the facility to turn capping on/off for a block of policies based on the combination of features mentioned in the Req# : CAP_06._x000a_Scenario # 1 : Policies already Converted with no Capping. Turn ON Capping from a specific Renewal_x000a_1) System should run the Capping eligibility and calculate the initial Capping factor (CAP_12) during the Policy Renewal_x000a_2) PAS should calculate premium using the rater that was in-force in PAS during the Expiring Term effective date and Aged Data as of  Next Renewal Term. This premium should be compared with the Renewal Term premium to determine eligibility._x000a__x000a_Scenario # 2 : Policy was already Capped. The Capping for the book was turned OFF and turned on back again during the Policy Term. Capping factor has to be re-initialized/reset afresh at Policy Renewal_x000a_1) System should re-run the Capping eligibility and calculate the initial Capping factor (CAP_12) during the Policy Renewal_x000a_2) PAS should calculate premium using the rater that was in-force in PAS during the Expiring Term effective date and Aged Data as of  Next Renewal Term. This premium should be compared with the Uncapped Renewal Term premium to determine eligibility."/>
    <m/>
    <s v="Completed"/>
    <d v="2015-02-06T00:00:00"/>
    <d v="2015-02-17T00:00:00"/>
  </r>
  <r>
    <n v="23"/>
    <s v="CAP_24"/>
    <s v="PAS"/>
    <x v="0"/>
    <x v="4"/>
    <s v="System should calculate subsequent renewal Capped Premium in PAS as follows:_x000a_subsequent renewal Capped Premium = Premium obtained from PAS Rating Engine for Coverage/Unit * Subsequent Renewal Capping factor_x000a__x000a_Note :_x000a_1) System should apply Capping Factor  to each coverage/unit of risk/policy level premiums._x000a_2) For property each premium bearing endorsement should be considered a coverage &amp; capping factor should be applied. "/>
    <m/>
    <s v="Completed"/>
    <d v="2015-02-06T00:00:00"/>
    <d v="2015-02-11T00:00:00"/>
  </r>
  <r>
    <n v="24"/>
    <s v="CAP_25"/>
    <s v="PAS"/>
    <x v="0"/>
    <x v="4"/>
    <s v="System should apply Capping for Policies that are Reinstated with/without Lapse."/>
    <m/>
    <s v="Completed"/>
    <d v="2015-02-17T00:00:00"/>
    <m/>
  </r>
  <r>
    <n v="25"/>
    <s v="CAP_26"/>
    <s v="PAS"/>
    <x v="0"/>
    <x v="5"/>
    <s v="System should support capping for manual conversion and book rolls by enabling data capture/editing of the following attributes:_x000a_- Future term/Expiring full Term Premium_x000a_- Premiums at coverage/Vehicle(unit) and endorsement level_x000a_- All Block of Business features mentioned in Req# : CAP_06._x000a__x000a_Note: The premium entered should NOT include any fees, taxes."/>
    <m/>
    <s v="Completed"/>
    <d v="2015-02-06T00:00:00"/>
    <d v="2015-02-18T00:00:00"/>
  </r>
  <r>
    <n v="26"/>
    <s v="CAP_27"/>
    <s v="PAS"/>
    <x v="0"/>
    <x v="5"/>
    <s v="System should have the ability to override system calculated capping factor. Only authorized users should be allowed to manually adjust the capping factor. This will be applicable for the current term and PAS should recalculate the current term premium using the new factor entered. Requirements CAP_29 and CAP_30, CAP_31 provide details on the different scenarios."/>
    <s v="RT (2/24/15): If we allow overriding, we need to capture a flag whether the capping factor is system generated or not."/>
    <s v="Completed"/>
    <d v="2015-02-17T00:00:00"/>
    <d v="2015-02-23T00:00:00"/>
  </r>
  <r>
    <n v="27"/>
    <s v="CAP_28"/>
    <s v="PAS"/>
    <x v="0"/>
    <x v="5"/>
    <s v="System should have the ability to identify if the capping factor was system calculated or manually overridden."/>
    <m/>
    <s v="Completed"/>
    <m/>
    <m/>
  </r>
  <r>
    <n v="28"/>
    <s v="CAP_29"/>
    <s v="PAS"/>
    <x v="0"/>
    <x v="5"/>
    <s v="Capping Factor Overridden prior to Renewal Offer sent to Customer (Before renewal offer generation): _x000a_If authorized users manually make changes to the Capping Factor, System should recalculate the current full term premium (Starting Term Effective Date) using the new factor entered."/>
    <s v=" "/>
    <s v="Completed"/>
    <d v="2015-02-20T00:00:00"/>
    <d v="2015-02-23T00:00:00"/>
  </r>
  <r>
    <n v="29"/>
    <s v="CAP_30"/>
    <s v="PAS"/>
    <x v="0"/>
    <x v="5"/>
    <s v="Capping Factor Overridden prior to Renewal Offer sent to Customer and before Renewal Effective Date (Between Renewal offer generation date and R): _x000a_If authorized users manually make changes to the Capping Factor, System should recalculate the current full term premium (Starting Term Effective Date)  using the new factor entered and send a revised renewal offer to the customer with updated premiums.  The reason for Premium change should be Data correction on the customer facing documentation."/>
    <s v=" "/>
    <s v="Completed"/>
    <d v="2015-02-20T00:00:00"/>
    <d v="2015-02-23T00:00:00"/>
  </r>
  <r>
    <n v="30"/>
    <s v="CAP_31"/>
    <s v="PAS"/>
    <x v="0"/>
    <x v="5"/>
    <s v="Capping Factor Overridden after Renewal Effective Date (After R): _x000a_If authorized users manually make changes to the Capping Factor, System should recalculate the current full term premium (Starting Term Effective Date)  using the new factor entered. This would be a back-dated endorsement and AP/RP would be calculated and communicated to the customer.  The reason for Premium change should be Data correction on the customer facing documentation."/>
    <s v=" "/>
    <s v="Completed"/>
    <d v="2015-02-20T00:00:00"/>
    <d v="2015-02-23T00:00:00"/>
  </r>
  <r>
    <n v="31"/>
    <s v="CAP_32"/>
    <s v="PAS"/>
    <x v="0"/>
    <x v="5"/>
    <s v="System should allow authorized users to view the Capping calculation details which include following :_x000a__x000a_- Ceiling Cap %/Floor Cap %_x000a_- Capping Factor_x000a_- Uncapped Premium_x000a_- Capped Premium_x000a_- All Block of Business features mentioned in Req# : CAP_06._x000a_"/>
    <s v="AC (2/19/15): What is capping % here (and how is it different than celling cap/floor cap %).  Perhaps this is in a different requirement, but where are the required fields needed to allow a manual capping factor?_x000a_"/>
    <s v="Completed"/>
    <d v="2015-02-17T00:00:00"/>
    <d v="2015-02-25T00:00:00"/>
  </r>
  <r>
    <n v="32"/>
    <s v="CAP_33"/>
    <s v="Import Tool"/>
    <x v="0"/>
    <x v="6"/>
    <s v="System should be able to import the additional attributes from Legacy required to support capping during Policy Import process._x000a__x000a_- Renewal full term premium in total and by coverage/vehicle (unit)/policy_x000a_- Expiring Term Premium in total and by coverage/vehicle (unit)/policy_x000a_- All Block of Business features mentioned in Req# : CAP_06._x000a__x000a_Note: The premium entered should NOT include any fees, taxes. PUP endorsement premiums should not be included, where applicable"/>
    <s v=" "/>
    <s v="Completed"/>
    <d v="2015-02-17T00:00:00"/>
    <d v="2015-02-25T00:00:00"/>
  </r>
  <r>
    <n v="33"/>
    <s v="CAP_34"/>
    <s v="Import Tool"/>
    <x v="0"/>
    <x v="6"/>
    <s v="Premium validation rules during conversion should not impact capped policies identified by block of business &amp; these policies should not be flagged to exceptions queues by this process."/>
    <s v="AC (2/19/15): the requirement should be that the system still does the premium compare, but there are no special hard stops._x000a__x000a_Smita (02/23): Updated as per Alyce's comment."/>
    <s v="Completed"/>
    <d v="2015-02-17T00:00:00"/>
    <d v="2015-02-17T00:00:00"/>
  </r>
  <r>
    <n v="34"/>
    <s v="CAP_35"/>
    <s v="PAS"/>
    <x v="0"/>
    <x v="7"/>
    <s v="System should have the ability to provide the following information to BDW. These data would be used for Dislocation Analysis from BDW._x000a__x000a_- Capped Premium_x000a_- Uncapped Premium_x000a_- Ceiling Cap % or Floor Cap % used_x000a_- Capping Factor _x000a_- Renewal full term premium from Legacy in Total and at coverage/endorsement level_x000a_- All Block of Business features mentioned in Req# : CAP_06._x000a__x000a_Note : All premium should be provided at coverage/vehicle (unit)/policy."/>
    <m/>
    <s v="Completed"/>
    <d v="2015-02-06T00:00:00"/>
    <d v="2015-02-11T00:00:00"/>
  </r>
  <r>
    <n v="35"/>
    <s v="CAP_36"/>
    <s v="PAS"/>
    <x v="0"/>
    <x v="7"/>
    <s v="BDW should  store the following  data for Dislocation Analysis :_x000a__x000a_- Capped Premium_x000a_- Uncapped Premium_x000a_- Renewal full term premium from Legacy in Total and at coverage/endorsement level_x000a_- Ceiling Cap % or Floor Cap % used_x000a_- Capping Factor _x000a_- All Block of Business features mentioned in Req# : CAP_06."/>
    <s v=" "/>
    <s v="Completed"/>
    <m/>
    <m/>
  </r>
  <r>
    <n v="36"/>
    <s v="CAP_37"/>
    <s v="PAS"/>
    <x v="0"/>
    <x v="7"/>
    <s v="System should NOT print/display Capping percentages and factors on any customer facing documents."/>
    <m/>
    <s v="Completed"/>
    <d v="2015-02-06T00:00:00"/>
    <d v="2015-02-11T00:00:00"/>
  </r>
  <r>
    <n v="37"/>
    <s v="CAP_38"/>
    <s v="PAS"/>
    <x v="0"/>
    <x v="7"/>
    <s v="System should NOT display Capping percentages Capping factor in any agent/customer facing applications.(E.g. Comp Raters, Quick Quote, Self Service Portals etc.)_x000a_It should be available only for the authorized users."/>
    <m/>
    <s v="Completed"/>
    <d v="2015-02-17T00:00:00"/>
    <m/>
  </r>
  <r>
    <n v="38"/>
    <s v="CAP_39"/>
    <s v="PAS"/>
    <x v="0"/>
    <x v="7"/>
    <s v="System should NOT print/display Program Factor on any customer facing documents."/>
    <m/>
    <s v="Completed"/>
    <d v="2015-02-20T00:00:00"/>
    <m/>
  </r>
  <r>
    <n v="39"/>
    <s v="CAP_40"/>
    <s v="PAS"/>
    <x v="0"/>
    <x v="7"/>
    <s v="System should NOT display Capping percentages Program factor in any agent/customer facing applications._x000a_It should be available only for the authorized users."/>
    <m/>
    <s v="Completed"/>
    <d v="2015-02-17T00:00:00"/>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s v=" "/>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r>
    <m/>
    <m/>
    <m/>
    <x v="1"/>
    <x v="8"/>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11" firstHeaderRow="1" firstDataRow="1" firstDataCol="1"/>
  <pivotFields count="10">
    <pivotField showAll="0"/>
    <pivotField showAll="0"/>
    <pivotField showAll="0"/>
    <pivotField axis="axisRow" showAll="0">
      <items count="3">
        <item x="0"/>
        <item h="1" x="1"/>
        <item t="default"/>
      </items>
    </pivotField>
    <pivotField axis="axisRow" showAll="0">
      <items count="12">
        <item x="0"/>
        <item x="1"/>
        <item x="2"/>
        <item x="3"/>
        <item x="4"/>
        <item x="5"/>
        <item x="6"/>
        <item m="1" x="10"/>
        <item m="1" x="9"/>
        <item x="8"/>
        <item x="7"/>
        <item t="default"/>
      </items>
    </pivotField>
    <pivotField dataField="1" showAll="0"/>
    <pivotField showAll="0" defaultSubtotal="0"/>
    <pivotField showAll="0"/>
    <pivotField showAll="0"/>
    <pivotField showAll="0"/>
  </pivotFields>
  <rowFields count="2">
    <field x="3"/>
    <field x="4"/>
  </rowFields>
  <rowItems count="10">
    <i>
      <x/>
    </i>
    <i r="1">
      <x/>
    </i>
    <i r="1">
      <x v="1"/>
    </i>
    <i r="1">
      <x v="2"/>
    </i>
    <i r="1">
      <x v="3"/>
    </i>
    <i r="1">
      <x v="4"/>
    </i>
    <i r="1">
      <x v="5"/>
    </i>
    <i r="1">
      <x v="6"/>
    </i>
    <i r="1">
      <x v="10"/>
    </i>
    <i t="grand">
      <x/>
    </i>
  </rowItems>
  <colItems count="1">
    <i/>
  </colItems>
  <dataFields count="1">
    <dataField name="Count of Requirement" fld="5" subtotal="count" baseField="0" baseItem="0"/>
  </dataFields>
  <formats count="8">
    <format dxfId="15">
      <pivotArea type="all" dataOnly="0" outline="0" fieldPosition="0"/>
    </format>
    <format dxfId="14">
      <pivotArea collapsedLevelsAreSubtotals="1" fieldPosition="0">
        <references count="1">
          <reference field="3" count="0"/>
        </references>
      </pivotArea>
    </format>
    <format dxfId="13">
      <pivotArea field="3" type="button" dataOnly="0" labelOnly="1" outline="0" axis="axisRow" fieldPosition="0"/>
    </format>
    <format dxfId="12">
      <pivotArea dataOnly="0" labelOnly="1" outline="0" axis="axisValues" fieldPosition="0"/>
    </format>
    <format dxfId="11">
      <pivotArea dataOnly="0" labelOnly="1" fieldPosition="0">
        <references count="1">
          <reference field="3" count="0"/>
        </references>
      </pivotArea>
    </format>
    <format dxfId="10">
      <pivotArea grandRow="1" outline="0" collapsedLevelsAreSubtotals="1" fieldPosition="0"/>
    </format>
    <format dxfId="9">
      <pivotArea dataOnly="0" labelOnly="1" grandRow="1" outline="0" fieldPosition="0"/>
    </format>
    <format dxfId="8">
      <pivotArea type="all" dataOnly="0" outline="0" fieldPosition="0"/>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3" count="1" selected="0">
            <x v="0"/>
          </reference>
          <reference field="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3" count="1" selected="0">
            <x v="0"/>
          </reference>
          <reference field="4" count="1" selected="0">
            <x v="6"/>
          </reference>
        </references>
      </pivotArea>
    </chartFormat>
    <chartFormat chart="3" format="2">
      <pivotArea type="data" outline="0" fieldPosition="0">
        <references count="3">
          <reference field="4294967294" count="1" selected="0">
            <x v="0"/>
          </reference>
          <reference field="3" count="1" selected="0">
            <x v="0"/>
          </reference>
          <reference field="4" count="1" selected="0">
            <x v="5"/>
          </reference>
        </references>
      </pivotArea>
    </chartFormat>
    <chartFormat chart="3" format="3">
      <pivotArea type="data" outline="0" fieldPosition="0">
        <references count="3">
          <reference field="4294967294" count="1" selected="0">
            <x v="0"/>
          </reference>
          <reference field="3" count="1" selected="0">
            <x v="0"/>
          </reference>
          <reference field="4" count="1" selected="0">
            <x v="0"/>
          </reference>
        </references>
      </pivotArea>
    </chartFormat>
    <chartFormat chart="3" format="4">
      <pivotArea type="data" outline="0" fieldPosition="0">
        <references count="3">
          <reference field="4294967294" count="1" selected="0">
            <x v="0"/>
          </reference>
          <reference field="3" count="1" selected="0">
            <x v="0"/>
          </reference>
          <reference field="4" count="1" selected="0">
            <x v="2"/>
          </reference>
        </references>
      </pivotArea>
    </chartFormat>
    <chartFormat chart="3" format="5">
      <pivotArea type="data" outline="0" fieldPosition="0">
        <references count="3">
          <reference field="4294967294" count="1" selected="0">
            <x v="0"/>
          </reference>
          <reference field="3" count="1" selected="0">
            <x v="0"/>
          </reference>
          <reference field="4" count="1" selected="0">
            <x v="3"/>
          </reference>
        </references>
      </pivotArea>
    </chartFormat>
    <chartFormat chart="3" format="6">
      <pivotArea type="data" outline="0" fieldPosition="0">
        <references count="3">
          <reference field="4294967294" count="1" selected="0">
            <x v="0"/>
          </reference>
          <reference field="3" count="1" selected="0">
            <x v="0"/>
          </reference>
          <reference field="4" count="1" selected="0">
            <x v="1"/>
          </reference>
        </references>
      </pivotArea>
    </chartFormat>
    <chartFormat chart="3" format="7">
      <pivotArea type="data" outline="0" fieldPosition="0">
        <references count="3">
          <reference field="4294967294" count="1" selected="0">
            <x v="0"/>
          </reference>
          <reference field="3" count="1" selected="0">
            <x v="0"/>
          </reference>
          <reference field="4" count="1" selected="0">
            <x v="8"/>
          </reference>
        </references>
      </pivotArea>
    </chartFormat>
    <chartFormat chart="3" format="8">
      <pivotArea type="data" outline="0" fieldPosition="0">
        <references count="3">
          <reference field="4294967294" count="1" selected="0">
            <x v="0"/>
          </reference>
          <reference field="3" count="1" selected="0">
            <x v="0"/>
          </reference>
          <reference field="4" count="1" selected="0">
            <x v="4"/>
          </reference>
        </references>
      </pivotArea>
    </chartFormat>
    <chartFormat chart="3" format="9">
      <pivotArea type="data" outline="0" fieldPosition="0">
        <references count="3">
          <reference field="4294967294" count="1" selected="0">
            <x v="0"/>
          </reference>
          <reference field="3"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15"/>
  <sheetViews>
    <sheetView workbookViewId="0">
      <selection activeCell="B1" sqref="B1"/>
    </sheetView>
  </sheetViews>
  <sheetFormatPr defaultRowHeight="15" x14ac:dyDescent="0.25"/>
  <cols>
    <col min="1" max="1" width="3.85546875" style="4" customWidth="1"/>
    <col min="2" max="2" width="9.140625" style="4"/>
    <col min="3" max="3" width="28.28515625" style="4" customWidth="1"/>
    <col min="4" max="4" width="33" style="4" customWidth="1"/>
    <col min="5" max="6" width="36.85546875" style="4" customWidth="1"/>
    <col min="7" max="16384" width="9.140625" style="4"/>
  </cols>
  <sheetData>
    <row r="1" spans="2:6" ht="21" x14ac:dyDescent="0.25">
      <c r="B1" s="21" t="s">
        <v>31</v>
      </c>
      <c r="C1" s="19"/>
    </row>
    <row r="4" spans="2:6" x14ac:dyDescent="0.25">
      <c r="B4" s="22" t="s">
        <v>0</v>
      </c>
      <c r="C4" s="22" t="s">
        <v>1</v>
      </c>
      <c r="D4" s="22" t="s">
        <v>2</v>
      </c>
      <c r="E4" s="118" t="s">
        <v>3</v>
      </c>
      <c r="F4" s="118"/>
    </row>
    <row r="5" spans="2:6" x14ac:dyDescent="0.25">
      <c r="B5" s="23">
        <v>42053</v>
      </c>
      <c r="C5" s="24" t="s">
        <v>4</v>
      </c>
      <c r="D5" s="25">
        <v>1</v>
      </c>
      <c r="E5" s="119" t="s">
        <v>192</v>
      </c>
      <c r="F5" s="119"/>
    </row>
    <row r="6" spans="2:6" x14ac:dyDescent="0.25">
      <c r="B6" s="23">
        <v>42062</v>
      </c>
      <c r="C6" s="24" t="s">
        <v>4</v>
      </c>
      <c r="D6" s="25">
        <v>2</v>
      </c>
      <c r="E6" s="119" t="s">
        <v>193</v>
      </c>
      <c r="F6" s="119"/>
    </row>
    <row r="7" spans="2:6" ht="25.5" customHeight="1" x14ac:dyDescent="0.25">
      <c r="B7" s="23"/>
      <c r="C7" s="24"/>
      <c r="D7" s="25"/>
      <c r="E7" s="119"/>
      <c r="F7" s="119"/>
    </row>
    <row r="8" spans="2:6" x14ac:dyDescent="0.25">
      <c r="B8" s="2"/>
      <c r="C8" s="2"/>
      <c r="D8" s="2"/>
      <c r="E8" s="2"/>
      <c r="F8" s="2"/>
    </row>
    <row r="9" spans="2:6" ht="21" x14ac:dyDescent="0.25">
      <c r="B9" s="21" t="s">
        <v>5</v>
      </c>
      <c r="D9" s="20"/>
    </row>
    <row r="10" spans="2:6" x14ac:dyDescent="0.25">
      <c r="B10" s="22" t="s">
        <v>0</v>
      </c>
      <c r="C10" s="22" t="s">
        <v>6</v>
      </c>
      <c r="D10" s="22" t="s">
        <v>7</v>
      </c>
      <c r="E10" s="22" t="s">
        <v>8</v>
      </c>
      <c r="F10" s="22" t="s">
        <v>9</v>
      </c>
    </row>
    <row r="11" spans="2:6" x14ac:dyDescent="0.25">
      <c r="B11" s="23">
        <v>42054</v>
      </c>
      <c r="C11" s="24" t="s">
        <v>208</v>
      </c>
      <c r="D11" s="26" t="s">
        <v>236</v>
      </c>
      <c r="E11" s="26" t="s">
        <v>210</v>
      </c>
      <c r="F11" s="27"/>
    </row>
    <row r="12" spans="2:6" x14ac:dyDescent="0.25">
      <c r="B12" s="23">
        <v>42055</v>
      </c>
      <c r="C12" s="24" t="s">
        <v>207</v>
      </c>
      <c r="D12" s="26" t="s">
        <v>237</v>
      </c>
      <c r="E12" s="26" t="s">
        <v>211</v>
      </c>
      <c r="F12" s="27"/>
    </row>
    <row r="13" spans="2:6" x14ac:dyDescent="0.25">
      <c r="B13" s="23">
        <v>42059</v>
      </c>
      <c r="C13" s="24" t="s">
        <v>206</v>
      </c>
      <c r="D13" s="26" t="s">
        <v>209</v>
      </c>
      <c r="E13" s="26" t="s">
        <v>238</v>
      </c>
      <c r="F13" s="28"/>
    </row>
    <row r="14" spans="2:6" x14ac:dyDescent="0.25">
      <c r="B14" s="23"/>
      <c r="C14" s="24"/>
      <c r="D14" s="26"/>
      <c r="E14" s="26"/>
      <c r="F14" s="27"/>
    </row>
    <row r="15" spans="2:6" x14ac:dyDescent="0.25">
      <c r="B15" s="23"/>
      <c r="C15" s="24"/>
      <c r="D15" s="26"/>
      <c r="E15" s="26"/>
      <c r="F15" s="27"/>
    </row>
  </sheetData>
  <mergeCells count="4">
    <mergeCell ref="E4:F4"/>
    <mergeCell ref="E5:F5"/>
    <mergeCell ref="E6:F6"/>
    <mergeCell ref="E7:F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1"/>
  <sheetViews>
    <sheetView workbookViewId="0">
      <selection activeCell="B25" sqref="B25"/>
    </sheetView>
  </sheetViews>
  <sheetFormatPr defaultRowHeight="15" x14ac:dyDescent="0.25"/>
  <cols>
    <col min="1" max="1" width="22.42578125" style="1" customWidth="1"/>
    <col min="2" max="2" width="21" style="1" bestFit="1" customWidth="1"/>
    <col min="3" max="16384" width="9.140625" style="1"/>
  </cols>
  <sheetData>
    <row r="1" spans="1:2" x14ac:dyDescent="0.25">
      <c r="A1" s="86" t="s">
        <v>12</v>
      </c>
      <c r="B1" s="86" t="s">
        <v>13</v>
      </c>
    </row>
    <row r="2" spans="1:2" x14ac:dyDescent="0.25">
      <c r="A2" s="87" t="s">
        <v>24</v>
      </c>
      <c r="B2" s="88">
        <v>39</v>
      </c>
    </row>
    <row r="3" spans="1:2" x14ac:dyDescent="0.25">
      <c r="A3" s="89" t="s">
        <v>82</v>
      </c>
      <c r="B3" s="90">
        <v>4</v>
      </c>
    </row>
    <row r="4" spans="1:2" x14ac:dyDescent="0.25">
      <c r="A4" s="89" t="s">
        <v>83</v>
      </c>
      <c r="B4" s="90">
        <v>3</v>
      </c>
    </row>
    <row r="5" spans="1:2" x14ac:dyDescent="0.25">
      <c r="A5" s="89" t="s">
        <v>84</v>
      </c>
      <c r="B5" s="90">
        <v>3</v>
      </c>
    </row>
    <row r="6" spans="1:2" x14ac:dyDescent="0.25">
      <c r="A6" s="89" t="s">
        <v>85</v>
      </c>
      <c r="B6" s="90">
        <v>2</v>
      </c>
    </row>
    <row r="7" spans="1:2" x14ac:dyDescent="0.25">
      <c r="A7" s="89" t="s">
        <v>86</v>
      </c>
      <c r="B7" s="90">
        <v>12</v>
      </c>
    </row>
    <row r="8" spans="1:2" x14ac:dyDescent="0.25">
      <c r="A8" s="89" t="s">
        <v>87</v>
      </c>
      <c r="B8" s="90">
        <v>7</v>
      </c>
    </row>
    <row r="9" spans="1:2" x14ac:dyDescent="0.25">
      <c r="A9" s="89" t="s">
        <v>88</v>
      </c>
      <c r="B9" s="90">
        <v>2</v>
      </c>
    </row>
    <row r="10" spans="1:2" x14ac:dyDescent="0.25">
      <c r="A10" s="89" t="s">
        <v>223</v>
      </c>
      <c r="B10" s="90">
        <v>6</v>
      </c>
    </row>
    <row r="11" spans="1:2" x14ac:dyDescent="0.25">
      <c r="A11" s="87" t="s">
        <v>14</v>
      </c>
      <c r="B11" s="88">
        <v>39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6"/>
  <sheetViews>
    <sheetView zoomScale="90" zoomScaleNormal="90" workbookViewId="0">
      <selection activeCell="C18" sqref="C18"/>
    </sheetView>
  </sheetViews>
  <sheetFormatPr defaultRowHeight="15" x14ac:dyDescent="0.25"/>
  <cols>
    <col min="1" max="1" width="26" style="13" bestFit="1" customWidth="1"/>
    <col min="2" max="2" width="77.28515625" style="13" customWidth="1"/>
    <col min="3" max="3" width="78.85546875" style="13" bestFit="1" customWidth="1"/>
    <col min="4" max="16384" width="9.140625" style="13"/>
  </cols>
  <sheetData>
    <row r="1" spans="1:3" ht="15.75" x14ac:dyDescent="0.25">
      <c r="A1" s="16" t="s">
        <v>52</v>
      </c>
    </row>
    <row r="2" spans="1:3" x14ac:dyDescent="0.25">
      <c r="A2" s="15" t="s">
        <v>18</v>
      </c>
      <c r="B2" s="15" t="s">
        <v>51</v>
      </c>
      <c r="C2" s="15" t="s">
        <v>10</v>
      </c>
    </row>
    <row r="3" spans="1:3" x14ac:dyDescent="0.25">
      <c r="A3" s="120" t="s">
        <v>24</v>
      </c>
      <c r="B3" s="85" t="s">
        <v>216</v>
      </c>
      <c r="C3" s="14" t="s">
        <v>217</v>
      </c>
    </row>
    <row r="4" spans="1:3" x14ac:dyDescent="0.25">
      <c r="A4" s="120"/>
      <c r="B4" s="85" t="s">
        <v>83</v>
      </c>
      <c r="C4" s="14" t="s">
        <v>121</v>
      </c>
    </row>
    <row r="5" spans="1:3" x14ac:dyDescent="0.25">
      <c r="A5" s="120"/>
      <c r="B5" s="85" t="s">
        <v>84</v>
      </c>
      <c r="C5" s="14" t="s">
        <v>218</v>
      </c>
    </row>
    <row r="6" spans="1:3" x14ac:dyDescent="0.25">
      <c r="A6" s="120"/>
      <c r="B6" s="85" t="s">
        <v>85</v>
      </c>
      <c r="C6" s="14" t="s">
        <v>219</v>
      </c>
    </row>
    <row r="7" spans="1:3" x14ac:dyDescent="0.25">
      <c r="A7" s="120"/>
      <c r="B7" s="85" t="s">
        <v>86</v>
      </c>
      <c r="C7" s="14" t="s">
        <v>220</v>
      </c>
    </row>
    <row r="8" spans="1:3" x14ac:dyDescent="0.25">
      <c r="A8" s="120"/>
      <c r="B8" s="85" t="s">
        <v>87</v>
      </c>
      <c r="C8" s="14" t="s">
        <v>221</v>
      </c>
    </row>
    <row r="9" spans="1:3" x14ac:dyDescent="0.25">
      <c r="A9" s="120"/>
      <c r="B9" s="85" t="s">
        <v>88</v>
      </c>
      <c r="C9" s="14" t="s">
        <v>222</v>
      </c>
    </row>
    <row r="10" spans="1:3" x14ac:dyDescent="0.25">
      <c r="A10" s="120"/>
      <c r="B10" s="85" t="s">
        <v>223</v>
      </c>
      <c r="C10" s="14" t="s">
        <v>224</v>
      </c>
    </row>
    <row r="12" spans="1:3" ht="15.75" x14ac:dyDescent="0.25">
      <c r="A12" s="16" t="s">
        <v>53</v>
      </c>
    </row>
    <row r="13" spans="1:3" x14ac:dyDescent="0.25">
      <c r="A13" s="15" t="s">
        <v>35</v>
      </c>
      <c r="B13" s="15" t="s">
        <v>48</v>
      </c>
    </row>
    <row r="14" spans="1:3" x14ac:dyDescent="0.25">
      <c r="A14" s="14" t="s">
        <v>225</v>
      </c>
      <c r="B14" s="14" t="s">
        <v>269</v>
      </c>
    </row>
    <row r="15" spans="1:3" x14ac:dyDescent="0.25">
      <c r="A15" s="14" t="s">
        <v>226</v>
      </c>
      <c r="B15" s="14" t="s">
        <v>229</v>
      </c>
    </row>
    <row r="16" spans="1:3" x14ac:dyDescent="0.25">
      <c r="A16" s="14" t="s">
        <v>95</v>
      </c>
      <c r="B16" s="14" t="s">
        <v>230</v>
      </c>
    </row>
    <row r="17" spans="1:2" x14ac:dyDescent="0.25">
      <c r="A17" s="14" t="s">
        <v>227</v>
      </c>
      <c r="B17" s="14" t="s">
        <v>231</v>
      </c>
    </row>
    <row r="18" spans="1:2" x14ac:dyDescent="0.25">
      <c r="A18" s="14" t="s">
        <v>150</v>
      </c>
      <c r="B18" s="14" t="s">
        <v>232</v>
      </c>
    </row>
    <row r="19" spans="1:2" x14ac:dyDescent="0.25">
      <c r="A19" s="14" t="s">
        <v>228</v>
      </c>
      <c r="B19" s="14" t="s">
        <v>233</v>
      </c>
    </row>
    <row r="20" spans="1:2" x14ac:dyDescent="0.25">
      <c r="A20" s="14" t="s">
        <v>96</v>
      </c>
      <c r="B20" s="14" t="s">
        <v>234</v>
      </c>
    </row>
    <row r="21" spans="1:2" ht="45" x14ac:dyDescent="0.25">
      <c r="A21" s="14" t="s">
        <v>33</v>
      </c>
      <c r="B21" s="39" t="s">
        <v>178</v>
      </c>
    </row>
    <row r="22" spans="1:2" ht="60" x14ac:dyDescent="0.25">
      <c r="A22" s="14" t="s">
        <v>32</v>
      </c>
      <c r="B22" s="39" t="s">
        <v>270</v>
      </c>
    </row>
    <row r="23" spans="1:2" x14ac:dyDescent="0.25">
      <c r="A23" s="14" t="s">
        <v>179</v>
      </c>
      <c r="B23" s="39" t="s">
        <v>235</v>
      </c>
    </row>
    <row r="24" spans="1:2" x14ac:dyDescent="0.25">
      <c r="A24" s="14" t="s">
        <v>49</v>
      </c>
      <c r="B24" s="14" t="s">
        <v>180</v>
      </c>
    </row>
    <row r="25" spans="1:2" x14ac:dyDescent="0.25">
      <c r="A25" s="14" t="s">
        <v>50</v>
      </c>
      <c r="B25" s="14" t="s">
        <v>181</v>
      </c>
    </row>
    <row r="26" spans="1:2" ht="60" x14ac:dyDescent="0.25">
      <c r="A26" s="14" t="s">
        <v>131</v>
      </c>
      <c r="B26" s="39" t="s">
        <v>271</v>
      </c>
    </row>
  </sheetData>
  <sortState ref="B3:C10">
    <sortCondition ref="B3:B10"/>
  </sortState>
  <mergeCells count="1">
    <mergeCell ref="A3:A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54"/>
  <sheetViews>
    <sheetView zoomScale="90" zoomScaleNormal="90" workbookViewId="0">
      <pane ySplit="1" topLeftCell="A2" activePane="bottomLeft" state="frozen"/>
      <selection pane="bottomLeft" activeCell="B3" sqref="B3"/>
    </sheetView>
  </sheetViews>
  <sheetFormatPr defaultRowHeight="15" x14ac:dyDescent="0.25"/>
  <cols>
    <col min="1" max="1" width="9.5703125" style="83" customWidth="1"/>
    <col min="2" max="2" width="14.5703125" style="45" customWidth="1"/>
    <col min="3" max="3" width="11.7109375" style="43" customWidth="1"/>
    <col min="4" max="4" width="14.28515625" style="43" customWidth="1"/>
    <col min="5" max="5" width="22.28515625" style="43" customWidth="1"/>
    <col min="6" max="6" width="89.28515625" style="46" bestFit="1" customWidth="1"/>
    <col min="7" max="7" width="46.85546875" style="18" customWidth="1"/>
    <col min="8" max="8" width="19.28515625" style="17" customWidth="1"/>
    <col min="9" max="9" width="18.28515625" style="17" customWidth="1"/>
    <col min="10" max="10" width="18.28515625" style="43" customWidth="1"/>
    <col min="11" max="16384" width="9.140625" style="43"/>
  </cols>
  <sheetData>
    <row r="1" spans="1:10" s="48" customFormat="1" x14ac:dyDescent="0.25">
      <c r="A1" s="47" t="s">
        <v>15</v>
      </c>
      <c r="B1" s="47" t="s">
        <v>16</v>
      </c>
      <c r="C1" s="47" t="s">
        <v>17</v>
      </c>
      <c r="D1" s="47" t="s">
        <v>18</v>
      </c>
      <c r="E1" s="47" t="s">
        <v>19</v>
      </c>
      <c r="F1" s="47" t="s">
        <v>20</v>
      </c>
      <c r="G1" s="50" t="s">
        <v>243</v>
      </c>
      <c r="H1" s="47" t="s">
        <v>11</v>
      </c>
      <c r="I1" s="47" t="s">
        <v>21</v>
      </c>
      <c r="J1" s="47" t="s">
        <v>22</v>
      </c>
    </row>
    <row r="2" spans="1:10" s="40" customFormat="1" ht="243" customHeight="1" x14ac:dyDescent="0.25">
      <c r="A2" s="82">
        <v>1</v>
      </c>
      <c r="B2" s="75" t="s">
        <v>54</v>
      </c>
      <c r="C2" s="77" t="s">
        <v>38</v>
      </c>
      <c r="D2" s="74" t="s">
        <v>24</v>
      </c>
      <c r="E2" s="77" t="s">
        <v>82</v>
      </c>
      <c r="F2" s="49" t="s">
        <v>281</v>
      </c>
      <c r="G2" s="49" t="s">
        <v>282</v>
      </c>
      <c r="H2" s="49" t="s">
        <v>183</v>
      </c>
      <c r="I2" s="76">
        <v>42052</v>
      </c>
      <c r="J2" s="76">
        <v>42060</v>
      </c>
    </row>
    <row r="3" spans="1:10" ht="93.75" customHeight="1" x14ac:dyDescent="0.25">
      <c r="A3" s="82">
        <v>2</v>
      </c>
      <c r="B3" s="75" t="s">
        <v>55</v>
      </c>
      <c r="C3" s="74" t="s">
        <v>23</v>
      </c>
      <c r="D3" s="74" t="s">
        <v>24</v>
      </c>
      <c r="E3" s="77" t="s">
        <v>82</v>
      </c>
      <c r="F3" s="49" t="s">
        <v>185</v>
      </c>
      <c r="G3" s="49" t="s">
        <v>194</v>
      </c>
      <c r="H3" s="51" t="s">
        <v>183</v>
      </c>
      <c r="I3" s="76">
        <v>42052</v>
      </c>
      <c r="J3" s="78"/>
    </row>
    <row r="4" spans="1:10" s="40" customFormat="1" ht="47.25" customHeight="1" x14ac:dyDescent="0.25">
      <c r="A4" s="82">
        <v>3</v>
      </c>
      <c r="B4" s="75" t="s">
        <v>56</v>
      </c>
      <c r="C4" s="77" t="s">
        <v>38</v>
      </c>
      <c r="D4" s="77" t="s">
        <v>24</v>
      </c>
      <c r="E4" s="77" t="s">
        <v>82</v>
      </c>
      <c r="F4" s="49" t="s">
        <v>149</v>
      </c>
      <c r="G4" s="49"/>
      <c r="H4" s="49" t="s">
        <v>183</v>
      </c>
      <c r="I4" s="76">
        <v>42052</v>
      </c>
      <c r="J4" s="78"/>
    </row>
    <row r="5" spans="1:10" s="41" customFormat="1" ht="62.25" customHeight="1" x14ac:dyDescent="0.25">
      <c r="A5" s="82">
        <v>4</v>
      </c>
      <c r="B5" s="75" t="s">
        <v>57</v>
      </c>
      <c r="C5" s="77" t="s">
        <v>38</v>
      </c>
      <c r="D5" s="77" t="s">
        <v>24</v>
      </c>
      <c r="E5" s="77" t="s">
        <v>82</v>
      </c>
      <c r="F5" s="49" t="s">
        <v>182</v>
      </c>
      <c r="G5" s="49"/>
      <c r="H5" s="49" t="s">
        <v>183</v>
      </c>
      <c r="I5" s="76">
        <v>42053</v>
      </c>
      <c r="J5" s="78"/>
    </row>
    <row r="6" spans="1:10" s="42" customFormat="1" ht="106.5" customHeight="1" x14ac:dyDescent="0.25">
      <c r="A6" s="82">
        <v>5</v>
      </c>
      <c r="B6" s="75" t="s">
        <v>58</v>
      </c>
      <c r="C6" s="74" t="s">
        <v>23</v>
      </c>
      <c r="D6" s="74" t="s">
        <v>24</v>
      </c>
      <c r="E6" s="74" t="s">
        <v>83</v>
      </c>
      <c r="F6" s="73" t="s">
        <v>201</v>
      </c>
      <c r="G6" s="49"/>
      <c r="H6" s="49" t="s">
        <v>183</v>
      </c>
      <c r="I6" s="76">
        <v>42052</v>
      </c>
      <c r="J6" s="76">
        <v>42053</v>
      </c>
    </row>
    <row r="7" spans="1:10" s="40" customFormat="1" ht="180" x14ac:dyDescent="0.25">
      <c r="A7" s="82">
        <v>6</v>
      </c>
      <c r="B7" s="75" t="s">
        <v>59</v>
      </c>
      <c r="C7" s="74" t="s">
        <v>23</v>
      </c>
      <c r="D7" s="74" t="s">
        <v>24</v>
      </c>
      <c r="E7" s="74" t="s">
        <v>83</v>
      </c>
      <c r="F7" s="73" t="s">
        <v>286</v>
      </c>
      <c r="G7" s="49"/>
      <c r="H7" s="49" t="s">
        <v>183</v>
      </c>
      <c r="I7" s="76">
        <v>42052</v>
      </c>
      <c r="J7" s="76">
        <v>42060</v>
      </c>
    </row>
    <row r="8" spans="1:10" s="40" customFormat="1" ht="54.75" customHeight="1" x14ac:dyDescent="0.25">
      <c r="A8" s="82">
        <v>7</v>
      </c>
      <c r="B8" s="75" t="s">
        <v>60</v>
      </c>
      <c r="C8" s="74" t="s">
        <v>23</v>
      </c>
      <c r="D8" s="74" t="s">
        <v>24</v>
      </c>
      <c r="E8" s="74" t="s">
        <v>83</v>
      </c>
      <c r="F8" s="73" t="s">
        <v>134</v>
      </c>
      <c r="G8" s="49"/>
      <c r="H8" s="49" t="s">
        <v>183</v>
      </c>
      <c r="I8" s="76">
        <v>42052</v>
      </c>
      <c r="J8" s="79"/>
    </row>
    <row r="9" spans="1:10" s="42" customFormat="1" ht="85.5" customHeight="1" x14ac:dyDescent="0.25">
      <c r="A9" s="82">
        <v>8</v>
      </c>
      <c r="B9" s="75" t="s">
        <v>61</v>
      </c>
      <c r="C9" s="74" t="s">
        <v>23</v>
      </c>
      <c r="D9" s="74" t="s">
        <v>24</v>
      </c>
      <c r="E9" s="74" t="s">
        <v>84</v>
      </c>
      <c r="F9" s="73" t="s">
        <v>184</v>
      </c>
      <c r="G9" s="49"/>
      <c r="H9" s="49" t="s">
        <v>183</v>
      </c>
      <c r="I9" s="76">
        <v>42052</v>
      </c>
      <c r="J9" s="76">
        <v>42053</v>
      </c>
    </row>
    <row r="10" spans="1:10" ht="96" customHeight="1" x14ac:dyDescent="0.25">
      <c r="A10" s="82">
        <v>9</v>
      </c>
      <c r="B10" s="75" t="s">
        <v>62</v>
      </c>
      <c r="C10" s="74" t="s">
        <v>23</v>
      </c>
      <c r="D10" s="74" t="s">
        <v>24</v>
      </c>
      <c r="E10" s="74" t="s">
        <v>84</v>
      </c>
      <c r="F10" s="73" t="s">
        <v>186</v>
      </c>
      <c r="G10" s="49" t="s">
        <v>284</v>
      </c>
      <c r="H10" s="49" t="s">
        <v>183</v>
      </c>
      <c r="I10" s="76">
        <v>42052</v>
      </c>
      <c r="J10" s="76">
        <v>42053</v>
      </c>
    </row>
    <row r="11" spans="1:10" s="40" customFormat="1" ht="54.75" customHeight="1" x14ac:dyDescent="0.25">
      <c r="A11" s="82">
        <v>10</v>
      </c>
      <c r="B11" s="75" t="s">
        <v>63</v>
      </c>
      <c r="C11" s="74" t="s">
        <v>23</v>
      </c>
      <c r="D11" s="80" t="s">
        <v>24</v>
      </c>
      <c r="E11" s="74" t="s">
        <v>84</v>
      </c>
      <c r="F11" s="73" t="s">
        <v>133</v>
      </c>
      <c r="G11" s="49"/>
      <c r="H11" s="49" t="s">
        <v>183</v>
      </c>
      <c r="I11" s="76">
        <v>42054</v>
      </c>
      <c r="J11" s="79"/>
    </row>
    <row r="12" spans="1:10" ht="135.75" customHeight="1" x14ac:dyDescent="0.25">
      <c r="A12" s="82">
        <v>11</v>
      </c>
      <c r="B12" s="75" t="s">
        <v>64</v>
      </c>
      <c r="C12" s="74" t="s">
        <v>23</v>
      </c>
      <c r="D12" s="74" t="s">
        <v>24</v>
      </c>
      <c r="E12" s="77" t="s">
        <v>85</v>
      </c>
      <c r="F12" s="49" t="s">
        <v>202</v>
      </c>
      <c r="G12" s="49" t="s">
        <v>195</v>
      </c>
      <c r="H12" s="49" t="s">
        <v>183</v>
      </c>
      <c r="I12" s="76">
        <v>42041</v>
      </c>
      <c r="J12" s="76">
        <v>42046</v>
      </c>
    </row>
    <row r="13" spans="1:10" ht="270" x14ac:dyDescent="0.25">
      <c r="A13" s="82">
        <v>12</v>
      </c>
      <c r="B13" s="75" t="s">
        <v>65</v>
      </c>
      <c r="C13" s="74" t="s">
        <v>23</v>
      </c>
      <c r="D13" s="74" t="s">
        <v>24</v>
      </c>
      <c r="E13" s="77" t="s">
        <v>85</v>
      </c>
      <c r="F13" s="49" t="s">
        <v>203</v>
      </c>
      <c r="G13" s="49" t="s">
        <v>196</v>
      </c>
      <c r="H13" s="51" t="s">
        <v>183</v>
      </c>
      <c r="I13" s="76">
        <v>42041</v>
      </c>
      <c r="J13" s="76">
        <v>42046</v>
      </c>
    </row>
    <row r="14" spans="1:10" ht="212.25" customHeight="1" x14ac:dyDescent="0.25">
      <c r="A14" s="82">
        <v>13</v>
      </c>
      <c r="B14" s="75" t="s">
        <v>66</v>
      </c>
      <c r="C14" s="74" t="s">
        <v>23</v>
      </c>
      <c r="D14" s="74" t="s">
        <v>24</v>
      </c>
      <c r="E14" s="77" t="s">
        <v>86</v>
      </c>
      <c r="F14" s="49" t="s">
        <v>187</v>
      </c>
      <c r="G14" s="49" t="s">
        <v>204</v>
      </c>
      <c r="H14" s="51" t="s">
        <v>183</v>
      </c>
      <c r="I14" s="76">
        <v>42041</v>
      </c>
      <c r="J14" s="76">
        <v>42053</v>
      </c>
    </row>
    <row r="15" spans="1:10" ht="129.75" customHeight="1" x14ac:dyDescent="0.25">
      <c r="A15" s="82">
        <v>14</v>
      </c>
      <c r="B15" s="75" t="s">
        <v>67</v>
      </c>
      <c r="C15" s="74" t="s">
        <v>23</v>
      </c>
      <c r="D15" s="74" t="s">
        <v>24</v>
      </c>
      <c r="E15" s="77" t="s">
        <v>86</v>
      </c>
      <c r="F15" s="49" t="s">
        <v>152</v>
      </c>
      <c r="G15" s="49"/>
      <c r="H15" s="49" t="s">
        <v>183</v>
      </c>
      <c r="I15" s="76">
        <v>42053</v>
      </c>
      <c r="J15" s="76">
        <v>42055</v>
      </c>
    </row>
    <row r="16" spans="1:10" ht="120" customHeight="1" x14ac:dyDescent="0.25">
      <c r="A16" s="82">
        <v>15</v>
      </c>
      <c r="B16" s="75" t="s">
        <v>68</v>
      </c>
      <c r="C16" s="74" t="s">
        <v>23</v>
      </c>
      <c r="D16" s="74" t="s">
        <v>24</v>
      </c>
      <c r="E16" s="77" t="s">
        <v>86</v>
      </c>
      <c r="F16" s="73" t="s">
        <v>139</v>
      </c>
      <c r="G16" s="49"/>
      <c r="H16" s="49" t="s">
        <v>183</v>
      </c>
      <c r="I16" s="76">
        <v>42052</v>
      </c>
      <c r="J16" s="76">
        <v>42053</v>
      </c>
    </row>
    <row r="17" spans="1:10" ht="99" customHeight="1" x14ac:dyDescent="0.25">
      <c r="A17" s="82">
        <v>16</v>
      </c>
      <c r="B17" s="75" t="s">
        <v>69</v>
      </c>
      <c r="C17" s="74" t="s">
        <v>23</v>
      </c>
      <c r="D17" s="74" t="s">
        <v>24</v>
      </c>
      <c r="E17" s="77" t="s">
        <v>86</v>
      </c>
      <c r="F17" s="49" t="s">
        <v>285</v>
      </c>
      <c r="G17" s="49"/>
      <c r="H17" s="49" t="s">
        <v>183</v>
      </c>
      <c r="I17" s="76">
        <v>42052</v>
      </c>
      <c r="J17" s="76">
        <v>42055</v>
      </c>
    </row>
    <row r="18" spans="1:10" ht="44.25" customHeight="1" x14ac:dyDescent="0.25">
      <c r="A18" s="82">
        <v>17</v>
      </c>
      <c r="B18" s="75" t="s">
        <v>70</v>
      </c>
      <c r="C18" s="74" t="s">
        <v>23</v>
      </c>
      <c r="D18" s="74" t="s">
        <v>24</v>
      </c>
      <c r="E18" s="77" t="s">
        <v>86</v>
      </c>
      <c r="F18" s="49" t="s">
        <v>122</v>
      </c>
      <c r="G18" s="49"/>
      <c r="H18" s="51" t="s">
        <v>183</v>
      </c>
      <c r="I18" s="76">
        <v>42052</v>
      </c>
      <c r="J18" s="78"/>
    </row>
    <row r="19" spans="1:10" ht="64.5" customHeight="1" x14ac:dyDescent="0.25">
      <c r="A19" s="82">
        <v>18</v>
      </c>
      <c r="B19" s="75" t="s">
        <v>71</v>
      </c>
      <c r="C19" s="74" t="s">
        <v>23</v>
      </c>
      <c r="D19" s="74" t="s">
        <v>24</v>
      </c>
      <c r="E19" s="77" t="s">
        <v>86</v>
      </c>
      <c r="F19" s="49" t="s">
        <v>287</v>
      </c>
      <c r="G19" s="49"/>
      <c r="H19" s="51" t="s">
        <v>183</v>
      </c>
      <c r="I19" s="76">
        <v>42052</v>
      </c>
      <c r="J19" s="78"/>
    </row>
    <row r="20" spans="1:10" ht="86.25" customHeight="1" x14ac:dyDescent="0.25">
      <c r="A20" s="82">
        <v>19</v>
      </c>
      <c r="B20" s="75" t="s">
        <v>72</v>
      </c>
      <c r="C20" s="74" t="s">
        <v>23</v>
      </c>
      <c r="D20" s="74" t="s">
        <v>24</v>
      </c>
      <c r="E20" s="77" t="s">
        <v>86</v>
      </c>
      <c r="F20" s="49" t="s">
        <v>115</v>
      </c>
      <c r="G20" s="49"/>
      <c r="H20" s="51" t="s">
        <v>183</v>
      </c>
      <c r="I20" s="76">
        <v>42052</v>
      </c>
      <c r="J20" s="78"/>
    </row>
    <row r="21" spans="1:10" ht="212.25" customHeight="1" x14ac:dyDescent="0.25">
      <c r="A21" s="82">
        <v>20</v>
      </c>
      <c r="B21" s="75" t="s">
        <v>73</v>
      </c>
      <c r="C21" s="74" t="s">
        <v>23</v>
      </c>
      <c r="D21" s="74" t="s">
        <v>24</v>
      </c>
      <c r="E21" s="77" t="s">
        <v>86</v>
      </c>
      <c r="F21" s="81" t="s">
        <v>212</v>
      </c>
      <c r="G21" s="81" t="s">
        <v>205</v>
      </c>
      <c r="H21" s="51" t="s">
        <v>183</v>
      </c>
      <c r="I21" s="76">
        <v>42052</v>
      </c>
      <c r="J21" s="76">
        <v>42053</v>
      </c>
    </row>
    <row r="22" spans="1:10" ht="225" x14ac:dyDescent="0.25">
      <c r="A22" s="82">
        <v>21</v>
      </c>
      <c r="B22" s="75" t="s">
        <v>74</v>
      </c>
      <c r="C22" s="74" t="s">
        <v>23</v>
      </c>
      <c r="D22" s="74" t="s">
        <v>24</v>
      </c>
      <c r="E22" s="77" t="s">
        <v>86</v>
      </c>
      <c r="F22" s="49" t="s">
        <v>177</v>
      </c>
      <c r="G22" s="49" t="s">
        <v>197</v>
      </c>
      <c r="H22" s="51" t="s">
        <v>183</v>
      </c>
      <c r="I22" s="76">
        <v>42041</v>
      </c>
      <c r="J22" s="76">
        <v>42053</v>
      </c>
    </row>
    <row r="23" spans="1:10" s="44" customFormat="1" ht="270" x14ac:dyDescent="0.25">
      <c r="A23" s="82">
        <v>22</v>
      </c>
      <c r="B23" s="75" t="s">
        <v>75</v>
      </c>
      <c r="C23" s="74" t="s">
        <v>23</v>
      </c>
      <c r="D23" s="74" t="s">
        <v>24</v>
      </c>
      <c r="E23" s="77" t="s">
        <v>86</v>
      </c>
      <c r="F23" s="73" t="s">
        <v>292</v>
      </c>
      <c r="G23" s="49"/>
      <c r="H23" s="51" t="s">
        <v>183</v>
      </c>
      <c r="I23" s="76">
        <v>42041</v>
      </c>
      <c r="J23" s="76">
        <v>42052</v>
      </c>
    </row>
    <row r="24" spans="1:10" ht="120" x14ac:dyDescent="0.25">
      <c r="A24" s="82">
        <v>23</v>
      </c>
      <c r="B24" s="75" t="s">
        <v>76</v>
      </c>
      <c r="C24" s="74" t="s">
        <v>23</v>
      </c>
      <c r="D24" s="74" t="s">
        <v>24</v>
      </c>
      <c r="E24" s="77" t="s">
        <v>86</v>
      </c>
      <c r="F24" s="49" t="s">
        <v>188</v>
      </c>
      <c r="G24" s="49"/>
      <c r="H24" s="51" t="s">
        <v>183</v>
      </c>
      <c r="I24" s="76">
        <v>42041</v>
      </c>
      <c r="J24" s="76">
        <v>42046</v>
      </c>
    </row>
    <row r="25" spans="1:10" ht="15" customHeight="1" x14ac:dyDescent="0.25">
      <c r="A25" s="82">
        <v>24</v>
      </c>
      <c r="B25" s="75" t="s">
        <v>77</v>
      </c>
      <c r="C25" s="74" t="s">
        <v>23</v>
      </c>
      <c r="D25" s="74" t="s">
        <v>24</v>
      </c>
      <c r="E25" s="77" t="s">
        <v>86</v>
      </c>
      <c r="F25" s="81" t="s">
        <v>147</v>
      </c>
      <c r="G25" s="49"/>
      <c r="H25" s="51" t="s">
        <v>183</v>
      </c>
      <c r="I25" s="76">
        <v>42052</v>
      </c>
      <c r="J25" s="78"/>
    </row>
    <row r="26" spans="1:10" ht="105" x14ac:dyDescent="0.25">
      <c r="A26" s="82">
        <v>25</v>
      </c>
      <c r="B26" s="75" t="s">
        <v>78</v>
      </c>
      <c r="C26" s="74" t="s">
        <v>23</v>
      </c>
      <c r="D26" s="74" t="s">
        <v>24</v>
      </c>
      <c r="E26" s="74" t="s">
        <v>87</v>
      </c>
      <c r="F26" s="49" t="s">
        <v>288</v>
      </c>
      <c r="G26" s="49"/>
      <c r="H26" s="51" t="s">
        <v>183</v>
      </c>
      <c r="I26" s="76">
        <v>42041</v>
      </c>
      <c r="J26" s="76">
        <v>42053</v>
      </c>
    </row>
    <row r="27" spans="1:10" s="44" customFormat="1" ht="60" x14ac:dyDescent="0.25">
      <c r="A27" s="82">
        <v>26</v>
      </c>
      <c r="B27" s="75" t="s">
        <v>79</v>
      </c>
      <c r="C27" s="74" t="s">
        <v>23</v>
      </c>
      <c r="D27" s="74" t="s">
        <v>24</v>
      </c>
      <c r="E27" s="77" t="s">
        <v>87</v>
      </c>
      <c r="F27" s="73" t="s">
        <v>190</v>
      </c>
      <c r="G27" s="81" t="s">
        <v>198</v>
      </c>
      <c r="H27" s="51" t="s">
        <v>183</v>
      </c>
      <c r="I27" s="76">
        <v>42052</v>
      </c>
      <c r="J27" s="76">
        <v>42058</v>
      </c>
    </row>
    <row r="28" spans="1:10" s="44" customFormat="1" ht="30" x14ac:dyDescent="0.25">
      <c r="A28" s="82">
        <v>27</v>
      </c>
      <c r="B28" s="75" t="s">
        <v>80</v>
      </c>
      <c r="C28" s="74" t="s">
        <v>23</v>
      </c>
      <c r="D28" s="74" t="s">
        <v>24</v>
      </c>
      <c r="E28" s="77" t="s">
        <v>87</v>
      </c>
      <c r="F28" s="73" t="s">
        <v>189</v>
      </c>
      <c r="G28" s="81"/>
      <c r="H28" s="51" t="s">
        <v>183</v>
      </c>
      <c r="I28" s="76"/>
      <c r="J28" s="76"/>
    </row>
    <row r="29" spans="1:10" s="44" customFormat="1" ht="60" x14ac:dyDescent="0.25">
      <c r="A29" s="82">
        <v>28</v>
      </c>
      <c r="B29" s="75" t="s">
        <v>81</v>
      </c>
      <c r="C29" s="74" t="s">
        <v>23</v>
      </c>
      <c r="D29" s="74" t="s">
        <v>24</v>
      </c>
      <c r="E29" s="77" t="s">
        <v>87</v>
      </c>
      <c r="F29" s="73" t="s">
        <v>213</v>
      </c>
      <c r="G29" s="81" t="s">
        <v>199</v>
      </c>
      <c r="H29" s="51" t="s">
        <v>183</v>
      </c>
      <c r="I29" s="76">
        <v>42055</v>
      </c>
      <c r="J29" s="76">
        <v>42058</v>
      </c>
    </row>
    <row r="30" spans="1:10" s="44" customFormat="1" ht="90" x14ac:dyDescent="0.25">
      <c r="A30" s="82">
        <v>29</v>
      </c>
      <c r="B30" s="75" t="s">
        <v>94</v>
      </c>
      <c r="C30" s="74" t="s">
        <v>23</v>
      </c>
      <c r="D30" s="74" t="s">
        <v>24</v>
      </c>
      <c r="E30" s="77" t="s">
        <v>87</v>
      </c>
      <c r="F30" s="73" t="s">
        <v>214</v>
      </c>
      <c r="G30" s="81" t="s">
        <v>199</v>
      </c>
      <c r="H30" s="51" t="s">
        <v>183</v>
      </c>
      <c r="I30" s="76">
        <v>42055</v>
      </c>
      <c r="J30" s="76">
        <v>42058</v>
      </c>
    </row>
    <row r="31" spans="1:10" s="44" customFormat="1" ht="79.5" customHeight="1" x14ac:dyDescent="0.25">
      <c r="A31" s="82">
        <v>30</v>
      </c>
      <c r="B31" s="75" t="s">
        <v>116</v>
      </c>
      <c r="C31" s="74" t="s">
        <v>23</v>
      </c>
      <c r="D31" s="74" t="s">
        <v>24</v>
      </c>
      <c r="E31" s="77" t="s">
        <v>87</v>
      </c>
      <c r="F31" s="73" t="s">
        <v>215</v>
      </c>
      <c r="G31" s="81" t="s">
        <v>199</v>
      </c>
      <c r="H31" s="51" t="s">
        <v>183</v>
      </c>
      <c r="I31" s="76">
        <v>42055</v>
      </c>
      <c r="J31" s="76">
        <v>42058</v>
      </c>
    </row>
    <row r="32" spans="1:10" s="44" customFormat="1" ht="135" x14ac:dyDescent="0.25">
      <c r="A32" s="82">
        <v>31</v>
      </c>
      <c r="B32" s="75" t="s">
        <v>117</v>
      </c>
      <c r="C32" s="74" t="s">
        <v>23</v>
      </c>
      <c r="D32" s="74" t="s">
        <v>24</v>
      </c>
      <c r="E32" s="77" t="s">
        <v>87</v>
      </c>
      <c r="F32" s="73" t="s">
        <v>289</v>
      </c>
      <c r="G32" s="81" t="s">
        <v>200</v>
      </c>
      <c r="H32" s="51" t="s">
        <v>183</v>
      </c>
      <c r="I32" s="76">
        <v>42052</v>
      </c>
      <c r="J32" s="76">
        <v>42060</v>
      </c>
    </row>
    <row r="33" spans="1:10" ht="168" customHeight="1" x14ac:dyDescent="0.25">
      <c r="A33" s="82">
        <v>32</v>
      </c>
      <c r="B33" s="75" t="s">
        <v>118</v>
      </c>
      <c r="C33" s="74" t="s">
        <v>123</v>
      </c>
      <c r="D33" s="74" t="s">
        <v>24</v>
      </c>
      <c r="E33" s="77" t="s">
        <v>88</v>
      </c>
      <c r="F33" s="49" t="s">
        <v>291</v>
      </c>
      <c r="G33" s="49" t="s">
        <v>199</v>
      </c>
      <c r="H33" s="49" t="s">
        <v>183</v>
      </c>
      <c r="I33" s="76">
        <v>42052</v>
      </c>
      <c r="J33" s="76">
        <v>42060</v>
      </c>
    </row>
    <row r="34" spans="1:10" ht="62.25" customHeight="1" x14ac:dyDescent="0.25">
      <c r="A34" s="82">
        <v>33</v>
      </c>
      <c r="B34" s="75" t="s">
        <v>119</v>
      </c>
      <c r="C34" s="74" t="s">
        <v>123</v>
      </c>
      <c r="D34" s="74" t="s">
        <v>24</v>
      </c>
      <c r="E34" s="77" t="s">
        <v>88</v>
      </c>
      <c r="F34" s="73" t="s">
        <v>191</v>
      </c>
      <c r="G34" s="81" t="s">
        <v>153</v>
      </c>
      <c r="H34" s="51" t="s">
        <v>183</v>
      </c>
      <c r="I34" s="76">
        <v>42052</v>
      </c>
      <c r="J34" s="76">
        <v>42052</v>
      </c>
    </row>
    <row r="35" spans="1:10" ht="245.25" customHeight="1" x14ac:dyDescent="0.25">
      <c r="A35" s="82">
        <v>34</v>
      </c>
      <c r="B35" s="75" t="s">
        <v>120</v>
      </c>
      <c r="C35" s="74" t="s">
        <v>23</v>
      </c>
      <c r="D35" s="74" t="s">
        <v>24</v>
      </c>
      <c r="E35" s="75" t="s">
        <v>223</v>
      </c>
      <c r="F35" s="81" t="s">
        <v>283</v>
      </c>
      <c r="G35" s="81"/>
      <c r="H35" s="51" t="s">
        <v>183</v>
      </c>
      <c r="I35" s="76">
        <v>42041</v>
      </c>
      <c r="J35" s="76">
        <v>42046</v>
      </c>
    </row>
    <row r="36" spans="1:10" ht="137.25" customHeight="1" x14ac:dyDescent="0.25">
      <c r="A36" s="82">
        <v>35</v>
      </c>
      <c r="B36" s="75" t="s">
        <v>132</v>
      </c>
      <c r="C36" s="74" t="s">
        <v>23</v>
      </c>
      <c r="D36" s="74" t="s">
        <v>24</v>
      </c>
      <c r="E36" s="75" t="s">
        <v>223</v>
      </c>
      <c r="F36" s="81" t="s">
        <v>290</v>
      </c>
      <c r="G36" s="81" t="s">
        <v>199</v>
      </c>
      <c r="H36" s="51" t="s">
        <v>183</v>
      </c>
      <c r="I36" s="76"/>
      <c r="J36" s="76"/>
    </row>
    <row r="37" spans="1:10" ht="40.5" customHeight="1" x14ac:dyDescent="0.25">
      <c r="A37" s="82">
        <v>36</v>
      </c>
      <c r="B37" s="75" t="s">
        <v>136</v>
      </c>
      <c r="C37" s="74" t="s">
        <v>23</v>
      </c>
      <c r="D37" s="74" t="s">
        <v>24</v>
      </c>
      <c r="E37" s="75" t="s">
        <v>223</v>
      </c>
      <c r="F37" s="81" t="s">
        <v>89</v>
      </c>
      <c r="G37" s="49"/>
      <c r="H37" s="51" t="s">
        <v>183</v>
      </c>
      <c r="I37" s="76">
        <v>42041</v>
      </c>
      <c r="J37" s="76">
        <v>42046</v>
      </c>
    </row>
    <row r="38" spans="1:10" ht="64.5" customHeight="1" x14ac:dyDescent="0.25">
      <c r="A38" s="82">
        <v>37</v>
      </c>
      <c r="B38" s="75" t="s">
        <v>137</v>
      </c>
      <c r="C38" s="74" t="s">
        <v>23</v>
      </c>
      <c r="D38" s="74" t="s">
        <v>24</v>
      </c>
      <c r="E38" s="75" t="s">
        <v>223</v>
      </c>
      <c r="F38" s="81" t="s">
        <v>140</v>
      </c>
      <c r="G38" s="49"/>
      <c r="H38" s="51" t="s">
        <v>183</v>
      </c>
      <c r="I38" s="76">
        <v>42052</v>
      </c>
      <c r="J38" s="78"/>
    </row>
    <row r="39" spans="1:10" ht="64.5" customHeight="1" x14ac:dyDescent="0.25">
      <c r="A39" s="82">
        <v>38</v>
      </c>
      <c r="B39" s="75" t="s">
        <v>138</v>
      </c>
      <c r="C39" s="74" t="s">
        <v>23</v>
      </c>
      <c r="D39" s="74" t="s">
        <v>24</v>
      </c>
      <c r="E39" s="75" t="s">
        <v>223</v>
      </c>
      <c r="F39" s="81" t="s">
        <v>135</v>
      </c>
      <c r="G39" s="49"/>
      <c r="H39" s="51" t="s">
        <v>183</v>
      </c>
      <c r="I39" s="76">
        <v>42055</v>
      </c>
      <c r="J39" s="78"/>
    </row>
    <row r="40" spans="1:10" ht="64.5" customHeight="1" x14ac:dyDescent="0.25">
      <c r="A40" s="82">
        <v>39</v>
      </c>
      <c r="B40" s="75" t="s">
        <v>151</v>
      </c>
      <c r="C40" s="74" t="s">
        <v>23</v>
      </c>
      <c r="D40" s="74" t="s">
        <v>24</v>
      </c>
      <c r="E40" s="75" t="s">
        <v>223</v>
      </c>
      <c r="F40" s="81" t="s">
        <v>141</v>
      </c>
      <c r="G40" s="49"/>
      <c r="H40" s="51" t="s">
        <v>183</v>
      </c>
      <c r="I40" s="76">
        <v>42052</v>
      </c>
      <c r="J40" s="78"/>
    </row>
    <row r="41" spans="1:10" s="1" customFormat="1" x14ac:dyDescent="0.25">
      <c r="A41" s="84"/>
    </row>
    <row r="42" spans="1:10" s="1" customFormat="1" x14ac:dyDescent="0.25">
      <c r="A42" s="84"/>
    </row>
    <row r="43" spans="1:10" s="1" customFormat="1" x14ac:dyDescent="0.25">
      <c r="A43" s="84"/>
    </row>
    <row r="44" spans="1:10" s="1" customFormat="1" x14ac:dyDescent="0.25">
      <c r="A44" s="84"/>
    </row>
    <row r="45" spans="1:10" s="1" customFormat="1" x14ac:dyDescent="0.25">
      <c r="A45" s="84"/>
    </row>
    <row r="46" spans="1:10" s="1" customFormat="1" x14ac:dyDescent="0.25">
      <c r="A46" s="84"/>
    </row>
    <row r="47" spans="1:10" s="1" customFormat="1" x14ac:dyDescent="0.25">
      <c r="A47" s="84"/>
    </row>
    <row r="48" spans="1:10" s="1" customFormat="1" x14ac:dyDescent="0.25">
      <c r="A48" s="84"/>
    </row>
    <row r="49" spans="1:6" s="1" customFormat="1" x14ac:dyDescent="0.25">
      <c r="A49" s="84"/>
    </row>
    <row r="50" spans="1:6" s="1" customFormat="1" x14ac:dyDescent="0.25">
      <c r="A50" s="84"/>
    </row>
    <row r="51" spans="1:6" s="1" customFormat="1" x14ac:dyDescent="0.25">
      <c r="A51" s="84"/>
    </row>
    <row r="52" spans="1:6" s="1" customFormat="1" x14ac:dyDescent="0.25">
      <c r="A52" s="84"/>
      <c r="F52" s="1" t="s">
        <v>199</v>
      </c>
    </row>
    <row r="53" spans="1:6" s="1" customFormat="1" x14ac:dyDescent="0.25">
      <c r="A53" s="84"/>
    </row>
    <row r="54" spans="1:6" s="1" customFormat="1" x14ac:dyDescent="0.25">
      <c r="A54" s="84"/>
    </row>
    <row r="55" spans="1:6" s="1" customFormat="1" x14ac:dyDescent="0.25">
      <c r="A55" s="84"/>
    </row>
    <row r="56" spans="1:6" s="1" customFormat="1" x14ac:dyDescent="0.25">
      <c r="A56" s="84"/>
    </row>
    <row r="57" spans="1:6" s="1" customFormat="1" x14ac:dyDescent="0.25">
      <c r="A57" s="84"/>
    </row>
    <row r="58" spans="1:6" s="1" customFormat="1" x14ac:dyDescent="0.25">
      <c r="A58" s="84"/>
    </row>
    <row r="59" spans="1:6" s="1" customFormat="1" x14ac:dyDescent="0.25">
      <c r="A59" s="84"/>
    </row>
    <row r="60" spans="1:6" s="1" customFormat="1" x14ac:dyDescent="0.25">
      <c r="A60" s="84"/>
    </row>
    <row r="61" spans="1:6" s="1" customFormat="1" x14ac:dyDescent="0.25">
      <c r="A61" s="84"/>
    </row>
    <row r="62" spans="1:6" s="1" customFormat="1" x14ac:dyDescent="0.25">
      <c r="A62" s="84"/>
    </row>
    <row r="63" spans="1:6" s="1" customFormat="1" x14ac:dyDescent="0.25">
      <c r="A63" s="84"/>
    </row>
    <row r="64" spans="1:6" s="1" customFormat="1" x14ac:dyDescent="0.25">
      <c r="A64" s="84"/>
    </row>
    <row r="65" spans="1:1" s="1" customFormat="1" x14ac:dyDescent="0.25">
      <c r="A65" s="84"/>
    </row>
    <row r="66" spans="1:1" s="1" customFormat="1" x14ac:dyDescent="0.25">
      <c r="A66" s="84"/>
    </row>
    <row r="67" spans="1:1" s="1" customFormat="1" x14ac:dyDescent="0.25">
      <c r="A67" s="84"/>
    </row>
    <row r="68" spans="1:1" s="1" customFormat="1" x14ac:dyDescent="0.25">
      <c r="A68" s="84"/>
    </row>
    <row r="69" spans="1:1" s="1" customFormat="1" x14ac:dyDescent="0.25">
      <c r="A69" s="84"/>
    </row>
    <row r="70" spans="1:1" s="1" customFormat="1" x14ac:dyDescent="0.25">
      <c r="A70" s="84"/>
    </row>
    <row r="71" spans="1:1" s="1" customFormat="1" x14ac:dyDescent="0.25">
      <c r="A71" s="84"/>
    </row>
    <row r="72" spans="1:1" s="1" customFormat="1" x14ac:dyDescent="0.25">
      <c r="A72" s="84"/>
    </row>
    <row r="73" spans="1:1" s="1" customFormat="1" x14ac:dyDescent="0.25">
      <c r="A73" s="84"/>
    </row>
    <row r="74" spans="1:1" s="1" customFormat="1" x14ac:dyDescent="0.25">
      <c r="A74" s="84"/>
    </row>
    <row r="75" spans="1:1" s="1" customFormat="1" x14ac:dyDescent="0.25">
      <c r="A75" s="84"/>
    </row>
    <row r="76" spans="1:1" s="1" customFormat="1" x14ac:dyDescent="0.25">
      <c r="A76" s="84"/>
    </row>
    <row r="77" spans="1:1" s="1" customFormat="1" x14ac:dyDescent="0.25">
      <c r="A77" s="84"/>
    </row>
    <row r="78" spans="1:1" s="1" customFormat="1" x14ac:dyDescent="0.25">
      <c r="A78" s="84"/>
    </row>
    <row r="79" spans="1:1" s="1" customFormat="1" x14ac:dyDescent="0.25">
      <c r="A79" s="84"/>
    </row>
    <row r="80" spans="1:1" s="1" customFormat="1" x14ac:dyDescent="0.25">
      <c r="A80" s="84"/>
    </row>
    <row r="81" spans="1:1" s="1" customFormat="1" x14ac:dyDescent="0.25">
      <c r="A81" s="84"/>
    </row>
    <row r="82" spans="1:1" s="1" customFormat="1" x14ac:dyDescent="0.25">
      <c r="A82" s="84"/>
    </row>
    <row r="83" spans="1:1" s="1" customFormat="1" x14ac:dyDescent="0.25">
      <c r="A83" s="84"/>
    </row>
    <row r="84" spans="1:1" s="1" customFormat="1" x14ac:dyDescent="0.25">
      <c r="A84" s="84"/>
    </row>
    <row r="85" spans="1:1" s="1" customFormat="1" x14ac:dyDescent="0.25">
      <c r="A85" s="84"/>
    </row>
    <row r="86" spans="1:1" s="1" customFormat="1" x14ac:dyDescent="0.25">
      <c r="A86" s="84"/>
    </row>
    <row r="87" spans="1:1" s="1" customFormat="1" x14ac:dyDescent="0.25">
      <c r="A87" s="84"/>
    </row>
    <row r="88" spans="1:1" s="1" customFormat="1" x14ac:dyDescent="0.25">
      <c r="A88" s="84"/>
    </row>
    <row r="89" spans="1:1" s="1" customFormat="1" x14ac:dyDescent="0.25">
      <c r="A89" s="84"/>
    </row>
    <row r="90" spans="1:1" s="1" customFormat="1" x14ac:dyDescent="0.25">
      <c r="A90" s="84"/>
    </row>
    <row r="91" spans="1:1" s="1" customFormat="1" x14ac:dyDescent="0.25">
      <c r="A91" s="84"/>
    </row>
    <row r="92" spans="1:1" s="1" customFormat="1" x14ac:dyDescent="0.25">
      <c r="A92" s="84"/>
    </row>
    <row r="93" spans="1:1" s="1" customFormat="1" x14ac:dyDescent="0.25">
      <c r="A93" s="84"/>
    </row>
    <row r="94" spans="1:1" s="1" customFormat="1" x14ac:dyDescent="0.25">
      <c r="A94" s="84"/>
    </row>
    <row r="95" spans="1:1" s="1" customFormat="1" x14ac:dyDescent="0.25">
      <c r="A95" s="84"/>
    </row>
    <row r="96" spans="1:1" s="1" customFormat="1" x14ac:dyDescent="0.25">
      <c r="A96" s="84"/>
    </row>
    <row r="97" spans="1:1" s="1" customFormat="1" x14ac:dyDescent="0.25">
      <c r="A97" s="84"/>
    </row>
    <row r="98" spans="1:1" s="1" customFormat="1" x14ac:dyDescent="0.25">
      <c r="A98" s="84"/>
    </row>
    <row r="99" spans="1:1" s="1" customFormat="1" x14ac:dyDescent="0.25">
      <c r="A99" s="84"/>
    </row>
    <row r="100" spans="1:1" s="1" customFormat="1" x14ac:dyDescent="0.25">
      <c r="A100" s="84"/>
    </row>
    <row r="101" spans="1:1" s="1" customFormat="1" x14ac:dyDescent="0.25">
      <c r="A101" s="84"/>
    </row>
    <row r="102" spans="1:1" s="1" customFormat="1" x14ac:dyDescent="0.25">
      <c r="A102" s="84"/>
    </row>
    <row r="103" spans="1:1" s="1" customFormat="1" x14ac:dyDescent="0.25">
      <c r="A103" s="84"/>
    </row>
    <row r="104" spans="1:1" s="1" customFormat="1" x14ac:dyDescent="0.25">
      <c r="A104" s="84"/>
    </row>
    <row r="105" spans="1:1" s="1" customFormat="1" x14ac:dyDescent="0.25">
      <c r="A105" s="84"/>
    </row>
    <row r="106" spans="1:1" s="1" customFormat="1" x14ac:dyDescent="0.25">
      <c r="A106" s="84"/>
    </row>
    <row r="107" spans="1:1" s="1" customFormat="1" x14ac:dyDescent="0.25">
      <c r="A107" s="84"/>
    </row>
    <row r="108" spans="1:1" s="1" customFormat="1" x14ac:dyDescent="0.25">
      <c r="A108" s="84"/>
    </row>
    <row r="109" spans="1:1" s="1" customFormat="1" x14ac:dyDescent="0.25">
      <c r="A109" s="84"/>
    </row>
    <row r="110" spans="1:1" s="1" customFormat="1" x14ac:dyDescent="0.25">
      <c r="A110" s="84"/>
    </row>
    <row r="111" spans="1:1" s="1" customFormat="1" x14ac:dyDescent="0.25">
      <c r="A111" s="84"/>
    </row>
    <row r="112" spans="1:1" s="1" customFormat="1" x14ac:dyDescent="0.25">
      <c r="A112" s="84"/>
    </row>
    <row r="113" spans="1:1" s="1" customFormat="1" x14ac:dyDescent="0.25">
      <c r="A113" s="84"/>
    </row>
    <row r="114" spans="1:1" s="1" customFormat="1" x14ac:dyDescent="0.25">
      <c r="A114" s="84"/>
    </row>
    <row r="115" spans="1:1" s="1" customFormat="1" x14ac:dyDescent="0.25">
      <c r="A115" s="84"/>
    </row>
    <row r="116" spans="1:1" s="1" customFormat="1" x14ac:dyDescent="0.25">
      <c r="A116" s="84"/>
    </row>
    <row r="117" spans="1:1" s="1" customFormat="1" x14ac:dyDescent="0.25">
      <c r="A117" s="84"/>
    </row>
    <row r="118" spans="1:1" s="1" customFormat="1" x14ac:dyDescent="0.25">
      <c r="A118" s="84"/>
    </row>
    <row r="119" spans="1:1" s="1" customFormat="1" x14ac:dyDescent="0.25">
      <c r="A119" s="84"/>
    </row>
    <row r="120" spans="1:1" s="1" customFormat="1" x14ac:dyDescent="0.25">
      <c r="A120" s="84"/>
    </row>
    <row r="121" spans="1:1" s="1" customFormat="1" x14ac:dyDescent="0.25">
      <c r="A121" s="84"/>
    </row>
    <row r="122" spans="1:1" s="1" customFormat="1" x14ac:dyDescent="0.25">
      <c r="A122" s="84"/>
    </row>
    <row r="123" spans="1:1" s="1" customFormat="1" x14ac:dyDescent="0.25">
      <c r="A123" s="84"/>
    </row>
    <row r="124" spans="1:1" s="1" customFormat="1" x14ac:dyDescent="0.25">
      <c r="A124" s="84"/>
    </row>
    <row r="125" spans="1:1" s="1" customFormat="1" x14ac:dyDescent="0.25">
      <c r="A125" s="84"/>
    </row>
    <row r="126" spans="1:1" s="1" customFormat="1" x14ac:dyDescent="0.25">
      <c r="A126" s="84"/>
    </row>
    <row r="127" spans="1:1" s="1" customFormat="1" x14ac:dyDescent="0.25">
      <c r="A127" s="84"/>
    </row>
    <row r="128" spans="1:1" s="1" customFormat="1" x14ac:dyDescent="0.25">
      <c r="A128" s="84"/>
    </row>
    <row r="129" spans="1:1" s="1" customFormat="1" x14ac:dyDescent="0.25">
      <c r="A129" s="84"/>
    </row>
    <row r="130" spans="1:1" s="1" customFormat="1" x14ac:dyDescent="0.25">
      <c r="A130" s="84"/>
    </row>
    <row r="131" spans="1:1" s="1" customFormat="1" x14ac:dyDescent="0.25">
      <c r="A131" s="84"/>
    </row>
    <row r="132" spans="1:1" s="1" customFormat="1" x14ac:dyDescent="0.25">
      <c r="A132" s="84"/>
    </row>
    <row r="133" spans="1:1" s="1" customFormat="1" x14ac:dyDescent="0.25">
      <c r="A133" s="84"/>
    </row>
    <row r="134" spans="1:1" s="1" customFormat="1" x14ac:dyDescent="0.25">
      <c r="A134" s="84"/>
    </row>
    <row r="135" spans="1:1" s="1" customFormat="1" x14ac:dyDescent="0.25">
      <c r="A135" s="84"/>
    </row>
    <row r="136" spans="1:1" s="1" customFormat="1" x14ac:dyDescent="0.25">
      <c r="A136" s="84"/>
    </row>
    <row r="137" spans="1:1" s="1" customFormat="1" x14ac:dyDescent="0.25">
      <c r="A137" s="84"/>
    </row>
    <row r="138" spans="1:1" s="1" customFormat="1" x14ac:dyDescent="0.25">
      <c r="A138" s="84"/>
    </row>
    <row r="139" spans="1:1" s="1" customFormat="1" x14ac:dyDescent="0.25">
      <c r="A139" s="84"/>
    </row>
    <row r="140" spans="1:1" s="1" customFormat="1" x14ac:dyDescent="0.25">
      <c r="A140" s="84"/>
    </row>
    <row r="141" spans="1:1" s="1" customFormat="1" x14ac:dyDescent="0.25">
      <c r="A141" s="84"/>
    </row>
    <row r="142" spans="1:1" s="1" customFormat="1" x14ac:dyDescent="0.25">
      <c r="A142" s="84"/>
    </row>
    <row r="143" spans="1:1" s="1" customFormat="1" x14ac:dyDescent="0.25">
      <c r="A143" s="84"/>
    </row>
    <row r="144" spans="1:1" s="1" customFormat="1" x14ac:dyDescent="0.25">
      <c r="A144" s="84"/>
    </row>
    <row r="145" spans="1:1" s="1" customFormat="1" x14ac:dyDescent="0.25">
      <c r="A145" s="84"/>
    </row>
    <row r="146" spans="1:1" s="1" customFormat="1" x14ac:dyDescent="0.25">
      <c r="A146" s="84"/>
    </row>
    <row r="147" spans="1:1" s="1" customFormat="1" x14ac:dyDescent="0.25">
      <c r="A147" s="84"/>
    </row>
    <row r="148" spans="1:1" s="1" customFormat="1" x14ac:dyDescent="0.25">
      <c r="A148" s="84"/>
    </row>
    <row r="149" spans="1:1" s="1" customFormat="1" x14ac:dyDescent="0.25">
      <c r="A149" s="84"/>
    </row>
    <row r="150" spans="1:1" s="1" customFormat="1" x14ac:dyDescent="0.25">
      <c r="A150" s="84"/>
    </row>
    <row r="151" spans="1:1" s="1" customFormat="1" x14ac:dyDescent="0.25">
      <c r="A151" s="84"/>
    </row>
    <row r="152" spans="1:1" s="1" customFormat="1" x14ac:dyDescent="0.25">
      <c r="A152" s="84"/>
    </row>
    <row r="153" spans="1:1" s="1" customFormat="1" x14ac:dyDescent="0.25">
      <c r="A153" s="84"/>
    </row>
    <row r="154" spans="1:1" s="1" customFormat="1" x14ac:dyDescent="0.25">
      <c r="A154" s="84"/>
    </row>
  </sheetData>
  <autoFilter ref="A1:J40"/>
  <sortState ref="A2:K147">
    <sortCondition ref="C2:C147"/>
    <sortCondition ref="D2:D147"/>
    <sortCondition ref="E2:E14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L54"/>
  <sheetViews>
    <sheetView zoomScale="80" zoomScaleNormal="80" workbookViewId="0">
      <selection activeCell="A3" sqref="A3:A4"/>
    </sheetView>
  </sheetViews>
  <sheetFormatPr defaultColWidth="26" defaultRowHeight="15" x14ac:dyDescent="0.25"/>
  <cols>
    <col min="1" max="1" width="25" style="114" customWidth="1"/>
    <col min="2" max="2" width="12.7109375" style="114" customWidth="1"/>
    <col min="3" max="3" width="18.85546875" style="114" customWidth="1"/>
    <col min="4" max="4" width="20.42578125" style="114" customWidth="1"/>
    <col min="5" max="5" width="24.140625" style="115" customWidth="1"/>
    <col min="6" max="6" width="19.85546875" style="115" bestFit="1" customWidth="1"/>
    <col min="7" max="7" width="50.140625" style="91" bestFit="1" customWidth="1"/>
    <col min="8" max="8" width="19.7109375" style="114" customWidth="1"/>
    <col min="9" max="9" width="17" style="115" customWidth="1"/>
    <col min="10" max="10" width="33.7109375" style="91" customWidth="1"/>
    <col min="11" max="11" width="71.85546875" style="96" customWidth="1"/>
    <col min="12" max="16384" width="26" style="91"/>
  </cols>
  <sheetData>
    <row r="1" spans="1:11" s="92" customFormat="1" ht="19.5" customHeight="1" x14ac:dyDescent="0.25">
      <c r="A1" s="166" t="s">
        <v>146</v>
      </c>
      <c r="B1" s="166"/>
      <c r="C1" s="166"/>
      <c r="D1" s="166"/>
      <c r="E1" s="166"/>
      <c r="F1" s="166"/>
      <c r="G1" s="166"/>
      <c r="H1" s="166"/>
      <c r="I1" s="166"/>
      <c r="J1" s="166"/>
      <c r="K1" s="116" t="s">
        <v>199</v>
      </c>
    </row>
    <row r="2" spans="1:11" s="93" customFormat="1" ht="38.25" x14ac:dyDescent="0.25">
      <c r="A2" s="5" t="s">
        <v>34</v>
      </c>
      <c r="B2" s="5" t="s">
        <v>17</v>
      </c>
      <c r="C2" s="5" t="s">
        <v>35</v>
      </c>
      <c r="D2" s="5" t="s">
        <v>36</v>
      </c>
      <c r="E2" s="5" t="s">
        <v>245</v>
      </c>
      <c r="F2" s="5" t="s">
        <v>37</v>
      </c>
      <c r="G2" s="6" t="s">
        <v>47</v>
      </c>
      <c r="H2" s="5" t="s">
        <v>32</v>
      </c>
      <c r="I2" s="5" t="s">
        <v>148</v>
      </c>
      <c r="J2" s="5" t="s">
        <v>42</v>
      </c>
      <c r="K2" s="5" t="s">
        <v>143</v>
      </c>
    </row>
    <row r="3" spans="1:11" ht="150" x14ac:dyDescent="0.25">
      <c r="A3" s="160" t="s">
        <v>159</v>
      </c>
      <c r="B3" s="55" t="s">
        <v>38</v>
      </c>
      <c r="C3" s="64" t="s">
        <v>154</v>
      </c>
      <c r="D3" s="56">
        <v>1000</v>
      </c>
      <c r="E3" s="159">
        <f>((D4-D3))/D3</f>
        <v>0.5</v>
      </c>
      <c r="F3" s="162">
        <v>0.03</v>
      </c>
      <c r="G3" s="146" t="s">
        <v>265</v>
      </c>
      <c r="H3" s="55" t="s">
        <v>39</v>
      </c>
      <c r="I3" s="145">
        <f>H4*D4</f>
        <v>1030.05</v>
      </c>
      <c r="J3" s="128" t="s">
        <v>268</v>
      </c>
      <c r="K3" s="81" t="s">
        <v>275</v>
      </c>
    </row>
    <row r="4" spans="1:11" ht="45" x14ac:dyDescent="0.25">
      <c r="A4" s="160"/>
      <c r="B4" s="55" t="s">
        <v>23</v>
      </c>
      <c r="C4" s="64" t="s">
        <v>156</v>
      </c>
      <c r="D4" s="56">
        <v>1500</v>
      </c>
      <c r="E4" s="159"/>
      <c r="F4" s="163"/>
      <c r="G4" s="146"/>
      <c r="H4" s="72">
        <f>ROUND(((D3/D4)*(1+F3)),4)</f>
        <v>0.68669999999999998</v>
      </c>
      <c r="I4" s="145"/>
      <c r="J4" s="129"/>
      <c r="K4" s="81"/>
    </row>
    <row r="5" spans="1:11" ht="65.25" customHeight="1" x14ac:dyDescent="0.25">
      <c r="A5" s="160" t="s">
        <v>160</v>
      </c>
      <c r="B5" s="147" t="s">
        <v>38</v>
      </c>
      <c r="C5" s="65" t="s">
        <v>167</v>
      </c>
      <c r="D5" s="56">
        <v>1000</v>
      </c>
      <c r="E5" s="159">
        <f>((D7-D5))/D5</f>
        <v>0.5</v>
      </c>
      <c r="F5" s="162">
        <v>0.03</v>
      </c>
      <c r="G5" s="146" t="s">
        <v>263</v>
      </c>
      <c r="H5" s="151" t="s">
        <v>39</v>
      </c>
      <c r="I5" s="145">
        <f>H7*D7</f>
        <v>1030.05</v>
      </c>
      <c r="J5" s="129"/>
      <c r="K5" s="81"/>
    </row>
    <row r="6" spans="1:11" ht="45" x14ac:dyDescent="0.25">
      <c r="A6" s="160"/>
      <c r="B6" s="147"/>
      <c r="C6" s="65" t="s">
        <v>168</v>
      </c>
      <c r="D6" s="56">
        <v>200</v>
      </c>
      <c r="E6" s="159"/>
      <c r="F6" s="162"/>
      <c r="G6" s="146"/>
      <c r="H6" s="152"/>
      <c r="I6" s="145"/>
      <c r="J6" s="129"/>
      <c r="K6" s="81"/>
    </row>
    <row r="7" spans="1:11" ht="70.5" customHeight="1" x14ac:dyDescent="0.25">
      <c r="A7" s="160"/>
      <c r="B7" s="55" t="s">
        <v>23</v>
      </c>
      <c r="C7" s="64" t="s">
        <v>156</v>
      </c>
      <c r="D7" s="56">
        <v>1500</v>
      </c>
      <c r="E7" s="159"/>
      <c r="F7" s="163"/>
      <c r="G7" s="146"/>
      <c r="H7" s="72">
        <f>ROUND(((D5/D7)*(1+F5)),4)</f>
        <v>0.68669999999999998</v>
      </c>
      <c r="I7" s="145"/>
      <c r="J7" s="129"/>
      <c r="K7" s="81"/>
    </row>
    <row r="8" spans="1:11" ht="60" x14ac:dyDescent="0.25">
      <c r="A8" s="160" t="s">
        <v>161</v>
      </c>
      <c r="B8" s="55" t="s">
        <v>38</v>
      </c>
      <c r="C8" s="64" t="s">
        <v>154</v>
      </c>
      <c r="D8" s="56">
        <v>1000</v>
      </c>
      <c r="E8" s="159">
        <f>((D9-D8))/D8</f>
        <v>-0.2</v>
      </c>
      <c r="F8" s="162">
        <v>-0.03</v>
      </c>
      <c r="G8" s="146" t="s">
        <v>264</v>
      </c>
      <c r="H8" s="55" t="s">
        <v>39</v>
      </c>
      <c r="I8" s="145">
        <f>H9*D9</f>
        <v>969.99999999999989</v>
      </c>
      <c r="J8" s="129"/>
      <c r="K8" s="81"/>
    </row>
    <row r="9" spans="1:11" ht="45" x14ac:dyDescent="0.25">
      <c r="A9" s="161"/>
      <c r="B9" s="55" t="s">
        <v>23</v>
      </c>
      <c r="C9" s="64" t="s">
        <v>156</v>
      </c>
      <c r="D9" s="56">
        <v>800</v>
      </c>
      <c r="E9" s="159"/>
      <c r="F9" s="163"/>
      <c r="G9" s="146"/>
      <c r="H9" s="72">
        <f>ROUND(((D8/D9)*(1+F8)),4)</f>
        <v>1.2124999999999999</v>
      </c>
      <c r="I9" s="145"/>
      <c r="J9" s="129"/>
      <c r="K9" s="81"/>
    </row>
    <row r="10" spans="1:11" ht="158.25" customHeight="1" x14ac:dyDescent="0.25">
      <c r="A10" s="153" t="s">
        <v>40</v>
      </c>
      <c r="B10" s="8" t="s">
        <v>38</v>
      </c>
      <c r="C10" s="7" t="s">
        <v>154</v>
      </c>
      <c r="D10" s="54">
        <v>1000</v>
      </c>
      <c r="E10" s="155">
        <f>((D11-D10))/D10</f>
        <v>0.02</v>
      </c>
      <c r="F10" s="156">
        <v>0.03</v>
      </c>
      <c r="G10" s="158" t="s">
        <v>244</v>
      </c>
      <c r="H10" s="55" t="s">
        <v>39</v>
      </c>
      <c r="I10" s="150">
        <f>H11*D11</f>
        <v>1020</v>
      </c>
      <c r="J10" s="129"/>
      <c r="K10" s="98" t="s">
        <v>276</v>
      </c>
    </row>
    <row r="11" spans="1:11" ht="45" x14ac:dyDescent="0.25">
      <c r="A11" s="154"/>
      <c r="B11" s="8" t="s">
        <v>23</v>
      </c>
      <c r="C11" s="7" t="s">
        <v>156</v>
      </c>
      <c r="D11" s="54">
        <v>1020</v>
      </c>
      <c r="E11" s="155"/>
      <c r="F11" s="157"/>
      <c r="G11" s="158"/>
      <c r="H11" s="72">
        <v>1</v>
      </c>
      <c r="I11" s="150"/>
      <c r="J11" s="129"/>
      <c r="K11" s="51"/>
    </row>
    <row r="12" spans="1:11" ht="60" x14ac:dyDescent="0.25">
      <c r="A12" s="153" t="s">
        <v>162</v>
      </c>
      <c r="B12" s="8" t="s">
        <v>38</v>
      </c>
      <c r="C12" s="7" t="s">
        <v>154</v>
      </c>
      <c r="D12" s="54">
        <v>1000</v>
      </c>
      <c r="E12" s="155">
        <f>((D13-D12))/D12</f>
        <v>-0.02</v>
      </c>
      <c r="F12" s="156">
        <v>-0.03</v>
      </c>
      <c r="G12" s="158" t="s">
        <v>246</v>
      </c>
      <c r="H12" s="55" t="s">
        <v>39</v>
      </c>
      <c r="I12" s="150">
        <f>H13*D13</f>
        <v>980</v>
      </c>
      <c r="J12" s="129"/>
      <c r="K12" s="51"/>
    </row>
    <row r="13" spans="1:11" ht="45" x14ac:dyDescent="0.25">
      <c r="A13" s="154"/>
      <c r="B13" s="8" t="s">
        <v>23</v>
      </c>
      <c r="C13" s="7" t="s">
        <v>156</v>
      </c>
      <c r="D13" s="54">
        <v>980</v>
      </c>
      <c r="E13" s="155"/>
      <c r="F13" s="157"/>
      <c r="G13" s="158"/>
      <c r="H13" s="72">
        <v>1</v>
      </c>
      <c r="I13" s="150"/>
      <c r="J13" s="130"/>
      <c r="K13" s="51"/>
    </row>
    <row r="14" spans="1:11" ht="90" x14ac:dyDescent="0.25">
      <c r="A14" s="164" t="s">
        <v>163</v>
      </c>
      <c r="B14" s="7" t="s">
        <v>90</v>
      </c>
      <c r="C14" s="7" t="s">
        <v>154</v>
      </c>
      <c r="D14" s="56">
        <v>1000</v>
      </c>
      <c r="E14" s="155">
        <f>(D17-D15)/D17</f>
        <v>0.28000000000000003</v>
      </c>
      <c r="F14" s="156">
        <v>0.03</v>
      </c>
      <c r="G14" s="165" t="s">
        <v>266</v>
      </c>
      <c r="H14" s="147" t="s">
        <v>39</v>
      </c>
      <c r="I14" s="149">
        <f xml:space="preserve"> H16* D17</f>
        <v>1716.75</v>
      </c>
      <c r="J14" s="128" t="s">
        <v>278</v>
      </c>
      <c r="K14" s="81" t="s">
        <v>240</v>
      </c>
    </row>
    <row r="15" spans="1:11" ht="90" x14ac:dyDescent="0.25">
      <c r="A15" s="164"/>
      <c r="B15" s="7" t="s">
        <v>91</v>
      </c>
      <c r="C15" s="7" t="s">
        <v>154</v>
      </c>
      <c r="D15" s="56">
        <v>1800</v>
      </c>
      <c r="E15" s="155"/>
      <c r="F15" s="156"/>
      <c r="G15" s="165"/>
      <c r="H15" s="147"/>
      <c r="I15" s="149"/>
      <c r="J15" s="129"/>
      <c r="K15" s="81" t="s">
        <v>241</v>
      </c>
    </row>
    <row r="16" spans="1:11" ht="45" x14ac:dyDescent="0.25">
      <c r="A16" s="164"/>
      <c r="B16" s="7" t="s">
        <v>93</v>
      </c>
      <c r="C16" s="7" t="s">
        <v>156</v>
      </c>
      <c r="D16" s="56">
        <v>1500</v>
      </c>
      <c r="E16" s="155"/>
      <c r="F16" s="156"/>
      <c r="G16" s="165"/>
      <c r="H16" s="148">
        <f>ROUND(((D14/D16)*(1+F14)),4)</f>
        <v>0.68669999999999998</v>
      </c>
      <c r="I16" s="149"/>
      <c r="J16" s="129"/>
      <c r="K16" s="99"/>
    </row>
    <row r="17" spans="1:11" ht="45" x14ac:dyDescent="0.25">
      <c r="A17" s="164"/>
      <c r="B17" s="7" t="s">
        <v>92</v>
      </c>
      <c r="C17" s="7" t="s">
        <v>156</v>
      </c>
      <c r="D17" s="56">
        <v>2500</v>
      </c>
      <c r="E17" s="155"/>
      <c r="F17" s="157"/>
      <c r="G17" s="165"/>
      <c r="H17" s="148"/>
      <c r="I17" s="149"/>
      <c r="J17" s="130"/>
      <c r="K17" s="99"/>
    </row>
    <row r="18" spans="1:11" ht="60" x14ac:dyDescent="0.25">
      <c r="A18" s="164" t="s">
        <v>164</v>
      </c>
      <c r="B18" s="7" t="s">
        <v>90</v>
      </c>
      <c r="C18" s="7" t="s">
        <v>154</v>
      </c>
      <c r="D18" s="56">
        <v>1000</v>
      </c>
      <c r="E18" s="155">
        <f>( D19-D18)/D18</f>
        <v>0.5</v>
      </c>
      <c r="F18" s="156">
        <v>0.03</v>
      </c>
      <c r="G18" s="158" t="s">
        <v>267</v>
      </c>
      <c r="H18" s="8" t="s">
        <v>39</v>
      </c>
      <c r="I18" s="150">
        <f xml:space="preserve"> H19* D20</f>
        <v>1716.75</v>
      </c>
      <c r="J18" s="128" t="s">
        <v>277</v>
      </c>
      <c r="K18" s="81" t="s">
        <v>242</v>
      </c>
    </row>
    <row r="19" spans="1:11" ht="90" x14ac:dyDescent="0.25">
      <c r="A19" s="164"/>
      <c r="B19" s="7" t="s">
        <v>93</v>
      </c>
      <c r="C19" s="7" t="s">
        <v>156</v>
      </c>
      <c r="D19" s="56">
        <v>1500</v>
      </c>
      <c r="E19" s="155"/>
      <c r="F19" s="156"/>
      <c r="G19" s="158"/>
      <c r="H19" s="161">
        <f>ROUND(((D18/D19)*(1+F18)),4)</f>
        <v>0.68669999999999998</v>
      </c>
      <c r="I19" s="150"/>
      <c r="J19" s="129"/>
      <c r="K19" s="81" t="s">
        <v>241</v>
      </c>
    </row>
    <row r="20" spans="1:11" ht="107.25" customHeight="1" x14ac:dyDescent="0.25">
      <c r="A20" s="164"/>
      <c r="B20" s="7" t="s">
        <v>92</v>
      </c>
      <c r="C20" s="7" t="s">
        <v>156</v>
      </c>
      <c r="D20" s="56">
        <v>2500</v>
      </c>
      <c r="E20" s="70">
        <f>(D20-D18)/D20</f>
        <v>0.6</v>
      </c>
      <c r="F20" s="157"/>
      <c r="G20" s="158"/>
      <c r="H20" s="161"/>
      <c r="I20" s="150"/>
      <c r="J20" s="130"/>
      <c r="K20" s="51"/>
    </row>
    <row r="21" spans="1:11" x14ac:dyDescent="0.25">
      <c r="A21" s="69"/>
      <c r="B21" s="8"/>
      <c r="C21" s="7"/>
      <c r="D21" s="8"/>
      <c r="E21" s="71"/>
      <c r="F21" s="71"/>
      <c r="G21" s="68"/>
      <c r="H21" s="8"/>
      <c r="I21" s="71"/>
      <c r="J21" s="100"/>
      <c r="K21" s="51"/>
    </row>
    <row r="22" spans="1:11" s="92" customFormat="1" x14ac:dyDescent="0.25">
      <c r="A22" s="166" t="s">
        <v>41</v>
      </c>
      <c r="B22" s="166"/>
      <c r="C22" s="166"/>
      <c r="D22" s="166"/>
      <c r="E22" s="166"/>
      <c r="F22" s="166"/>
      <c r="G22" s="166"/>
      <c r="H22" s="166"/>
      <c r="I22" s="166"/>
      <c r="J22" s="166"/>
      <c r="K22" s="101"/>
    </row>
    <row r="23" spans="1:11" s="94" customFormat="1" ht="43.5" customHeight="1" x14ac:dyDescent="0.25">
      <c r="A23" s="5" t="s">
        <v>34</v>
      </c>
      <c r="B23" s="5" t="s">
        <v>17</v>
      </c>
      <c r="C23" s="5" t="s">
        <v>35</v>
      </c>
      <c r="D23" s="5" t="s">
        <v>36</v>
      </c>
      <c r="E23" s="5" t="s">
        <v>245</v>
      </c>
      <c r="F23" s="5" t="s">
        <v>37</v>
      </c>
      <c r="G23" s="6" t="s">
        <v>47</v>
      </c>
      <c r="H23" s="5" t="s">
        <v>32</v>
      </c>
      <c r="I23" s="5" t="s">
        <v>148</v>
      </c>
      <c r="J23" s="5" t="s">
        <v>42</v>
      </c>
      <c r="K23" s="102"/>
    </row>
    <row r="24" spans="1:11" ht="30" customHeight="1" x14ac:dyDescent="0.25">
      <c r="A24" s="138" t="s">
        <v>165</v>
      </c>
      <c r="B24" s="140" t="s">
        <v>23</v>
      </c>
      <c r="C24" s="103" t="s">
        <v>43</v>
      </c>
      <c r="D24" s="104">
        <f>I3</f>
        <v>1030.05</v>
      </c>
      <c r="E24" s="141" t="s">
        <v>39</v>
      </c>
      <c r="F24" s="142">
        <v>0.03</v>
      </c>
      <c r="G24" s="135" t="s">
        <v>254</v>
      </c>
      <c r="H24" s="105">
        <f>H4</f>
        <v>0.68669999999999998</v>
      </c>
      <c r="I24" s="137">
        <f>H25*D25</f>
        <v>1060.95</v>
      </c>
      <c r="J24" s="134" t="s">
        <v>247</v>
      </c>
      <c r="K24" s="81" t="s">
        <v>144</v>
      </c>
    </row>
    <row r="25" spans="1:11" ht="45" x14ac:dyDescent="0.25">
      <c r="A25" s="138"/>
      <c r="B25" s="140"/>
      <c r="C25" s="103" t="s">
        <v>128</v>
      </c>
      <c r="D25" s="104">
        <v>1500</v>
      </c>
      <c r="E25" s="141"/>
      <c r="F25" s="136"/>
      <c r="G25" s="135"/>
      <c r="H25" s="106">
        <f>ROUND(H24 * (1+F24),4)</f>
        <v>0.70730000000000004</v>
      </c>
      <c r="I25" s="137"/>
      <c r="J25" s="134"/>
      <c r="K25" s="81" t="s">
        <v>279</v>
      </c>
    </row>
    <row r="26" spans="1:11" ht="45" x14ac:dyDescent="0.25">
      <c r="A26" s="138"/>
      <c r="B26" s="140" t="s">
        <v>23</v>
      </c>
      <c r="C26" s="103" t="s">
        <v>44</v>
      </c>
      <c r="D26" s="104">
        <f>I24</f>
        <v>1060.95</v>
      </c>
      <c r="E26" s="141" t="s">
        <v>39</v>
      </c>
      <c r="F26" s="142">
        <v>0.08</v>
      </c>
      <c r="G26" s="135" t="s">
        <v>255</v>
      </c>
      <c r="H26" s="105">
        <f t="shared" ref="H26:H32" si="0">ROUNDUP(H25 * (1+F25),4)</f>
        <v>0.70730000000000004</v>
      </c>
      <c r="I26" s="137">
        <f>H27*D27</f>
        <v>1145.8500000000001</v>
      </c>
      <c r="J26" s="134"/>
      <c r="K26" s="51"/>
    </row>
    <row r="27" spans="1:11" ht="45" x14ac:dyDescent="0.25">
      <c r="A27" s="138"/>
      <c r="B27" s="140"/>
      <c r="C27" s="103" t="s">
        <v>127</v>
      </c>
      <c r="D27" s="104">
        <v>1500</v>
      </c>
      <c r="E27" s="141"/>
      <c r="F27" s="136"/>
      <c r="G27" s="135"/>
      <c r="H27" s="106">
        <f t="shared" si="0"/>
        <v>0.76390000000000002</v>
      </c>
      <c r="I27" s="137"/>
      <c r="J27" s="134"/>
      <c r="K27" s="99"/>
    </row>
    <row r="28" spans="1:11" ht="45" x14ac:dyDescent="0.25">
      <c r="A28" s="138"/>
      <c r="B28" s="140" t="s">
        <v>23</v>
      </c>
      <c r="C28" s="103" t="s">
        <v>45</v>
      </c>
      <c r="D28" s="104">
        <f>I26</f>
        <v>1145.8500000000001</v>
      </c>
      <c r="E28" s="141" t="s">
        <v>39</v>
      </c>
      <c r="F28" s="142">
        <v>0.08</v>
      </c>
      <c r="G28" s="135" t="s">
        <v>256</v>
      </c>
      <c r="H28" s="105">
        <f t="shared" si="0"/>
        <v>0.76390000000000002</v>
      </c>
      <c r="I28" s="137">
        <f t="shared" ref="I28:I32" si="1">H29*D29</f>
        <v>1237.6499999999999</v>
      </c>
      <c r="J28" s="134"/>
      <c r="K28" s="99"/>
    </row>
    <row r="29" spans="1:11" ht="59.25" customHeight="1" x14ac:dyDescent="0.25">
      <c r="A29" s="138"/>
      <c r="B29" s="140"/>
      <c r="C29" s="107" t="s">
        <v>126</v>
      </c>
      <c r="D29" s="104">
        <v>1500</v>
      </c>
      <c r="E29" s="141"/>
      <c r="F29" s="136"/>
      <c r="G29" s="135"/>
      <c r="H29" s="106">
        <f t="shared" si="0"/>
        <v>0.82509999999999994</v>
      </c>
      <c r="I29" s="137"/>
      <c r="J29" s="134"/>
      <c r="K29" s="99"/>
    </row>
    <row r="30" spans="1:11" ht="45" x14ac:dyDescent="0.25">
      <c r="A30" s="138"/>
      <c r="B30" s="140" t="s">
        <v>23</v>
      </c>
      <c r="C30" s="103" t="s">
        <v>124</v>
      </c>
      <c r="D30" s="104">
        <f>I28</f>
        <v>1237.6499999999999</v>
      </c>
      <c r="E30" s="141" t="s">
        <v>39</v>
      </c>
      <c r="F30" s="142">
        <v>0.12</v>
      </c>
      <c r="G30" s="135" t="s">
        <v>257</v>
      </c>
      <c r="H30" s="105">
        <f t="shared" si="0"/>
        <v>0.82509999999999994</v>
      </c>
      <c r="I30" s="137">
        <f t="shared" si="1"/>
        <v>1386.3</v>
      </c>
      <c r="J30" s="134"/>
      <c r="K30" s="99"/>
    </row>
    <row r="31" spans="1:11" ht="45" x14ac:dyDescent="0.25">
      <c r="A31" s="138"/>
      <c r="B31" s="140"/>
      <c r="C31" s="107" t="s">
        <v>125</v>
      </c>
      <c r="D31" s="104">
        <v>1500</v>
      </c>
      <c r="E31" s="141"/>
      <c r="F31" s="136"/>
      <c r="G31" s="135"/>
      <c r="H31" s="106">
        <f t="shared" si="0"/>
        <v>0.92420000000000002</v>
      </c>
      <c r="I31" s="137"/>
      <c r="J31" s="134"/>
      <c r="K31" s="99"/>
    </row>
    <row r="32" spans="1:11" ht="45" x14ac:dyDescent="0.25">
      <c r="A32" s="138"/>
      <c r="B32" s="140" t="s">
        <v>23</v>
      </c>
      <c r="C32" s="103" t="s">
        <v>129</v>
      </c>
      <c r="D32" s="104">
        <f>I30</f>
        <v>1386.3</v>
      </c>
      <c r="E32" s="141" t="s">
        <v>39</v>
      </c>
      <c r="F32" s="142">
        <v>0.09</v>
      </c>
      <c r="G32" s="135" t="s">
        <v>258</v>
      </c>
      <c r="H32" s="105">
        <f t="shared" si="0"/>
        <v>0.92420000000000002</v>
      </c>
      <c r="I32" s="136">
        <f t="shared" si="1"/>
        <v>1500</v>
      </c>
      <c r="J32" s="134"/>
      <c r="K32" s="99"/>
    </row>
    <row r="33" spans="1:11" ht="75" customHeight="1" x14ac:dyDescent="0.25">
      <c r="A33" s="138"/>
      <c r="B33" s="140"/>
      <c r="C33" s="107" t="s">
        <v>130</v>
      </c>
      <c r="D33" s="104">
        <v>1500</v>
      </c>
      <c r="E33" s="141"/>
      <c r="F33" s="136"/>
      <c r="G33" s="135"/>
      <c r="H33" s="106">
        <v>1</v>
      </c>
      <c r="I33" s="136"/>
      <c r="J33" s="134"/>
      <c r="K33" s="99"/>
    </row>
    <row r="34" spans="1:11" ht="45" customHeight="1" x14ac:dyDescent="0.25">
      <c r="A34" s="139" t="s">
        <v>166</v>
      </c>
      <c r="B34" s="143" t="s">
        <v>23</v>
      </c>
      <c r="C34" s="108" t="s">
        <v>46</v>
      </c>
      <c r="D34" s="109">
        <f>I8</f>
        <v>969.99999999999989</v>
      </c>
      <c r="E34" s="144" t="s">
        <v>39</v>
      </c>
      <c r="F34" s="131">
        <v>-0.03</v>
      </c>
      <c r="G34" s="132" t="s">
        <v>259</v>
      </c>
      <c r="H34" s="110">
        <f>H9</f>
        <v>1.2124999999999999</v>
      </c>
      <c r="I34" s="127">
        <f>H35*D35</f>
        <v>940.87999999999988</v>
      </c>
      <c r="J34" s="133" t="s">
        <v>248</v>
      </c>
      <c r="K34" s="111" t="s">
        <v>145</v>
      </c>
    </row>
    <row r="35" spans="1:11" ht="60" x14ac:dyDescent="0.25">
      <c r="A35" s="139"/>
      <c r="B35" s="143"/>
      <c r="C35" s="108" t="s">
        <v>155</v>
      </c>
      <c r="D35" s="109">
        <v>800</v>
      </c>
      <c r="E35" s="144"/>
      <c r="F35" s="126"/>
      <c r="G35" s="132"/>
      <c r="H35" s="112">
        <f>ROUND(H34 * (1+F34),4)</f>
        <v>1.1760999999999999</v>
      </c>
      <c r="I35" s="127"/>
      <c r="J35" s="133"/>
      <c r="K35" s="99"/>
    </row>
    <row r="36" spans="1:11" ht="45" customHeight="1" x14ac:dyDescent="0.25">
      <c r="A36" s="139"/>
      <c r="B36" s="143" t="s">
        <v>23</v>
      </c>
      <c r="C36" s="108" t="s">
        <v>44</v>
      </c>
      <c r="D36" s="109">
        <f>I34</f>
        <v>940.87999999999988</v>
      </c>
      <c r="E36" s="144" t="s">
        <v>39</v>
      </c>
      <c r="F36" s="131">
        <v>-0.09</v>
      </c>
      <c r="G36" s="132" t="s">
        <v>260</v>
      </c>
      <c r="H36" s="110">
        <f>ROUNDUP(H35 * (1+F35),4)</f>
        <v>1.1760999999999999</v>
      </c>
      <c r="I36" s="127">
        <f>H37*D37</f>
        <v>856.24</v>
      </c>
      <c r="J36" s="133"/>
      <c r="K36" s="99"/>
    </row>
    <row r="37" spans="1:11" ht="93" customHeight="1" x14ac:dyDescent="0.25">
      <c r="A37" s="139"/>
      <c r="B37" s="143"/>
      <c r="C37" s="108" t="s">
        <v>158</v>
      </c>
      <c r="D37" s="109">
        <v>800</v>
      </c>
      <c r="E37" s="144"/>
      <c r="F37" s="126"/>
      <c r="G37" s="132"/>
      <c r="H37" s="112">
        <f>ROUND(H36 * (1+F36),4)</f>
        <v>1.0703</v>
      </c>
      <c r="I37" s="127"/>
      <c r="J37" s="133"/>
      <c r="K37" s="99"/>
    </row>
    <row r="38" spans="1:11" ht="45" customHeight="1" x14ac:dyDescent="0.25">
      <c r="A38" s="139"/>
      <c r="B38" s="143" t="s">
        <v>23</v>
      </c>
      <c r="C38" s="108" t="s">
        <v>45</v>
      </c>
      <c r="D38" s="109">
        <f>I36</f>
        <v>856.24</v>
      </c>
      <c r="E38" s="144" t="s">
        <v>39</v>
      </c>
      <c r="F38" s="131">
        <v>-0.08</v>
      </c>
      <c r="G38" s="132" t="s">
        <v>261</v>
      </c>
      <c r="H38" s="110">
        <f t="shared" ref="H38" si="2">H37</f>
        <v>1.0703</v>
      </c>
      <c r="I38" s="126">
        <f t="shared" ref="I38" si="3">H39*D39</f>
        <v>800</v>
      </c>
      <c r="J38" s="133"/>
      <c r="K38" s="99"/>
    </row>
    <row r="39" spans="1:11" ht="75.75" customHeight="1" x14ac:dyDescent="0.25">
      <c r="A39" s="139"/>
      <c r="B39" s="143"/>
      <c r="C39" s="113" t="s">
        <v>157</v>
      </c>
      <c r="D39" s="109">
        <v>800</v>
      </c>
      <c r="E39" s="144"/>
      <c r="F39" s="126"/>
      <c r="G39" s="132"/>
      <c r="H39" s="112">
        <v>1</v>
      </c>
      <c r="I39" s="126"/>
      <c r="J39" s="133"/>
      <c r="K39" s="111" t="s">
        <v>239</v>
      </c>
    </row>
    <row r="40" spans="1:11" s="92" customFormat="1" x14ac:dyDescent="0.25">
      <c r="A40" s="121" t="s">
        <v>262</v>
      </c>
      <c r="B40" s="121"/>
      <c r="C40" s="121"/>
      <c r="D40" s="121"/>
      <c r="E40" s="121"/>
      <c r="F40" s="121"/>
      <c r="G40" s="121"/>
      <c r="H40" s="121"/>
      <c r="I40" s="121"/>
      <c r="J40" s="121"/>
      <c r="K40" s="121"/>
    </row>
    <row r="41" spans="1:11" x14ac:dyDescent="0.25">
      <c r="A41" s="124" t="s">
        <v>176</v>
      </c>
      <c r="B41" s="57" t="s">
        <v>169</v>
      </c>
      <c r="C41" s="57" t="s">
        <v>249</v>
      </c>
      <c r="D41" s="57" t="s">
        <v>32</v>
      </c>
      <c r="E41" s="57" t="s">
        <v>250</v>
      </c>
      <c r="F41" s="57" t="s">
        <v>251</v>
      </c>
    </row>
    <row r="42" spans="1:11" x14ac:dyDescent="0.25">
      <c r="A42" s="125"/>
      <c r="B42" s="58" t="s">
        <v>170</v>
      </c>
      <c r="C42" s="60">
        <v>250</v>
      </c>
      <c r="D42" s="59">
        <v>0.68669999999999998</v>
      </c>
      <c r="E42" s="58">
        <v>366</v>
      </c>
      <c r="F42" s="61">
        <f>E42*D42</f>
        <v>251.3322</v>
      </c>
    </row>
    <row r="43" spans="1:11" x14ac:dyDescent="0.25">
      <c r="A43" s="125"/>
      <c r="B43" s="58" t="s">
        <v>171</v>
      </c>
      <c r="C43" s="60">
        <v>150</v>
      </c>
      <c r="D43" s="59">
        <v>0.68669999999999998</v>
      </c>
      <c r="E43" s="58">
        <v>204</v>
      </c>
      <c r="F43" s="61">
        <f t="shared" ref="F43:F46" si="4">E43*D43</f>
        <v>140.08679999999998</v>
      </c>
    </row>
    <row r="44" spans="1:11" x14ac:dyDescent="0.25">
      <c r="A44" s="125"/>
      <c r="B44" s="58" t="s">
        <v>172</v>
      </c>
      <c r="C44" s="60">
        <v>100</v>
      </c>
      <c r="D44" s="59">
        <v>0.68669999999999998</v>
      </c>
      <c r="E44" s="58">
        <v>105</v>
      </c>
      <c r="F44" s="61">
        <f t="shared" si="4"/>
        <v>72.103499999999997</v>
      </c>
    </row>
    <row r="45" spans="1:11" x14ac:dyDescent="0.25">
      <c r="A45" s="125"/>
      <c r="B45" s="58" t="s">
        <v>173</v>
      </c>
      <c r="C45" s="60">
        <v>200</v>
      </c>
      <c r="D45" s="59">
        <v>0.68669999999999998</v>
      </c>
      <c r="E45" s="58">
        <v>317</v>
      </c>
      <c r="F45" s="61">
        <f t="shared" si="4"/>
        <v>217.68389999999999</v>
      </c>
    </row>
    <row r="46" spans="1:11" x14ac:dyDescent="0.25">
      <c r="A46" s="125"/>
      <c r="B46" s="58" t="s">
        <v>174</v>
      </c>
      <c r="C46" s="60">
        <v>300</v>
      </c>
      <c r="D46" s="59">
        <v>0.68669999999999998</v>
      </c>
      <c r="E46" s="58">
        <v>508</v>
      </c>
      <c r="F46" s="61">
        <f t="shared" si="4"/>
        <v>348.84359999999998</v>
      </c>
    </row>
    <row r="47" spans="1:11" x14ac:dyDescent="0.25">
      <c r="A47" s="52"/>
      <c r="B47" s="58" t="s">
        <v>175</v>
      </c>
      <c r="C47" s="66">
        <f>SUM(C42:C46)</f>
        <v>1000</v>
      </c>
      <c r="D47" s="66"/>
      <c r="E47" s="66">
        <f>SUM(E42:E46)</f>
        <v>1500</v>
      </c>
      <c r="F47" s="67">
        <f>SUM(F42:F46)</f>
        <v>1030.05</v>
      </c>
    </row>
    <row r="48" spans="1:11" x14ac:dyDescent="0.25">
      <c r="A48" s="122" t="s">
        <v>100</v>
      </c>
      <c r="B48" s="123"/>
      <c r="C48" s="123"/>
      <c r="D48" s="123"/>
      <c r="E48" s="123"/>
      <c r="F48" s="123"/>
      <c r="G48" s="123"/>
      <c r="H48" s="123"/>
      <c r="I48" s="123"/>
      <c r="J48" s="123"/>
      <c r="K48" s="123"/>
    </row>
    <row r="49" spans="1:12" x14ac:dyDescent="0.25">
      <c r="A49" s="5" t="s">
        <v>142</v>
      </c>
      <c r="B49" s="5" t="s">
        <v>95</v>
      </c>
      <c r="C49" s="5" t="s">
        <v>280</v>
      </c>
      <c r="D49" s="5" t="s">
        <v>150</v>
      </c>
      <c r="E49" s="5" t="s">
        <v>96</v>
      </c>
      <c r="F49" s="5" t="s">
        <v>97</v>
      </c>
      <c r="G49" s="5" t="s">
        <v>252</v>
      </c>
      <c r="H49" s="5" t="s">
        <v>253</v>
      </c>
      <c r="I49" s="5" t="s">
        <v>131</v>
      </c>
      <c r="J49" s="5" t="s">
        <v>98</v>
      </c>
      <c r="K49" s="5" t="s">
        <v>99</v>
      </c>
      <c r="L49" s="95" t="s">
        <v>33</v>
      </c>
    </row>
    <row r="50" spans="1:12" x14ac:dyDescent="0.25">
      <c r="A50" s="53">
        <v>1</v>
      </c>
      <c r="B50" s="53" t="s">
        <v>101</v>
      </c>
      <c r="C50" s="53" t="s">
        <v>102</v>
      </c>
      <c r="D50" s="53" t="s">
        <v>106</v>
      </c>
      <c r="E50" s="9" t="s">
        <v>110</v>
      </c>
      <c r="F50" s="9">
        <v>1</v>
      </c>
      <c r="G50" s="12">
        <v>42005</v>
      </c>
      <c r="H50" s="12">
        <v>42735</v>
      </c>
      <c r="I50" s="62">
        <v>1</v>
      </c>
      <c r="J50" s="10">
        <v>-0.03</v>
      </c>
      <c r="K50" s="11">
        <v>0.03</v>
      </c>
      <c r="L50" s="97">
        <v>0.123</v>
      </c>
    </row>
    <row r="51" spans="1:12" x14ac:dyDescent="0.25">
      <c r="A51" s="53">
        <v>2</v>
      </c>
      <c r="B51" s="53" t="s">
        <v>112</v>
      </c>
      <c r="C51" s="53" t="s">
        <v>103</v>
      </c>
      <c r="D51" s="53" t="s">
        <v>107</v>
      </c>
      <c r="E51" s="9" t="s">
        <v>111</v>
      </c>
      <c r="F51" s="9">
        <v>2</v>
      </c>
      <c r="G51" s="12">
        <v>42005</v>
      </c>
      <c r="H51" s="12">
        <v>42735</v>
      </c>
      <c r="I51" s="63">
        <v>1</v>
      </c>
      <c r="J51" s="10">
        <v>-0.05</v>
      </c>
      <c r="K51" s="11">
        <v>0.05</v>
      </c>
      <c r="L51" s="97">
        <v>0.23400000000000001</v>
      </c>
    </row>
    <row r="52" spans="1:12" x14ac:dyDescent="0.25">
      <c r="A52" s="53">
        <v>3</v>
      </c>
      <c r="B52" s="53" t="s">
        <v>113</v>
      </c>
      <c r="C52" s="53" t="s">
        <v>104</v>
      </c>
      <c r="D52" s="53" t="s">
        <v>108</v>
      </c>
      <c r="E52" s="9" t="s">
        <v>110</v>
      </c>
      <c r="F52" s="9">
        <v>1</v>
      </c>
      <c r="G52" s="12">
        <v>42005</v>
      </c>
      <c r="H52" s="12">
        <v>42735</v>
      </c>
      <c r="I52" s="63">
        <v>1</v>
      </c>
      <c r="J52" s="10">
        <v>-0.04</v>
      </c>
      <c r="K52" s="11">
        <v>0.04</v>
      </c>
      <c r="L52" s="97">
        <v>0.45600000000000002</v>
      </c>
    </row>
    <row r="53" spans="1:12" x14ac:dyDescent="0.25">
      <c r="A53" s="53">
        <v>4</v>
      </c>
      <c r="B53" s="53" t="s">
        <v>114</v>
      </c>
      <c r="C53" s="53" t="s">
        <v>105</v>
      </c>
      <c r="D53" s="53" t="s">
        <v>109</v>
      </c>
      <c r="E53" s="9" t="s">
        <v>111</v>
      </c>
      <c r="F53" s="9">
        <v>2</v>
      </c>
      <c r="G53" s="12">
        <v>42005</v>
      </c>
      <c r="H53" s="12">
        <v>42369</v>
      </c>
      <c r="I53" s="63">
        <v>1</v>
      </c>
      <c r="J53" s="10">
        <v>-0.03</v>
      </c>
      <c r="K53" s="11">
        <v>0.03</v>
      </c>
      <c r="L53" s="97">
        <v>0.67500000000000004</v>
      </c>
    </row>
    <row r="54" spans="1:12" x14ac:dyDescent="0.25">
      <c r="A54" s="53">
        <v>5</v>
      </c>
      <c r="B54" s="117" t="s">
        <v>114</v>
      </c>
      <c r="C54" s="117" t="s">
        <v>105</v>
      </c>
      <c r="D54" s="117" t="s">
        <v>109</v>
      </c>
      <c r="E54" s="9" t="s">
        <v>111</v>
      </c>
      <c r="F54" s="9">
        <v>2</v>
      </c>
      <c r="G54" s="12">
        <v>42370</v>
      </c>
      <c r="H54" s="12">
        <v>42735</v>
      </c>
      <c r="I54" s="63">
        <v>1</v>
      </c>
      <c r="J54" s="10">
        <v>-0.06</v>
      </c>
      <c r="K54" s="11">
        <v>0.06</v>
      </c>
      <c r="L54" s="97">
        <v>0.78900000000000003</v>
      </c>
    </row>
  </sheetData>
  <mergeCells count="92">
    <mergeCell ref="A18:A20"/>
    <mergeCell ref="F18:F20"/>
    <mergeCell ref="G18:G20"/>
    <mergeCell ref="I18:I20"/>
    <mergeCell ref="J18:J20"/>
    <mergeCell ref="H19:H20"/>
    <mergeCell ref="E18:E19"/>
    <mergeCell ref="A1:J1"/>
    <mergeCell ref="A22:J22"/>
    <mergeCell ref="J3:J13"/>
    <mergeCell ref="B28:B29"/>
    <mergeCell ref="B24:B25"/>
    <mergeCell ref="B26:B27"/>
    <mergeCell ref="E26:E27"/>
    <mergeCell ref="F26:F27"/>
    <mergeCell ref="I26:I27"/>
    <mergeCell ref="E28:E29"/>
    <mergeCell ref="F28:F29"/>
    <mergeCell ref="I28:I29"/>
    <mergeCell ref="G26:G27"/>
    <mergeCell ref="G28:G29"/>
    <mergeCell ref="E24:E25"/>
    <mergeCell ref="F24:F25"/>
    <mergeCell ref="A12:A13"/>
    <mergeCell ref="E12:E13"/>
    <mergeCell ref="F12:F13"/>
    <mergeCell ref="G12:G13"/>
    <mergeCell ref="A14:A17"/>
    <mergeCell ref="E14:E17"/>
    <mergeCell ref="F14:F17"/>
    <mergeCell ref="G14:G17"/>
    <mergeCell ref="A10:A11"/>
    <mergeCell ref="E10:E11"/>
    <mergeCell ref="F10:F11"/>
    <mergeCell ref="G10:G11"/>
    <mergeCell ref="E3:E4"/>
    <mergeCell ref="A3:A4"/>
    <mergeCell ref="A8:A9"/>
    <mergeCell ref="E8:E9"/>
    <mergeCell ref="F3:F4"/>
    <mergeCell ref="F8:F9"/>
    <mergeCell ref="A5:A7"/>
    <mergeCell ref="E5:E7"/>
    <mergeCell ref="F5:F7"/>
    <mergeCell ref="B5:B6"/>
    <mergeCell ref="I8:I9"/>
    <mergeCell ref="I3:I4"/>
    <mergeCell ref="G3:G4"/>
    <mergeCell ref="G8:G9"/>
    <mergeCell ref="I24:I25"/>
    <mergeCell ref="G24:G25"/>
    <mergeCell ref="G5:G7"/>
    <mergeCell ref="I5:I7"/>
    <mergeCell ref="H14:H15"/>
    <mergeCell ref="H16:H17"/>
    <mergeCell ref="I14:I17"/>
    <mergeCell ref="I12:I13"/>
    <mergeCell ref="I10:I11"/>
    <mergeCell ref="H5:H6"/>
    <mergeCell ref="A24:A33"/>
    <mergeCell ref="A34:A39"/>
    <mergeCell ref="B32:B33"/>
    <mergeCell ref="E32:E33"/>
    <mergeCell ref="F32:F33"/>
    <mergeCell ref="B30:B31"/>
    <mergeCell ref="E30:E31"/>
    <mergeCell ref="F30:F31"/>
    <mergeCell ref="B34:B35"/>
    <mergeCell ref="B36:B37"/>
    <mergeCell ref="E36:E37"/>
    <mergeCell ref="B38:B39"/>
    <mergeCell ref="E38:E39"/>
    <mergeCell ref="F38:F39"/>
    <mergeCell ref="E34:E35"/>
    <mergeCell ref="F34:F35"/>
    <mergeCell ref="J14:J17"/>
    <mergeCell ref="I36:I37"/>
    <mergeCell ref="F36:F37"/>
    <mergeCell ref="G38:G39"/>
    <mergeCell ref="G34:G35"/>
    <mergeCell ref="G36:G37"/>
    <mergeCell ref="J34:J39"/>
    <mergeCell ref="J24:J33"/>
    <mergeCell ref="G32:G33"/>
    <mergeCell ref="I32:I33"/>
    <mergeCell ref="G30:G31"/>
    <mergeCell ref="I30:I31"/>
    <mergeCell ref="A40:K40"/>
    <mergeCell ref="A48:K48"/>
    <mergeCell ref="A41:A46"/>
    <mergeCell ref="I38:I39"/>
    <mergeCell ref="I34:I35"/>
  </mergeCells>
  <hyperlinks>
    <hyperlink ref="H23" location="'Capping Requirements'!F13" display="Capping Factor"/>
  </hyperlinks>
  <pageMargins left="0.7" right="0.7" top="0.75" bottom="0.75" header="0.3" footer="0.3"/>
  <pageSetup orientation="portrait" r:id="rId1"/>
  <ignoredErrors>
    <ignoredError sqref="H36"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D18"/>
  <sheetViews>
    <sheetView tabSelected="1" workbookViewId="0">
      <selection activeCell="C6" sqref="C6"/>
    </sheetView>
  </sheetViews>
  <sheetFormatPr defaultRowHeight="15" x14ac:dyDescent="0.25"/>
  <cols>
    <col min="1" max="1" width="19.140625" style="3" bestFit="1" customWidth="1"/>
    <col min="2" max="2" width="20.28515625" style="4" customWidth="1"/>
    <col min="3" max="3" width="102.140625" style="4" bestFit="1" customWidth="1"/>
    <col min="4" max="4" width="30.5703125" style="4" customWidth="1"/>
    <col min="5" max="16384" width="9.140625" style="4"/>
  </cols>
  <sheetData>
    <row r="2" spans="1:4" ht="21" x14ac:dyDescent="0.25">
      <c r="A2" s="29" t="s">
        <v>25</v>
      </c>
    </row>
    <row r="3" spans="1:4" ht="21" x14ac:dyDescent="0.25">
      <c r="A3" s="30"/>
    </row>
    <row r="4" spans="1:4" x14ac:dyDescent="0.25">
      <c r="A4" s="31" t="s">
        <v>26</v>
      </c>
      <c r="B4" s="37" t="s">
        <v>27</v>
      </c>
      <c r="C4" s="37" t="s">
        <v>28</v>
      </c>
      <c r="D4" s="31" t="s">
        <v>29</v>
      </c>
    </row>
    <row r="5" spans="1:4" ht="25.5" x14ac:dyDescent="0.25">
      <c r="A5" s="32">
        <v>1</v>
      </c>
      <c r="B5" s="33" t="s">
        <v>24</v>
      </c>
      <c r="C5" s="38" t="s">
        <v>272</v>
      </c>
      <c r="D5" s="33"/>
    </row>
    <row r="6" spans="1:4" ht="38.25" x14ac:dyDescent="0.25">
      <c r="A6" s="32">
        <v>2</v>
      </c>
      <c r="B6" s="33" t="s">
        <v>273</v>
      </c>
      <c r="C6" s="38" t="s">
        <v>274</v>
      </c>
      <c r="D6" s="33"/>
    </row>
    <row r="7" spans="1:4" x14ac:dyDescent="0.25">
      <c r="A7" s="32"/>
      <c r="B7" s="33"/>
      <c r="C7" s="38"/>
      <c r="D7" s="33"/>
    </row>
    <row r="8" spans="1:4" x14ac:dyDescent="0.25">
      <c r="A8" s="32"/>
      <c r="B8" s="33"/>
      <c r="C8" s="34"/>
      <c r="D8" s="33"/>
    </row>
    <row r="9" spans="1:4" x14ac:dyDescent="0.25">
      <c r="A9" s="32"/>
      <c r="B9" s="33"/>
      <c r="C9" s="33"/>
      <c r="D9" s="33"/>
    </row>
    <row r="13" spans="1:4" ht="21" x14ac:dyDescent="0.25">
      <c r="A13" s="29" t="s">
        <v>30</v>
      </c>
    </row>
    <row r="15" spans="1:4" x14ac:dyDescent="0.25">
      <c r="A15" s="31" t="s">
        <v>26</v>
      </c>
      <c r="B15" s="167" t="s">
        <v>30</v>
      </c>
      <c r="C15" s="168"/>
      <c r="D15" s="31" t="s">
        <v>29</v>
      </c>
    </row>
    <row r="16" spans="1:4" x14ac:dyDescent="0.25">
      <c r="A16" s="36"/>
      <c r="B16" s="169"/>
      <c r="C16" s="169"/>
      <c r="D16" s="35"/>
    </row>
    <row r="17" spans="1:4" x14ac:dyDescent="0.25">
      <c r="A17" s="36"/>
      <c r="B17" s="169"/>
      <c r="C17" s="169"/>
      <c r="D17" s="35"/>
    </row>
    <row r="18" spans="1:4" x14ac:dyDescent="0.25">
      <c r="A18" s="36"/>
      <c r="B18" s="169"/>
      <c r="C18" s="169"/>
      <c r="D18" s="35"/>
    </row>
  </sheetData>
  <mergeCells count="4">
    <mergeCell ref="B15:C15"/>
    <mergeCell ref="B16:C16"/>
    <mergeCell ref="B17:C17"/>
    <mergeCell ref="B18:C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Control</vt:lpstr>
      <vt:lpstr>Summary</vt:lpstr>
      <vt:lpstr>Legend</vt:lpstr>
      <vt:lpstr>Capping Requirements</vt:lpstr>
      <vt:lpstr>Capping Examples</vt:lpstr>
      <vt:lpstr>Assumptions-Dependencies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2015-02-28T03:26:46Z</dcterms:created>
  <dcterms:modified xsi:type="dcterms:W3CDTF">2015-07-20T17:21:19Z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a54e6971-e177-41b4-94fe-96a8040a3e1b</vt:lpwstr>
  </property>
</Properties>
</file>