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4A14A6-B99D-46B1-825C-1904D68560B9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Простая симуляция" sheetId="1" r:id="rId1"/>
    <sheet name="Лист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2" l="1"/>
  <c r="M11" i="2" l="1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M2" i="2"/>
  <c r="N2" i="2" s="1"/>
  <c r="R3" i="2"/>
  <c r="R4" i="2"/>
  <c r="R5" i="2"/>
  <c r="R6" i="2"/>
  <c r="R7" i="2"/>
  <c r="R8" i="2"/>
  <c r="R9" i="2"/>
  <c r="R10" i="2"/>
  <c r="R11" i="2"/>
  <c r="R2" i="2"/>
  <c r="J3" i="2"/>
  <c r="J4" i="2"/>
  <c r="J5" i="2"/>
  <c r="J6" i="2"/>
  <c r="J7" i="2"/>
  <c r="J8" i="2"/>
  <c r="J9" i="2"/>
  <c r="J10" i="2"/>
  <c r="J11" i="2"/>
  <c r="J2" i="2"/>
  <c r="I11" i="2"/>
  <c r="I9" i="2"/>
  <c r="Q11" i="2" l="1"/>
  <c r="Q10" i="2"/>
  <c r="Q9" i="2"/>
  <c r="Q8" i="2"/>
  <c r="Q7" i="2"/>
  <c r="Q6" i="2"/>
  <c r="Q4" i="2"/>
  <c r="Q3" i="2"/>
  <c r="Q2" i="2"/>
  <c r="I10" i="2"/>
  <c r="I8" i="2"/>
  <c r="I7" i="2"/>
  <c r="I6" i="2"/>
  <c r="I5" i="2"/>
  <c r="I4" i="2"/>
  <c r="I3" i="2"/>
  <c r="I2" i="2"/>
  <c r="N12" i="2" l="1"/>
  <c r="R12" i="2"/>
  <c r="J12" i="2"/>
</calcChain>
</file>

<file path=xl/sharedStrings.xml><?xml version="1.0" encoding="utf-8"?>
<sst xmlns="http://schemas.openxmlformats.org/spreadsheetml/2006/main" count="39" uniqueCount="36">
  <si>
    <t>Количество населения всего</t>
  </si>
  <si>
    <t>Темп роста ВВП</t>
  </si>
  <si>
    <t>Доля эмигрантов</t>
  </si>
  <si>
    <t>1-2</t>
  </si>
  <si>
    <t>2-3</t>
  </si>
  <si>
    <t>3-4</t>
  </si>
  <si>
    <t>4-5</t>
  </si>
  <si>
    <t>6-7</t>
  </si>
  <si>
    <t>8-9</t>
  </si>
  <si>
    <t>9-10</t>
  </si>
  <si>
    <t>Население</t>
  </si>
  <si>
    <t>Темп ВВП</t>
  </si>
  <si>
    <t>3-3,5</t>
  </si>
  <si>
    <t>4-4,5</t>
  </si>
  <si>
    <t>5-5,5</t>
  </si>
  <si>
    <t>6-6,5</t>
  </si>
  <si>
    <t>7-7,5</t>
  </si>
  <si>
    <t>3,5-4</t>
  </si>
  <si>
    <t>4,5-5</t>
  </si>
  <si>
    <t>5,5-6</t>
  </si>
  <si>
    <t>6,5-7</t>
  </si>
  <si>
    <t>Доля эммигрантов</t>
  </si>
  <si>
    <t>5-6</t>
  </si>
  <si>
    <t>7-8</t>
  </si>
  <si>
    <t>0-1</t>
  </si>
  <si>
    <t>7,5-8</t>
  </si>
  <si>
    <t>0.9-1</t>
  </si>
  <si>
    <t>1-1,1</t>
  </si>
  <si>
    <t>1.1-1,2</t>
  </si>
  <si>
    <t>1,3-1,4</t>
  </si>
  <si>
    <t>1,4-1,5</t>
  </si>
  <si>
    <t>1,5-1,6</t>
  </si>
  <si>
    <t>1,6-1,7</t>
  </si>
  <si>
    <t>1,7-1,8</t>
  </si>
  <si>
    <t>1,9-2</t>
  </si>
  <si>
    <t>1,2-1,3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</si>
</sst>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3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0" fillId="0" borderId="0" xfId="0" quotePrefix="1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6.4814814814814811E-2"/>
          <c:w val="0.89019685039370078"/>
          <c:h val="0.748117107228429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Лист1!$H$2:$H$11</c:f>
              <c:strCache>
                <c:ptCount val="10"/>
                <c:pt idx="0">
                  <c:v>3-3,5</c:v>
                </c:pt>
                <c:pt idx="1">
                  <c:v>3,5-4</c:v>
                </c:pt>
                <c:pt idx="2">
                  <c:v>4-4,5</c:v>
                </c:pt>
                <c:pt idx="3">
                  <c:v>4,5-5</c:v>
                </c:pt>
                <c:pt idx="4">
                  <c:v>5-5,5</c:v>
                </c:pt>
                <c:pt idx="5">
                  <c:v>5,5-6</c:v>
                </c:pt>
                <c:pt idx="6">
                  <c:v>6-6,5</c:v>
                </c:pt>
                <c:pt idx="7">
                  <c:v>6,5-7</c:v>
                </c:pt>
                <c:pt idx="8">
                  <c:v>7-7,5</c:v>
                </c:pt>
                <c:pt idx="9">
                  <c:v>7,5-8</c:v>
                </c:pt>
              </c:strCache>
            </c:strRef>
          </c:cat>
          <c:val>
            <c:numRef>
              <c:f>Лист1!$J$2:$J$11</c:f>
              <c:numCache>
                <c:formatCode>General</c:formatCode>
                <c:ptCount val="10"/>
                <c:pt idx="0">
                  <c:v>60</c:v>
                </c:pt>
                <c:pt idx="1">
                  <c:v>140</c:v>
                </c:pt>
                <c:pt idx="2">
                  <c:v>90</c:v>
                </c:pt>
                <c:pt idx="3">
                  <c:v>80</c:v>
                </c:pt>
                <c:pt idx="4">
                  <c:v>110</c:v>
                </c:pt>
                <c:pt idx="5">
                  <c:v>80</c:v>
                </c:pt>
                <c:pt idx="6">
                  <c:v>70</c:v>
                </c:pt>
                <c:pt idx="7">
                  <c:v>100</c:v>
                </c:pt>
                <c:pt idx="8">
                  <c:v>140</c:v>
                </c:pt>
                <c:pt idx="9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8-420D-A318-18EA49305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659200"/>
        <c:axId val="594482688"/>
      </c:barChart>
      <c:catAx>
        <c:axId val="65965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8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Диапазоны</a:t>
                </a:r>
                <a:r>
                  <a:rPr lang="ru-RU" sz="18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значений численности населения (тыс. чел.)</a:t>
                </a:r>
                <a:endParaRPr lang="ru-RU" sz="18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21774215489485857"/>
              <c:y val="0.90414558704632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594482688"/>
        <c:crosses val="autoZero"/>
        <c:auto val="1"/>
        <c:lblAlgn val="ctr"/>
        <c:lblOffset val="100"/>
        <c:noMultiLvlLbl val="0"/>
      </c:catAx>
      <c:valAx>
        <c:axId val="5944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8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Частота</a:t>
                </a:r>
                <a:r>
                  <a:rPr lang="ru-RU" sz="18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наблюдений</a:t>
                </a:r>
                <a:endParaRPr lang="ru-RU" sz="18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6956599948149367E-3"/>
              <c:y val="0.12153763207184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5965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6.4814814814814811E-2"/>
          <c:w val="0.89019685039370078"/>
          <c:h val="0.748117107228429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Лист1!$L$2:$L$11</c:f>
              <c:strCache>
                <c:ptCount val="10"/>
                <c:pt idx="0">
                  <c:v>0.9-1</c:v>
                </c:pt>
                <c:pt idx="1">
                  <c:v>1-1,1</c:v>
                </c:pt>
                <c:pt idx="2">
                  <c:v>1.1-1,2</c:v>
                </c:pt>
                <c:pt idx="3">
                  <c:v>1,2-1,3</c:v>
                </c:pt>
                <c:pt idx="4">
                  <c:v>1,3-1,4</c:v>
                </c:pt>
                <c:pt idx="5">
                  <c:v>1,4-1,5</c:v>
                </c:pt>
                <c:pt idx="6">
                  <c:v>1,5-1,6</c:v>
                </c:pt>
                <c:pt idx="7">
                  <c:v>1,6-1,7</c:v>
                </c:pt>
                <c:pt idx="8">
                  <c:v>1,7-1,8</c:v>
                </c:pt>
                <c:pt idx="9">
                  <c:v>1,9-2</c:v>
                </c:pt>
              </c:strCache>
            </c:strRef>
          </c:cat>
          <c:val>
            <c:numRef>
              <c:f>Лист1!$N$2:$N$11</c:f>
              <c:numCache>
                <c:formatCode>General</c:formatCode>
                <c:ptCount val="10"/>
                <c:pt idx="0">
                  <c:v>40</c:v>
                </c:pt>
                <c:pt idx="1">
                  <c:v>70</c:v>
                </c:pt>
                <c:pt idx="2">
                  <c:v>140</c:v>
                </c:pt>
                <c:pt idx="3">
                  <c:v>260</c:v>
                </c:pt>
                <c:pt idx="4">
                  <c:v>240</c:v>
                </c:pt>
                <c:pt idx="5">
                  <c:v>100</c:v>
                </c:pt>
                <c:pt idx="6">
                  <c:v>80</c:v>
                </c:pt>
                <c:pt idx="7">
                  <c:v>30</c:v>
                </c:pt>
                <c:pt idx="8">
                  <c:v>10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8-420D-A318-18EA49305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659200"/>
        <c:axId val="594482688"/>
      </c:barChart>
      <c:catAx>
        <c:axId val="65965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8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Диапазоны</a:t>
                </a:r>
                <a:r>
                  <a:rPr lang="ru-RU" sz="18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значений средних темпов ВВП (%)</a:t>
                </a:r>
                <a:endParaRPr lang="ru-RU" sz="18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091215726253887"/>
              <c:y val="0.91001894915157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594482688"/>
        <c:crosses val="autoZero"/>
        <c:auto val="1"/>
        <c:lblAlgn val="ctr"/>
        <c:lblOffset val="100"/>
        <c:noMultiLvlLbl val="0"/>
      </c:catAx>
      <c:valAx>
        <c:axId val="5944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8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Частота</a:t>
                </a:r>
                <a:r>
                  <a:rPr lang="ru-RU" sz="18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наблюдений</a:t>
                </a:r>
                <a:endParaRPr lang="ru-RU" sz="18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6956599948149367E-3"/>
              <c:y val="0.12153763207184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5965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6.4814814814814811E-2"/>
          <c:w val="0.89019685039370078"/>
          <c:h val="0.748117107228429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A3A3"/>
            </a:solidFill>
            <a:ln>
              <a:noFill/>
            </a:ln>
            <a:effectLst/>
          </c:spPr>
          <c:invertIfNegative val="0"/>
          <c:cat>
            <c:strRef>
              <c:f>Лист1!$P$2:$P$11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Лист1!$R$2:$R$11</c:f>
              <c:numCache>
                <c:formatCode>General</c:formatCode>
                <c:ptCount val="10"/>
                <c:pt idx="0">
                  <c:v>40</c:v>
                </c:pt>
                <c:pt idx="1">
                  <c:v>30</c:v>
                </c:pt>
                <c:pt idx="2">
                  <c:v>80</c:v>
                </c:pt>
                <c:pt idx="3">
                  <c:v>50</c:v>
                </c:pt>
                <c:pt idx="4">
                  <c:v>70</c:v>
                </c:pt>
                <c:pt idx="5">
                  <c:v>50</c:v>
                </c:pt>
                <c:pt idx="6">
                  <c:v>190</c:v>
                </c:pt>
                <c:pt idx="7">
                  <c:v>450</c:v>
                </c:pt>
                <c:pt idx="8">
                  <c:v>40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8-420D-A318-18EA49305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659200"/>
        <c:axId val="594482688"/>
      </c:barChart>
      <c:catAx>
        <c:axId val="65965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8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Диапазоны</a:t>
                </a:r>
                <a:r>
                  <a:rPr lang="ru-RU" sz="18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значений доли мигрантов в популяции ВВП (%)</a:t>
                </a:r>
                <a:endParaRPr lang="ru-RU" sz="18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4787265162878641"/>
              <c:y val="0.921510170627718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594482688"/>
        <c:crosses val="autoZero"/>
        <c:auto val="1"/>
        <c:lblAlgn val="ctr"/>
        <c:lblOffset val="100"/>
        <c:noMultiLvlLbl val="0"/>
      </c:catAx>
      <c:valAx>
        <c:axId val="5944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8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Частота</a:t>
                </a:r>
                <a:r>
                  <a:rPr lang="ru-RU" sz="18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наблюдений</a:t>
                </a:r>
                <a:endParaRPr lang="ru-RU" sz="18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012346339685447E-2"/>
              <c:y val="0.19780254551988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5965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251459</xdr:colOff>
      <xdr:row>0</xdr:row>
      <xdr:rowOff>586740</xdr:rowOff>
    </xdr:from>
    <xdr:to>
      <xdr:col>37</xdr:col>
      <xdr:colOff>2241</xdr:colOff>
      <xdr:row>24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218FF57-AA77-46B8-9720-CE81D213C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226966</xdr:colOff>
      <xdr:row>25</xdr:row>
      <xdr:rowOff>115933</xdr:rowOff>
    </xdr:from>
    <xdr:to>
      <xdr:col>36</xdr:col>
      <xdr:colOff>587348</xdr:colOff>
      <xdr:row>49</xdr:row>
      <xdr:rowOff>133351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59106A9-7B17-4529-8F95-C69EB4BCC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240820</xdr:colOff>
      <xdr:row>51</xdr:row>
      <xdr:rowOff>83029</xdr:rowOff>
    </xdr:from>
    <xdr:to>
      <xdr:col>36</xdr:col>
      <xdr:colOff>601202</xdr:colOff>
      <xdr:row>75</xdr:row>
      <xdr:rowOff>90056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8577404-E3DA-4964-8962-CB0CCBFC4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0"/>
  <sheetViews>
    <sheetView topLeftCell="A73" workbookViewId="0">
      <selection activeCell="A2" sqref="A2:C101"/>
    </sheetView>
  </sheetViews>
  <sheetFormatPr defaultRowHeight="14.4" x14ac:dyDescent="0.3"/>
  <cols>
    <col min="1" max="1" width="11.44140625" style="1" customWidth="1" collapsed="1"/>
    <col min="5" max="5" width="14.109375" customWidth="1" collapsed="1"/>
    <col min="6" max="6" width="17.88671875" customWidth="1" collapsed="1"/>
    <col min="7" max="7" width="18.44140625" customWidth="1" collapsed="1"/>
  </cols>
  <sheetData>
    <row r="1" spans="1:7" ht="96.6" customHeight="1" x14ac:dyDescent="0.3">
      <c r="A1" s="4" t="s">
        <v>0</v>
      </c>
      <c r="B1" s="4" t="s">
        <v>1</v>
      </c>
      <c r="C1" s="4" t="s">
        <v>2</v>
      </c>
      <c r="D1" s="3"/>
      <c r="E1" s="3"/>
      <c r="F1" s="3"/>
      <c r="G1" s="2"/>
    </row>
    <row r="2" spans="1:7" x14ac:dyDescent="0.3">
      <c r="A2">
        <v>4218</v>
      </c>
      <c r="B2">
        <v>1.3708709412790852</v>
      </c>
      <c r="C2">
        <v>4.5282124229492647E-2</v>
      </c>
    </row>
    <row r="3" spans="1:7" x14ac:dyDescent="0.3">
      <c r="A3">
        <v>4823</v>
      </c>
      <c r="B3">
        <v>1.0544260863679482</v>
      </c>
      <c r="C3">
        <v>6.2201948994401825E-2</v>
      </c>
    </row>
    <row r="4" spans="1:7" x14ac:dyDescent="0.3">
      <c r="A4">
        <v>4218</v>
      </c>
      <c r="B4">
        <v>1.3017525170423969</v>
      </c>
      <c r="C4">
        <v>4.7415836889521099E-2</v>
      </c>
    </row>
    <row r="5" spans="1:7" x14ac:dyDescent="0.3">
      <c r="A5">
        <v>5513</v>
      </c>
      <c r="B5">
        <v>1.2318883564546748</v>
      </c>
      <c r="C5">
        <v>6.7295483402865952E-2</v>
      </c>
    </row>
    <row r="6" spans="1:7" x14ac:dyDescent="0.3">
      <c r="A6">
        <v>7005</v>
      </c>
      <c r="B6">
        <v>1.3338678568003588</v>
      </c>
      <c r="C6">
        <v>7.4518201284796567E-2</v>
      </c>
    </row>
    <row r="7" spans="1:7" x14ac:dyDescent="0.3">
      <c r="A7">
        <v>6689</v>
      </c>
      <c r="B7">
        <v>1.0853228362719085</v>
      </c>
      <c r="C7">
        <v>7.3404096277470479E-2</v>
      </c>
    </row>
    <row r="8" spans="1:7" x14ac:dyDescent="0.3">
      <c r="A8">
        <v>6641</v>
      </c>
      <c r="B8">
        <v>1.3212726116575584</v>
      </c>
      <c r="C8">
        <v>7.7397982231591625E-2</v>
      </c>
    </row>
    <row r="9" spans="1:7" x14ac:dyDescent="0.3">
      <c r="A9">
        <v>6742</v>
      </c>
      <c r="B9">
        <v>1.1664156719674923</v>
      </c>
      <c r="C9">
        <v>7.7425096410560668E-2</v>
      </c>
    </row>
    <row r="10" spans="1:7" x14ac:dyDescent="0.3">
      <c r="A10">
        <v>3501</v>
      </c>
      <c r="B10">
        <v>1.31633237611035</v>
      </c>
      <c r="C10">
        <v>1.4281633818908884E-2</v>
      </c>
    </row>
    <row r="11" spans="1:7" x14ac:dyDescent="0.3">
      <c r="A11">
        <v>3970</v>
      </c>
      <c r="B11">
        <v>1.0192039441623095</v>
      </c>
      <c r="C11">
        <v>3.7279596977329972E-2</v>
      </c>
    </row>
    <row r="12" spans="1:7" x14ac:dyDescent="0.3">
      <c r="A12">
        <v>7827</v>
      </c>
      <c r="B12">
        <v>1.1554055688980525</v>
      </c>
      <c r="C12">
        <v>7.6913249009837745E-2</v>
      </c>
    </row>
    <row r="13" spans="1:7" x14ac:dyDescent="0.3">
      <c r="A13">
        <v>5157</v>
      </c>
      <c r="B13">
        <v>1.391035080536507</v>
      </c>
      <c r="C13">
        <v>6.9808027923211169E-2</v>
      </c>
    </row>
    <row r="14" spans="1:7" x14ac:dyDescent="0.3">
      <c r="A14">
        <v>5398</v>
      </c>
      <c r="B14">
        <v>1.3768368700069171</v>
      </c>
      <c r="C14">
        <v>6.6320859577621336E-2</v>
      </c>
    </row>
    <row r="15" spans="1:7" x14ac:dyDescent="0.3">
      <c r="A15">
        <v>7788</v>
      </c>
      <c r="B15">
        <v>1.2632067773647617</v>
      </c>
      <c r="C15">
        <v>7.6014381099126865E-2</v>
      </c>
    </row>
    <row r="16" spans="1:7" x14ac:dyDescent="0.3">
      <c r="A16">
        <v>4380</v>
      </c>
      <c r="B16">
        <v>0.6816318520643645</v>
      </c>
      <c r="C16">
        <v>4.3607305936073058E-2</v>
      </c>
    </row>
    <row r="17" spans="1:3" x14ac:dyDescent="0.3">
      <c r="A17">
        <v>7044</v>
      </c>
      <c r="B17">
        <v>1.251527554592009</v>
      </c>
      <c r="C17">
        <v>7.7370812038614428E-2</v>
      </c>
    </row>
    <row r="18" spans="1:3" x14ac:dyDescent="0.3">
      <c r="A18">
        <v>4844</v>
      </c>
      <c r="B18">
        <v>1.3245423783450148</v>
      </c>
      <c r="C18">
        <v>6.0693641618497107E-2</v>
      </c>
    </row>
    <row r="19" spans="1:3" x14ac:dyDescent="0.3">
      <c r="A19">
        <v>7100</v>
      </c>
      <c r="B19">
        <v>1.2100008267641165</v>
      </c>
      <c r="C19">
        <v>7.7887323943661976E-2</v>
      </c>
    </row>
    <row r="20" spans="1:3" x14ac:dyDescent="0.3">
      <c r="A20">
        <v>3832</v>
      </c>
      <c r="B20">
        <v>1.3915879203192196</v>
      </c>
      <c r="C20">
        <v>2.7922755741127347E-2</v>
      </c>
    </row>
    <row r="21" spans="1:3" x14ac:dyDescent="0.3">
      <c r="A21">
        <v>3800</v>
      </c>
      <c r="B21">
        <v>1.3253556196455385</v>
      </c>
      <c r="C21">
        <v>3.5789473684210524E-2</v>
      </c>
    </row>
    <row r="22" spans="1:3" x14ac:dyDescent="0.3">
      <c r="A22">
        <v>6707</v>
      </c>
      <c r="B22">
        <v>0.93386604135449347</v>
      </c>
      <c r="C22">
        <v>7.9469211271805576E-2</v>
      </c>
    </row>
    <row r="23" spans="1:3" x14ac:dyDescent="0.3">
      <c r="A23">
        <v>7904</v>
      </c>
      <c r="B23">
        <v>1.2296796736633273</v>
      </c>
      <c r="C23">
        <v>7.70495951417004E-2</v>
      </c>
    </row>
    <row r="24" spans="1:3" x14ac:dyDescent="0.3">
      <c r="A24">
        <v>7314</v>
      </c>
      <c r="B24">
        <v>1.3687768897282759</v>
      </c>
      <c r="C24">
        <v>7.5334974022422757E-2</v>
      </c>
    </row>
    <row r="25" spans="1:3" x14ac:dyDescent="0.3">
      <c r="A25">
        <v>7343</v>
      </c>
      <c r="B25">
        <v>1.6220419830579949</v>
      </c>
      <c r="C25">
        <v>7.8578237777475149E-2</v>
      </c>
    </row>
    <row r="26" spans="1:3" x14ac:dyDescent="0.3">
      <c r="A26">
        <v>3340</v>
      </c>
      <c r="B26">
        <v>1.5382911976009419</v>
      </c>
      <c r="C26">
        <v>9.5808383233532933E-3</v>
      </c>
    </row>
    <row r="27" spans="1:3" x14ac:dyDescent="0.3">
      <c r="A27">
        <v>4814</v>
      </c>
      <c r="B27">
        <v>1.1440577814601056</v>
      </c>
      <c r="C27">
        <v>5.5878687162442875E-2</v>
      </c>
    </row>
    <row r="28" spans="1:3" x14ac:dyDescent="0.3">
      <c r="A28">
        <v>3796</v>
      </c>
      <c r="B28">
        <v>1.519926457764432</v>
      </c>
      <c r="C28">
        <v>2.8451001053740779E-2</v>
      </c>
    </row>
    <row r="29" spans="1:3" x14ac:dyDescent="0.3">
      <c r="A29">
        <v>4012</v>
      </c>
      <c r="B29">
        <v>1.244751299239091</v>
      </c>
      <c r="C29">
        <v>4.3619142572283151E-2</v>
      </c>
    </row>
    <row r="30" spans="1:3" x14ac:dyDescent="0.3">
      <c r="A30">
        <v>5032</v>
      </c>
      <c r="B30">
        <v>1.3367870220871889</v>
      </c>
      <c r="C30">
        <v>5.5246422893481716E-2</v>
      </c>
    </row>
    <row r="31" spans="1:3" x14ac:dyDescent="0.3">
      <c r="A31">
        <v>3574</v>
      </c>
      <c r="B31">
        <v>0.94311030964423037</v>
      </c>
      <c r="C31">
        <v>2.3782876329043089E-2</v>
      </c>
    </row>
    <row r="32" spans="1:3" x14ac:dyDescent="0.3">
      <c r="A32">
        <v>7552</v>
      </c>
      <c r="B32">
        <v>1.1734524243569793</v>
      </c>
      <c r="C32">
        <v>8.2097457627118647E-2</v>
      </c>
    </row>
    <row r="33" spans="1:3" x14ac:dyDescent="0.3">
      <c r="A33">
        <v>7380</v>
      </c>
      <c r="B33">
        <v>1.4082838154968929</v>
      </c>
      <c r="C33">
        <v>7.1815718157181574E-2</v>
      </c>
    </row>
    <row r="34" spans="1:3" x14ac:dyDescent="0.3">
      <c r="A34">
        <v>7478</v>
      </c>
      <c r="B34">
        <v>1.3116293743775085</v>
      </c>
      <c r="C34">
        <v>7.4083979673709555E-2</v>
      </c>
    </row>
    <row r="35" spans="1:3" x14ac:dyDescent="0.3">
      <c r="A35">
        <v>4973</v>
      </c>
      <c r="B35">
        <v>1.3742060747385638</v>
      </c>
      <c r="C35">
        <v>6.6961592600040212E-2</v>
      </c>
    </row>
    <row r="36" spans="1:3" x14ac:dyDescent="0.3">
      <c r="A36">
        <v>4318</v>
      </c>
      <c r="B36">
        <v>1.2709551675995918</v>
      </c>
      <c r="C36">
        <v>4.6317739694302917E-2</v>
      </c>
    </row>
    <row r="37" spans="1:3" x14ac:dyDescent="0.3">
      <c r="A37">
        <v>5397</v>
      </c>
      <c r="B37">
        <v>1.5739468921820809</v>
      </c>
      <c r="C37">
        <v>7.0965351120993142E-2</v>
      </c>
    </row>
    <row r="38" spans="1:3" x14ac:dyDescent="0.3">
      <c r="A38">
        <v>6470</v>
      </c>
      <c r="B38">
        <v>1.1580409082532819</v>
      </c>
      <c r="C38">
        <v>7.0170015455950543E-2</v>
      </c>
    </row>
    <row r="39" spans="1:3" x14ac:dyDescent="0.3">
      <c r="A39">
        <v>6548</v>
      </c>
      <c r="B39">
        <v>1.7645282963456099</v>
      </c>
      <c r="C39">
        <v>7.406841783750763E-2</v>
      </c>
    </row>
    <row r="40" spans="1:3" x14ac:dyDescent="0.3">
      <c r="A40">
        <v>3653</v>
      </c>
      <c r="B40">
        <v>1.2884125367892116</v>
      </c>
      <c r="C40">
        <v>2.2721051190802082E-2</v>
      </c>
    </row>
    <row r="41" spans="1:3" x14ac:dyDescent="0.3">
      <c r="A41">
        <v>4216</v>
      </c>
      <c r="B41">
        <v>1.1346467173345305</v>
      </c>
      <c r="C41">
        <v>4.5777988614800758E-2</v>
      </c>
    </row>
    <row r="42" spans="1:3" x14ac:dyDescent="0.3">
      <c r="A42">
        <v>6530</v>
      </c>
      <c r="B42">
        <v>1.1768994328272353</v>
      </c>
      <c r="C42">
        <v>7.7488514548238893E-2</v>
      </c>
    </row>
    <row r="43" spans="1:3" x14ac:dyDescent="0.3">
      <c r="A43">
        <v>5444</v>
      </c>
      <c r="B43">
        <v>1.2442590409062912</v>
      </c>
      <c r="C43">
        <v>6.4658339456282146E-2</v>
      </c>
    </row>
    <row r="44" spans="1:3" x14ac:dyDescent="0.3">
      <c r="A44">
        <v>5931</v>
      </c>
      <c r="B44">
        <v>1.4537991813020026</v>
      </c>
      <c r="C44">
        <v>7.2500421514078567E-2</v>
      </c>
    </row>
    <row r="45" spans="1:3" x14ac:dyDescent="0.3">
      <c r="A45">
        <v>5700</v>
      </c>
      <c r="B45">
        <v>1.5611267011765297</v>
      </c>
      <c r="C45">
        <v>7.9649122807017539E-2</v>
      </c>
    </row>
    <row r="46" spans="1:3" x14ac:dyDescent="0.3">
      <c r="A46">
        <v>4899</v>
      </c>
      <c r="B46">
        <v>1.1573743170012283</v>
      </c>
      <c r="C46">
        <v>6.9401918758930398E-2</v>
      </c>
    </row>
    <row r="47" spans="1:3" x14ac:dyDescent="0.3">
      <c r="A47">
        <v>6158</v>
      </c>
      <c r="B47">
        <v>1.0499274023090817</v>
      </c>
      <c r="C47">
        <v>8.1032802858070796E-2</v>
      </c>
    </row>
    <row r="48" spans="1:3" x14ac:dyDescent="0.3">
      <c r="A48">
        <v>3811</v>
      </c>
      <c r="B48">
        <v>1.2681141077884814</v>
      </c>
      <c r="C48">
        <v>2.0467069010758333E-2</v>
      </c>
    </row>
    <row r="49" spans="1:3" x14ac:dyDescent="0.3">
      <c r="A49">
        <v>7319</v>
      </c>
      <c r="B49">
        <v>1.2773931337880071</v>
      </c>
      <c r="C49">
        <v>7.5830031425058064E-2</v>
      </c>
    </row>
    <row r="50" spans="1:3" x14ac:dyDescent="0.3">
      <c r="A50">
        <v>5433</v>
      </c>
      <c r="B50">
        <v>1.2409869903299529</v>
      </c>
      <c r="C50">
        <v>6.1108043438247744E-2</v>
      </c>
    </row>
    <row r="51" spans="1:3" x14ac:dyDescent="0.3">
      <c r="A51">
        <v>6317</v>
      </c>
      <c r="B51">
        <v>1.5200955847386257</v>
      </c>
      <c r="C51">
        <v>6.8545195504195036E-2</v>
      </c>
    </row>
    <row r="52" spans="1:3" x14ac:dyDescent="0.3">
      <c r="A52">
        <v>3888</v>
      </c>
      <c r="B52">
        <v>1.1475058049602112</v>
      </c>
      <c r="C52">
        <v>2.7777777777777776E-2</v>
      </c>
    </row>
    <row r="53" spans="1:3" x14ac:dyDescent="0.3">
      <c r="A53">
        <v>6493</v>
      </c>
      <c r="B53">
        <v>1.3680540228390377</v>
      </c>
      <c r="C53">
        <v>7.8546126597874633E-2</v>
      </c>
    </row>
    <row r="54" spans="1:3" x14ac:dyDescent="0.3">
      <c r="A54">
        <v>6863</v>
      </c>
      <c r="B54">
        <v>0.91382368099369449</v>
      </c>
      <c r="C54">
        <v>7.9411336150371561E-2</v>
      </c>
    </row>
    <row r="55" spans="1:3" x14ac:dyDescent="0.3">
      <c r="A55">
        <v>7543</v>
      </c>
      <c r="B55">
        <v>1.312934283679329</v>
      </c>
      <c r="C55">
        <v>7.9146228291130855E-2</v>
      </c>
    </row>
    <row r="56" spans="1:3" x14ac:dyDescent="0.3">
      <c r="A56">
        <v>5037</v>
      </c>
      <c r="B56">
        <v>1.2071343389272609</v>
      </c>
      <c r="C56">
        <v>6.8493150684931503E-2</v>
      </c>
    </row>
    <row r="57" spans="1:3" x14ac:dyDescent="0.3">
      <c r="A57">
        <v>3815</v>
      </c>
      <c r="B57">
        <v>1.10586439711544</v>
      </c>
      <c r="C57">
        <v>3.0144167758846659E-2</v>
      </c>
    </row>
    <row r="58" spans="1:3" x14ac:dyDescent="0.3">
      <c r="A58">
        <v>5212</v>
      </c>
      <c r="B58">
        <v>1.4235476601075927</v>
      </c>
      <c r="C58">
        <v>6.485034535686876E-2</v>
      </c>
    </row>
    <row r="59" spans="1:3" x14ac:dyDescent="0.3">
      <c r="A59">
        <v>7991</v>
      </c>
      <c r="B59">
        <v>1.1406193527915038</v>
      </c>
      <c r="C59">
        <v>7.5710173945688894E-2</v>
      </c>
    </row>
    <row r="60" spans="1:3" x14ac:dyDescent="0.3">
      <c r="A60">
        <v>8062</v>
      </c>
      <c r="B60">
        <v>1.3494138036343186</v>
      </c>
      <c r="C60">
        <v>7.4175142644505088E-2</v>
      </c>
    </row>
    <row r="61" spans="1:3" x14ac:dyDescent="0.3">
      <c r="A61">
        <v>3902</v>
      </c>
      <c r="B61">
        <v>1.2880517173476993</v>
      </c>
      <c r="C61">
        <v>3.3316248077908762E-2</v>
      </c>
    </row>
    <row r="62" spans="1:3" x14ac:dyDescent="0.3">
      <c r="A62">
        <v>4922</v>
      </c>
      <c r="B62">
        <v>1.1973892991892681</v>
      </c>
      <c r="C62">
        <v>6.4811052417716369E-2</v>
      </c>
    </row>
    <row r="63" spans="1:3" x14ac:dyDescent="0.3">
      <c r="A63">
        <v>7218</v>
      </c>
      <c r="B63">
        <v>1.4753700640337908</v>
      </c>
      <c r="C63">
        <v>7.1626489332224999E-2</v>
      </c>
    </row>
    <row r="64" spans="1:3" x14ac:dyDescent="0.3">
      <c r="A64">
        <v>7318</v>
      </c>
      <c r="B64">
        <v>1.5957915065548574</v>
      </c>
      <c r="C64">
        <v>7.6386990981142391E-2</v>
      </c>
    </row>
    <row r="65" spans="1:3" x14ac:dyDescent="0.3">
      <c r="A65">
        <v>3333</v>
      </c>
      <c r="B65">
        <v>1.1649284286905761</v>
      </c>
      <c r="C65">
        <v>1.0201020102010201E-2</v>
      </c>
    </row>
    <row r="66" spans="1:3" x14ac:dyDescent="0.3">
      <c r="A66">
        <v>8169</v>
      </c>
      <c r="B66">
        <v>1.285576463069674</v>
      </c>
      <c r="C66">
        <v>7.4427714530542297E-2</v>
      </c>
    </row>
    <row r="67" spans="1:3" x14ac:dyDescent="0.3">
      <c r="A67">
        <v>6240</v>
      </c>
      <c r="B67">
        <v>1.213307232434309</v>
      </c>
      <c r="C67">
        <v>7.4519230769230768E-2</v>
      </c>
    </row>
    <row r="68" spans="1:3" x14ac:dyDescent="0.3">
      <c r="A68">
        <v>4818</v>
      </c>
      <c r="B68">
        <v>1.6965304324045332</v>
      </c>
      <c r="C68">
        <v>6.2058945620589459E-2</v>
      </c>
    </row>
    <row r="69" spans="1:3" x14ac:dyDescent="0.3">
      <c r="A69">
        <v>7281</v>
      </c>
      <c r="B69">
        <v>1.411980663004843</v>
      </c>
      <c r="C69">
        <v>7.2380167559401187E-2</v>
      </c>
    </row>
    <row r="70" spans="1:3" x14ac:dyDescent="0.3">
      <c r="A70">
        <v>5658</v>
      </c>
      <c r="B70">
        <v>1.0952665531933161</v>
      </c>
      <c r="C70">
        <v>6.9635913750441855E-2</v>
      </c>
    </row>
    <row r="71" spans="1:3" x14ac:dyDescent="0.3">
      <c r="A71">
        <v>3770</v>
      </c>
      <c r="B71">
        <v>1.3803519244335796</v>
      </c>
      <c r="C71">
        <v>2.3342175066312996E-2</v>
      </c>
    </row>
    <row r="72" spans="1:3" x14ac:dyDescent="0.3">
      <c r="A72">
        <v>7929</v>
      </c>
      <c r="B72">
        <v>1.296909834190155</v>
      </c>
      <c r="C72">
        <v>7.6428301172909566E-2</v>
      </c>
    </row>
    <row r="73" spans="1:3" x14ac:dyDescent="0.3">
      <c r="A73">
        <v>6981</v>
      </c>
      <c r="B73">
        <v>1.6640423017400814</v>
      </c>
      <c r="C73">
        <v>7.1909468557513248E-2</v>
      </c>
    </row>
    <row r="74" spans="1:3" x14ac:dyDescent="0.3">
      <c r="A74">
        <v>7008</v>
      </c>
      <c r="B74">
        <v>1.3991812993074821</v>
      </c>
      <c r="C74">
        <v>7.4058219178082196E-2</v>
      </c>
    </row>
    <row r="75" spans="1:3" x14ac:dyDescent="0.3">
      <c r="A75">
        <v>5957</v>
      </c>
      <c r="B75">
        <v>1.5208000772971564</v>
      </c>
      <c r="C75">
        <v>7.0169548430417991E-2</v>
      </c>
    </row>
    <row r="76" spans="1:3" x14ac:dyDescent="0.3">
      <c r="A76">
        <v>3800</v>
      </c>
      <c r="B76">
        <v>0.68133743041895445</v>
      </c>
      <c r="C76">
        <v>3.1842105263157894E-2</v>
      </c>
    </row>
    <row r="77" spans="1:3" x14ac:dyDescent="0.3">
      <c r="A77">
        <v>7371</v>
      </c>
      <c r="B77">
        <v>1.2579857391653366</v>
      </c>
      <c r="C77">
        <v>7.0953737620404286E-2</v>
      </c>
    </row>
    <row r="78" spans="1:3" x14ac:dyDescent="0.3">
      <c r="A78">
        <v>4158</v>
      </c>
      <c r="B78">
        <v>1.3125147538325903</v>
      </c>
      <c r="C78">
        <v>4.4252044252044251E-2</v>
      </c>
    </row>
    <row r="79" spans="1:3" x14ac:dyDescent="0.3">
      <c r="A79">
        <v>6450</v>
      </c>
      <c r="B79">
        <v>1.2409676317997118</v>
      </c>
      <c r="C79">
        <v>7.4263565891472871E-2</v>
      </c>
    </row>
    <row r="80" spans="1:3" x14ac:dyDescent="0.3">
      <c r="A80">
        <v>5116</v>
      </c>
      <c r="B80">
        <v>1.2311346708318547</v>
      </c>
      <c r="C80">
        <v>6.841282251759187E-2</v>
      </c>
    </row>
    <row r="81" spans="1:3" x14ac:dyDescent="0.3">
      <c r="A81">
        <v>7095</v>
      </c>
      <c r="B81">
        <v>1.363509872186998</v>
      </c>
      <c r="C81">
        <v>7.3009161381254406E-2</v>
      </c>
    </row>
    <row r="82" spans="1:3" x14ac:dyDescent="0.3">
      <c r="A82">
        <v>4156</v>
      </c>
      <c r="B82">
        <v>0.92690705111687721</v>
      </c>
      <c r="C82">
        <v>5.0769971126082773E-2</v>
      </c>
    </row>
    <row r="83" spans="1:3" x14ac:dyDescent="0.3">
      <c r="A83">
        <v>6948</v>
      </c>
      <c r="B83">
        <v>1.4473481879176606</v>
      </c>
      <c r="C83">
        <v>7.7576280944156598E-2</v>
      </c>
    </row>
    <row r="84" spans="1:3" x14ac:dyDescent="0.3">
      <c r="A84">
        <v>6016</v>
      </c>
      <c r="B84">
        <v>1.3946232037942894</v>
      </c>
      <c r="C84">
        <v>6.9980053191489366E-2</v>
      </c>
    </row>
    <row r="85" spans="1:3" x14ac:dyDescent="0.3">
      <c r="A85">
        <v>7519</v>
      </c>
      <c r="B85">
        <v>1.1342843528621285</v>
      </c>
      <c r="C85">
        <v>8.2457773640111712E-2</v>
      </c>
    </row>
    <row r="86" spans="1:3" x14ac:dyDescent="0.3">
      <c r="A86">
        <v>3275</v>
      </c>
      <c r="B86">
        <v>1.4149692352068384</v>
      </c>
      <c r="C86">
        <v>3.66412213740458E-3</v>
      </c>
    </row>
    <row r="87" spans="1:3" x14ac:dyDescent="0.3">
      <c r="A87">
        <v>4428</v>
      </c>
      <c r="B87">
        <v>1.2934513689638465</v>
      </c>
      <c r="C87">
        <v>5.08130081300813E-2</v>
      </c>
    </row>
    <row r="88" spans="1:3" x14ac:dyDescent="0.3">
      <c r="A88">
        <v>5752</v>
      </c>
      <c r="B88">
        <v>1.4879428201843186</v>
      </c>
      <c r="C88">
        <v>7.1801112656467311E-2</v>
      </c>
    </row>
    <row r="89" spans="1:3" x14ac:dyDescent="0.3">
      <c r="A89">
        <v>5710</v>
      </c>
      <c r="B89">
        <v>0.85501337336708139</v>
      </c>
      <c r="C89">
        <v>7.2679509632224165E-2</v>
      </c>
    </row>
    <row r="90" spans="1:3" x14ac:dyDescent="0.3">
      <c r="A90">
        <v>5242</v>
      </c>
      <c r="B90">
        <v>1.3232608483523332</v>
      </c>
      <c r="C90">
        <v>6.9820679130103008E-2</v>
      </c>
    </row>
    <row r="91" spans="1:3" x14ac:dyDescent="0.3">
      <c r="A91">
        <v>5254</v>
      </c>
      <c r="B91">
        <v>1.4277844926703256</v>
      </c>
      <c r="C91">
        <v>5.8622002283974115E-2</v>
      </c>
    </row>
    <row r="92" spans="1:3" x14ac:dyDescent="0.3">
      <c r="A92">
        <v>7947</v>
      </c>
      <c r="B92">
        <v>1.0689011139412261</v>
      </c>
      <c r="C92">
        <v>7.7010192525481316E-2</v>
      </c>
    </row>
    <row r="93" spans="1:3" x14ac:dyDescent="0.3">
      <c r="A93">
        <v>3412</v>
      </c>
      <c r="B93">
        <v>1.2529530024104838</v>
      </c>
      <c r="C93">
        <v>1.2602579132473623E-2</v>
      </c>
    </row>
    <row r="94" spans="1:3" x14ac:dyDescent="0.3">
      <c r="A94">
        <v>3764</v>
      </c>
      <c r="B94">
        <v>1.200748971768987</v>
      </c>
      <c r="C94">
        <v>2.6833156216790648E-2</v>
      </c>
    </row>
    <row r="95" spans="1:3" x14ac:dyDescent="0.3">
      <c r="A95">
        <v>3241</v>
      </c>
      <c r="B95">
        <v>1.4094184746103984</v>
      </c>
      <c r="C95">
        <v>3.0854674483184202E-4</v>
      </c>
    </row>
    <row r="96" spans="1:3" x14ac:dyDescent="0.3">
      <c r="A96">
        <v>3359</v>
      </c>
      <c r="B96">
        <v>1.2792964735750421</v>
      </c>
      <c r="C96">
        <v>7.1449836260791899E-3</v>
      </c>
    </row>
    <row r="97" spans="1:3" x14ac:dyDescent="0.3">
      <c r="A97">
        <v>4962</v>
      </c>
      <c r="B97">
        <v>1.3758616569704876</v>
      </c>
      <c r="C97">
        <v>6.2474808544941557E-2</v>
      </c>
    </row>
    <row r="98" spans="1:3" x14ac:dyDescent="0.3">
      <c r="A98">
        <v>6854</v>
      </c>
      <c r="B98">
        <v>1.5825917943316268</v>
      </c>
      <c r="C98">
        <v>7.8640210096294141E-2</v>
      </c>
    </row>
    <row r="99" spans="1:3" x14ac:dyDescent="0.3">
      <c r="A99">
        <v>7556</v>
      </c>
      <c r="B99">
        <v>1.2763666237160578</v>
      </c>
      <c r="C99">
        <v>7.7157226045526731E-2</v>
      </c>
    </row>
    <row r="100" spans="1:3" x14ac:dyDescent="0.3">
      <c r="A100">
        <v>5618</v>
      </c>
      <c r="B100">
        <v>1.2982070445008784</v>
      </c>
      <c r="C100">
        <v>7.4581701673193307E-2</v>
      </c>
    </row>
    <row r="101" spans="1:3" x14ac:dyDescent="0.3">
      <c r="A101">
        <v>7805</v>
      </c>
      <c r="B101">
        <v>1.0252529032698772</v>
      </c>
      <c r="C101">
        <v>8.0204996796925054E-2</v>
      </c>
    </row>
    <row r="102" spans="1:3" x14ac:dyDescent="0.3">
      <c r="A102"/>
    </row>
    <row r="103" spans="1:3" x14ac:dyDescent="0.3">
      <c r="A103"/>
    </row>
    <row r="104" spans="1:3" x14ac:dyDescent="0.3">
      <c r="A104"/>
    </row>
    <row r="105" spans="1:3" x14ac:dyDescent="0.3">
      <c r="A105"/>
    </row>
    <row r="106" spans="1:3" x14ac:dyDescent="0.3">
      <c r="A106"/>
    </row>
    <row r="107" spans="1:3" x14ac:dyDescent="0.3">
      <c r="A107"/>
    </row>
    <row r="108" spans="1:3" x14ac:dyDescent="0.3">
      <c r="A108"/>
    </row>
    <row r="109" spans="1:3" x14ac:dyDescent="0.3">
      <c r="A109"/>
    </row>
    <row r="110" spans="1:3" x14ac:dyDescent="0.3">
      <c r="A110"/>
    </row>
    <row r="111" spans="1:3" x14ac:dyDescent="0.3">
      <c r="A111"/>
    </row>
    <row r="112" spans="1:3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719-9A57-48F4-9576-3DA227177F44}">
  <dimension ref="B1:R101"/>
  <sheetViews>
    <sheetView tabSelected="1" topLeftCell="E40" zoomScale="70" zoomScaleNormal="70" workbookViewId="0">
      <selection activeCell="Q6" sqref="Q6"/>
    </sheetView>
  </sheetViews>
  <sheetFormatPr defaultRowHeight="14.4" x14ac:dyDescent="0.3"/>
  <sheetData>
    <row r="1" spans="2:18" ht="57.6" x14ac:dyDescent="0.3">
      <c r="B1" s="4" t="s">
        <v>0</v>
      </c>
      <c r="C1" s="4" t="s">
        <v>1</v>
      </c>
      <c r="D1" s="4" t="s">
        <v>2</v>
      </c>
      <c r="I1" t="s">
        <v>10</v>
      </c>
      <c r="M1" t="s">
        <v>11</v>
      </c>
      <c r="P1" t="s">
        <v>21</v>
      </c>
    </row>
    <row r="2" spans="2:18" x14ac:dyDescent="0.3">
      <c r="B2">
        <v>4218</v>
      </c>
      <c r="C2">
        <v>1.3708709412790852</v>
      </c>
      <c r="D2">
        <v>4.5282124229492647E-2</v>
      </c>
      <c r="H2" s="5" t="s">
        <v>12</v>
      </c>
      <c r="I2">
        <f>COUNTIFS($B$2:$B$101,"&gt;3000",$B$2:$B$101,"&lt;=3500")</f>
        <v>6</v>
      </c>
      <c r="J2">
        <f>I2*10</f>
        <v>60</v>
      </c>
      <c r="L2" s="5" t="s">
        <v>26</v>
      </c>
      <c r="M2">
        <f>COUNTIFS($C$2:$C$101,"&gt;0.9",$C$2:$C$101,"&lt;=1")</f>
        <v>4</v>
      </c>
      <c r="N2">
        <f>M2*10</f>
        <v>40</v>
      </c>
      <c r="P2" s="5" t="s">
        <v>24</v>
      </c>
      <c r="Q2">
        <f>COUNTIFS($D$2:$D$101,"&gt;0",$D$2:$D$101,"&lt;=0.01")</f>
        <v>4</v>
      </c>
      <c r="R2">
        <f>Q2*10</f>
        <v>40</v>
      </c>
    </row>
    <row r="3" spans="2:18" x14ac:dyDescent="0.3">
      <c r="B3">
        <v>4823</v>
      </c>
      <c r="C3">
        <v>1.0544260863679482</v>
      </c>
      <c r="D3">
        <v>6.2201948994401825E-2</v>
      </c>
      <c r="H3" s="5" t="s">
        <v>17</v>
      </c>
      <c r="I3">
        <f>COUNTIFS($B$2:$B$101,"&gt;3500",$B$2:$B$101,"&lt;=4000")</f>
        <v>14</v>
      </c>
      <c r="J3">
        <f t="shared" ref="J3:J11" si="0">I3*10</f>
        <v>140</v>
      </c>
      <c r="L3" s="5" t="s">
        <v>27</v>
      </c>
      <c r="M3">
        <f>COUNTIFS($C$2:$C$101,"&gt;1",$C$2:$C$101,"&lt;=1.1")</f>
        <v>7</v>
      </c>
      <c r="N3">
        <f t="shared" ref="N3:N11" si="1">M3*10</f>
        <v>70</v>
      </c>
      <c r="P3" s="5" t="s">
        <v>3</v>
      </c>
      <c r="Q3">
        <f>COUNTIFS($D$2:$D$101,"&gt;0.01",$D$2:$D$101,"&lt;=0.02")</f>
        <v>3</v>
      </c>
      <c r="R3">
        <f t="shared" ref="R3:R11" si="2">Q3*10</f>
        <v>30</v>
      </c>
    </row>
    <row r="4" spans="2:18" x14ac:dyDescent="0.3">
      <c r="B4">
        <v>4218</v>
      </c>
      <c r="C4">
        <v>1.3017525170423969</v>
      </c>
      <c r="D4">
        <v>4.7415836889521099E-2</v>
      </c>
      <c r="H4" s="5" t="s">
        <v>13</v>
      </c>
      <c r="I4">
        <f>COUNTIFS($B$2:$B$101,"&gt;4000",$B$2:$B$101,"&lt;=4500")</f>
        <v>9</v>
      </c>
      <c r="J4">
        <f t="shared" si="0"/>
        <v>90</v>
      </c>
      <c r="L4" s="5" t="s">
        <v>28</v>
      </c>
      <c r="M4">
        <f>COUNTIFS($C$2:$C$101,"&gt;1.1",$C$2:$C$101,"&lt;=1.2")</f>
        <v>14</v>
      </c>
      <c r="N4">
        <f t="shared" si="1"/>
        <v>140</v>
      </c>
      <c r="P4" s="5" t="s">
        <v>4</v>
      </c>
      <c r="Q4">
        <f>COUNTIFS($D$2:$D$101,"&gt;0.02",$D$2:$D$101,"&lt;=0.03")</f>
        <v>8</v>
      </c>
      <c r="R4">
        <f t="shared" si="2"/>
        <v>80</v>
      </c>
    </row>
    <row r="5" spans="2:18" x14ac:dyDescent="0.3">
      <c r="B5">
        <v>5513</v>
      </c>
      <c r="C5">
        <v>1.2318883564546748</v>
      </c>
      <c r="D5">
        <v>6.7295483402865952E-2</v>
      </c>
      <c r="H5" s="5" t="s">
        <v>18</v>
      </c>
      <c r="I5">
        <f>COUNTIFS($B$2:$B$101,"&gt;4500",$B$2:$B$101,"&lt;=5000")</f>
        <v>8</v>
      </c>
      <c r="J5">
        <f t="shared" si="0"/>
        <v>80</v>
      </c>
      <c r="L5" s="5" t="s">
        <v>35</v>
      </c>
      <c r="M5">
        <f>COUNTIFS($C$2:$C$101,"&gt;1.2",$C$2:$C$101,"&lt;=1.3")</f>
        <v>26</v>
      </c>
      <c r="N5">
        <f t="shared" si="1"/>
        <v>260</v>
      </c>
      <c r="P5" s="5" t="s">
        <v>5</v>
      </c>
      <c r="Q5">
        <f>COUNTIFS($D$2:$D$101,"&gt;0.03",$D$2:$D$101,"&lt;=0.04")</f>
        <v>5</v>
      </c>
      <c r="R5">
        <f t="shared" si="2"/>
        <v>50</v>
      </c>
    </row>
    <row r="6" spans="2:18" x14ac:dyDescent="0.3">
      <c r="B6">
        <v>7005</v>
      </c>
      <c r="C6">
        <v>1.3338678568003588</v>
      </c>
      <c r="D6">
        <v>7.4518201284796567E-2</v>
      </c>
      <c r="H6" s="5" t="s">
        <v>14</v>
      </c>
      <c r="I6">
        <f>COUNTIFS($B$2:$B$101,"&gt;5000",$B$2:$B$101,"&lt;=5500")</f>
        <v>11</v>
      </c>
      <c r="J6">
        <f t="shared" si="0"/>
        <v>110</v>
      </c>
      <c r="L6" s="5" t="s">
        <v>29</v>
      </c>
      <c r="M6">
        <f>COUNTIFS($C$2:$C$101,"&gt;1.3",$C$2:$C$101,"&lt;=1.4")</f>
        <v>24</v>
      </c>
      <c r="N6">
        <f t="shared" si="1"/>
        <v>240</v>
      </c>
      <c r="P6" s="5" t="s">
        <v>6</v>
      </c>
      <c r="Q6">
        <f>COUNTIFS($D$2:$D$101,"&gt;0.04",$D$2:$D$101,"&lt;=0.05")</f>
        <v>7</v>
      </c>
      <c r="R6">
        <f t="shared" si="2"/>
        <v>70</v>
      </c>
    </row>
    <row r="7" spans="2:18" x14ac:dyDescent="0.3">
      <c r="B7">
        <v>6689</v>
      </c>
      <c r="C7">
        <v>1.0853228362719085</v>
      </c>
      <c r="D7">
        <v>7.3404096277470479E-2</v>
      </c>
      <c r="H7" s="5" t="s">
        <v>19</v>
      </c>
      <c r="I7">
        <f>COUNTIFS($B$2:$B$101,"&gt;5500",$B$2:$B$101,"&lt;=6000")</f>
        <v>8</v>
      </c>
      <c r="J7">
        <f t="shared" si="0"/>
        <v>80</v>
      </c>
      <c r="L7" s="5" t="s">
        <v>30</v>
      </c>
      <c r="M7">
        <f>COUNTIFS($C$2:$C$101,"&gt;1.4",$C$2:$C$101,"&lt;=1.5")</f>
        <v>10</v>
      </c>
      <c r="N7">
        <f t="shared" si="1"/>
        <v>100</v>
      </c>
      <c r="P7" s="5" t="s">
        <v>22</v>
      </c>
      <c r="Q7">
        <f>COUNTIFS($D$2:$D$101,"&gt;0.05",$D$2:$D$101,"&lt;=0.06")</f>
        <v>5</v>
      </c>
      <c r="R7">
        <f t="shared" si="2"/>
        <v>50</v>
      </c>
    </row>
    <row r="8" spans="2:18" x14ac:dyDescent="0.3">
      <c r="B8">
        <v>6641</v>
      </c>
      <c r="C8">
        <v>1.3212726116575584</v>
      </c>
      <c r="D8">
        <v>7.7397982231591625E-2</v>
      </c>
      <c r="H8" s="5" t="s">
        <v>15</v>
      </c>
      <c r="I8">
        <f>COUNTIFS($B$2:$B$101,"&gt;6000",$B$2:$B$101,"&lt;=6500")</f>
        <v>7</v>
      </c>
      <c r="J8">
        <f t="shared" si="0"/>
        <v>70</v>
      </c>
      <c r="L8" s="5" t="s">
        <v>31</v>
      </c>
      <c r="M8">
        <f>COUNTIFS($C$2:$C$101,"&gt;1.5",$C$2:$C$101,"&lt;=1.6")</f>
        <v>8</v>
      </c>
      <c r="N8">
        <f t="shared" si="1"/>
        <v>80</v>
      </c>
      <c r="P8" s="5" t="s">
        <v>7</v>
      </c>
      <c r="Q8">
        <f>COUNTIFS($D$2:$D$101,"&gt;0.06",$D$2:$D$101,"&lt;=0.07")</f>
        <v>19</v>
      </c>
      <c r="R8">
        <f t="shared" si="2"/>
        <v>190</v>
      </c>
    </row>
    <row r="9" spans="2:18" x14ac:dyDescent="0.3">
      <c r="B9">
        <v>6742</v>
      </c>
      <c r="C9">
        <v>1.1664156719674923</v>
      </c>
      <c r="D9">
        <v>7.7425096410560668E-2</v>
      </c>
      <c r="H9" s="5" t="s">
        <v>20</v>
      </c>
      <c r="I9">
        <f>COUNTIFS($B$2:$B$101,"&gt;6500",$B$2:$B$101,"&lt;=7000")</f>
        <v>10</v>
      </c>
      <c r="J9">
        <f t="shared" si="0"/>
        <v>100</v>
      </c>
      <c r="L9" s="5" t="s">
        <v>32</v>
      </c>
      <c r="M9">
        <f>COUNTIFS($C$2:$C$101,"&gt;1.6",$C$2:$C$101,"&lt;=1.7")</f>
        <v>3</v>
      </c>
      <c r="N9">
        <f t="shared" si="1"/>
        <v>30</v>
      </c>
      <c r="P9" s="5" t="s">
        <v>23</v>
      </c>
      <c r="Q9">
        <f>COUNTIFS($D$2:$D$101,"&gt;0.07",$D$2:$D$101,"&lt;=0.08")</f>
        <v>45</v>
      </c>
      <c r="R9">
        <f t="shared" si="2"/>
        <v>450</v>
      </c>
    </row>
    <row r="10" spans="2:18" x14ac:dyDescent="0.3">
      <c r="B10">
        <v>3501</v>
      </c>
      <c r="C10">
        <v>1.31633237611035</v>
      </c>
      <c r="D10">
        <v>1.4281633818908884E-2</v>
      </c>
      <c r="H10" s="5" t="s">
        <v>16</v>
      </c>
      <c r="I10">
        <f>COUNTIFS($B$2:$B$101,"&gt;7000",$B$2:$B$101,"&lt;=7500")</f>
        <v>14</v>
      </c>
      <c r="J10">
        <f t="shared" si="0"/>
        <v>140</v>
      </c>
      <c r="L10" s="5" t="s">
        <v>33</v>
      </c>
      <c r="M10">
        <f>COUNTIFS($C$2:$C$101,"&gt;1.7",$C$2:$C$101,"&lt;=1.8")</f>
        <v>1</v>
      </c>
      <c r="N10">
        <f t="shared" si="1"/>
        <v>10</v>
      </c>
      <c r="P10" s="5" t="s">
        <v>8</v>
      </c>
      <c r="Q10">
        <f>COUNTIFS($D$2:$D$101,"&gt;0.08",$D$2:$D$101,"&lt;=0.09")</f>
        <v>4</v>
      </c>
      <c r="R10">
        <f t="shared" si="2"/>
        <v>40</v>
      </c>
    </row>
    <row r="11" spans="2:18" x14ac:dyDescent="0.3">
      <c r="B11">
        <v>3970</v>
      </c>
      <c r="C11">
        <v>1.0192039441623095</v>
      </c>
      <c r="D11">
        <v>3.7279596977329972E-2</v>
      </c>
      <c r="H11" s="5" t="s">
        <v>25</v>
      </c>
      <c r="I11">
        <f>COUNTIFS($B$2:$B$101,"&gt;7500",$B$2:$B$101,"&lt;=8000")</f>
        <v>11</v>
      </c>
      <c r="J11">
        <f t="shared" si="0"/>
        <v>110</v>
      </c>
      <c r="L11" s="5" t="s">
        <v>34</v>
      </c>
      <c r="M11">
        <f>COUNTIFS($C$2:$C$101,"&gt;1.9",$C$2:$C$101,"&lt;=2")</f>
        <v>0</v>
      </c>
      <c r="N11">
        <f t="shared" si="1"/>
        <v>0</v>
      </c>
      <c r="P11" s="5" t="s">
        <v>9</v>
      </c>
      <c r="Q11">
        <f>COUNTIFS($D$2:$D$101,"&gt;0.09",$D$2:$D$101,"&lt;=0.1")</f>
        <v>0</v>
      </c>
      <c r="R11">
        <f t="shared" si="2"/>
        <v>0</v>
      </c>
    </row>
    <row r="12" spans="2:18" x14ac:dyDescent="0.3">
      <c r="B12">
        <v>7827</v>
      </c>
      <c r="C12">
        <v>1.1554055688980525</v>
      </c>
      <c r="D12">
        <v>7.6913249009837745E-2</v>
      </c>
      <c r="J12" s="6">
        <f>SUM(J2:J11)</f>
        <v>980</v>
      </c>
      <c r="N12" s="6">
        <f>SUM(N2:N11)</f>
        <v>970</v>
      </c>
      <c r="R12" s="6">
        <f>SUM(R2:R11)</f>
        <v>1000</v>
      </c>
    </row>
    <row r="13" spans="2:18" x14ac:dyDescent="0.3">
      <c r="B13">
        <v>5157</v>
      </c>
      <c r="C13">
        <v>1.391035080536507</v>
      </c>
      <c r="D13">
        <v>6.9808027923211169E-2</v>
      </c>
    </row>
    <row r="14" spans="2:18" x14ac:dyDescent="0.3">
      <c r="B14">
        <v>5398</v>
      </c>
      <c r="C14">
        <v>1.3768368700069171</v>
      </c>
      <c r="D14">
        <v>6.6320859577621336E-2</v>
      </c>
    </row>
    <row r="15" spans="2:18" x14ac:dyDescent="0.3">
      <c r="B15">
        <v>7788</v>
      </c>
      <c r="C15">
        <v>1.2632067773647617</v>
      </c>
      <c r="D15">
        <v>7.6014381099126865E-2</v>
      </c>
    </row>
    <row r="16" spans="2:18" x14ac:dyDescent="0.3">
      <c r="B16">
        <v>4380</v>
      </c>
      <c r="C16">
        <v>0.6816318520643645</v>
      </c>
      <c r="D16">
        <v>4.3607305936073058E-2</v>
      </c>
    </row>
    <row r="17" spans="2:4" x14ac:dyDescent="0.3">
      <c r="B17">
        <v>7044</v>
      </c>
      <c r="C17">
        <v>1.251527554592009</v>
      </c>
      <c r="D17">
        <v>7.7370812038614428E-2</v>
      </c>
    </row>
    <row r="18" spans="2:4" x14ac:dyDescent="0.3">
      <c r="B18">
        <v>4844</v>
      </c>
      <c r="C18">
        <v>1.3245423783450148</v>
      </c>
      <c r="D18">
        <v>6.0693641618497107E-2</v>
      </c>
    </row>
    <row r="19" spans="2:4" x14ac:dyDescent="0.3">
      <c r="B19">
        <v>7100</v>
      </c>
      <c r="C19">
        <v>1.2100008267641165</v>
      </c>
      <c r="D19">
        <v>7.7887323943661976E-2</v>
      </c>
    </row>
    <row r="20" spans="2:4" x14ac:dyDescent="0.3">
      <c r="B20">
        <v>3832</v>
      </c>
      <c r="C20">
        <v>1.3915879203192196</v>
      </c>
      <c r="D20">
        <v>2.7922755741127347E-2</v>
      </c>
    </row>
    <row r="21" spans="2:4" x14ac:dyDescent="0.3">
      <c r="B21">
        <v>3800</v>
      </c>
      <c r="C21">
        <v>1.3253556196455385</v>
      </c>
      <c r="D21">
        <v>3.5789473684210524E-2</v>
      </c>
    </row>
    <row r="22" spans="2:4" x14ac:dyDescent="0.3">
      <c r="B22">
        <v>6707</v>
      </c>
      <c r="C22">
        <v>0.93386604135449347</v>
      </c>
      <c r="D22">
        <v>7.9469211271805576E-2</v>
      </c>
    </row>
    <row r="23" spans="2:4" x14ac:dyDescent="0.3">
      <c r="B23">
        <v>7904</v>
      </c>
      <c r="C23">
        <v>1.2296796736633273</v>
      </c>
      <c r="D23">
        <v>7.70495951417004E-2</v>
      </c>
    </row>
    <row r="24" spans="2:4" x14ac:dyDescent="0.3">
      <c r="B24">
        <v>7314</v>
      </c>
      <c r="C24">
        <v>1.3687768897282759</v>
      </c>
      <c r="D24">
        <v>7.5334974022422757E-2</v>
      </c>
    </row>
    <row r="25" spans="2:4" x14ac:dyDescent="0.3">
      <c r="B25">
        <v>7343</v>
      </c>
      <c r="C25">
        <v>1.6220419830579949</v>
      </c>
      <c r="D25">
        <v>7.8578237777475149E-2</v>
      </c>
    </row>
    <row r="26" spans="2:4" x14ac:dyDescent="0.3">
      <c r="B26">
        <v>3340</v>
      </c>
      <c r="C26">
        <v>1.5382911976009419</v>
      </c>
      <c r="D26">
        <v>9.5808383233532933E-3</v>
      </c>
    </row>
    <row r="27" spans="2:4" x14ac:dyDescent="0.3">
      <c r="B27">
        <v>4814</v>
      </c>
      <c r="C27">
        <v>1.1440577814601056</v>
      </c>
      <c r="D27">
        <v>5.5878687162442875E-2</v>
      </c>
    </row>
    <row r="28" spans="2:4" x14ac:dyDescent="0.3">
      <c r="B28">
        <v>3796</v>
      </c>
      <c r="C28">
        <v>1.519926457764432</v>
      </c>
      <c r="D28">
        <v>2.8451001053740779E-2</v>
      </c>
    </row>
    <row r="29" spans="2:4" x14ac:dyDescent="0.3">
      <c r="B29">
        <v>4012</v>
      </c>
      <c r="C29">
        <v>1.244751299239091</v>
      </c>
      <c r="D29">
        <v>4.3619142572283151E-2</v>
      </c>
    </row>
    <row r="30" spans="2:4" x14ac:dyDescent="0.3">
      <c r="B30">
        <v>5032</v>
      </c>
      <c r="C30">
        <v>1.3367870220871889</v>
      </c>
      <c r="D30">
        <v>5.5246422893481716E-2</v>
      </c>
    </row>
    <row r="31" spans="2:4" x14ac:dyDescent="0.3">
      <c r="B31">
        <v>3574</v>
      </c>
      <c r="C31">
        <v>0.94311030964423037</v>
      </c>
      <c r="D31">
        <v>2.3782876329043089E-2</v>
      </c>
    </row>
    <row r="32" spans="2:4" x14ac:dyDescent="0.3">
      <c r="B32">
        <v>7552</v>
      </c>
      <c r="C32">
        <v>1.1734524243569793</v>
      </c>
      <c r="D32">
        <v>8.2097457627118647E-2</v>
      </c>
    </row>
    <row r="33" spans="2:4" x14ac:dyDescent="0.3">
      <c r="B33">
        <v>7380</v>
      </c>
      <c r="C33">
        <v>1.4082838154968929</v>
      </c>
      <c r="D33">
        <v>7.1815718157181574E-2</v>
      </c>
    </row>
    <row r="34" spans="2:4" x14ac:dyDescent="0.3">
      <c r="B34">
        <v>7478</v>
      </c>
      <c r="C34">
        <v>1.3116293743775085</v>
      </c>
      <c r="D34">
        <v>7.4083979673709555E-2</v>
      </c>
    </row>
    <row r="35" spans="2:4" x14ac:dyDescent="0.3">
      <c r="B35">
        <v>4973</v>
      </c>
      <c r="C35">
        <v>1.3742060747385638</v>
      </c>
      <c r="D35">
        <v>6.6961592600040212E-2</v>
      </c>
    </row>
    <row r="36" spans="2:4" x14ac:dyDescent="0.3">
      <c r="B36">
        <v>4318</v>
      </c>
      <c r="C36">
        <v>1.2709551675995918</v>
      </c>
      <c r="D36">
        <v>4.6317739694302917E-2</v>
      </c>
    </row>
    <row r="37" spans="2:4" x14ac:dyDescent="0.3">
      <c r="B37">
        <v>5397</v>
      </c>
      <c r="C37">
        <v>1.5739468921820809</v>
      </c>
      <c r="D37">
        <v>7.0965351120993142E-2</v>
      </c>
    </row>
    <row r="38" spans="2:4" x14ac:dyDescent="0.3">
      <c r="B38">
        <v>6470</v>
      </c>
      <c r="C38">
        <v>1.1580409082532819</v>
      </c>
      <c r="D38">
        <v>7.0170015455950543E-2</v>
      </c>
    </row>
    <row r="39" spans="2:4" x14ac:dyDescent="0.3">
      <c r="B39">
        <v>6548</v>
      </c>
      <c r="C39">
        <v>1.7645282963456099</v>
      </c>
      <c r="D39">
        <v>7.406841783750763E-2</v>
      </c>
    </row>
    <row r="40" spans="2:4" x14ac:dyDescent="0.3">
      <c r="B40">
        <v>3653</v>
      </c>
      <c r="C40">
        <v>1.2884125367892116</v>
      </c>
      <c r="D40">
        <v>2.2721051190802082E-2</v>
      </c>
    </row>
    <row r="41" spans="2:4" x14ac:dyDescent="0.3">
      <c r="B41">
        <v>4216</v>
      </c>
      <c r="C41">
        <v>1.1346467173345305</v>
      </c>
      <c r="D41">
        <v>4.5777988614800758E-2</v>
      </c>
    </row>
    <row r="42" spans="2:4" x14ac:dyDescent="0.3">
      <c r="B42">
        <v>6530</v>
      </c>
      <c r="C42">
        <v>1.1768994328272353</v>
      </c>
      <c r="D42">
        <v>7.7488514548238893E-2</v>
      </c>
    </row>
    <row r="43" spans="2:4" x14ac:dyDescent="0.3">
      <c r="B43">
        <v>5444</v>
      </c>
      <c r="C43">
        <v>1.2442590409062912</v>
      </c>
      <c r="D43">
        <v>6.4658339456282146E-2</v>
      </c>
    </row>
    <row r="44" spans="2:4" x14ac:dyDescent="0.3">
      <c r="B44">
        <v>5931</v>
      </c>
      <c r="C44">
        <v>1.4537991813020026</v>
      </c>
      <c r="D44">
        <v>7.2500421514078567E-2</v>
      </c>
    </row>
    <row r="45" spans="2:4" x14ac:dyDescent="0.3">
      <c r="B45">
        <v>5700</v>
      </c>
      <c r="C45">
        <v>1.5611267011765297</v>
      </c>
      <c r="D45">
        <v>7.9649122807017539E-2</v>
      </c>
    </row>
    <row r="46" spans="2:4" x14ac:dyDescent="0.3">
      <c r="B46">
        <v>4899</v>
      </c>
      <c r="C46">
        <v>1.1573743170012283</v>
      </c>
      <c r="D46">
        <v>6.9401918758930398E-2</v>
      </c>
    </row>
    <row r="47" spans="2:4" x14ac:dyDescent="0.3">
      <c r="B47">
        <v>6158</v>
      </c>
      <c r="C47">
        <v>1.0499274023090817</v>
      </c>
      <c r="D47">
        <v>8.1032802858070796E-2</v>
      </c>
    </row>
    <row r="48" spans="2:4" x14ac:dyDescent="0.3">
      <c r="B48">
        <v>3811</v>
      </c>
      <c r="C48">
        <v>1.2681141077884814</v>
      </c>
      <c r="D48">
        <v>2.0467069010758333E-2</v>
      </c>
    </row>
    <row r="49" spans="2:4" x14ac:dyDescent="0.3">
      <c r="B49">
        <v>7319</v>
      </c>
      <c r="C49">
        <v>1.2773931337880071</v>
      </c>
      <c r="D49">
        <v>7.5830031425058064E-2</v>
      </c>
    </row>
    <row r="50" spans="2:4" x14ac:dyDescent="0.3">
      <c r="B50">
        <v>5433</v>
      </c>
      <c r="C50">
        <v>1.2409869903299529</v>
      </c>
      <c r="D50">
        <v>6.1108043438247744E-2</v>
      </c>
    </row>
    <row r="51" spans="2:4" x14ac:dyDescent="0.3">
      <c r="B51">
        <v>6317</v>
      </c>
      <c r="C51">
        <v>1.5200955847386257</v>
      </c>
      <c r="D51">
        <v>6.8545195504195036E-2</v>
      </c>
    </row>
    <row r="52" spans="2:4" x14ac:dyDescent="0.3">
      <c r="B52">
        <v>3888</v>
      </c>
      <c r="C52">
        <v>1.1475058049602112</v>
      </c>
      <c r="D52">
        <v>2.7777777777777776E-2</v>
      </c>
    </row>
    <row r="53" spans="2:4" x14ac:dyDescent="0.3">
      <c r="B53">
        <v>6493</v>
      </c>
      <c r="C53">
        <v>1.3680540228390377</v>
      </c>
      <c r="D53">
        <v>7.8546126597874633E-2</v>
      </c>
    </row>
    <row r="54" spans="2:4" x14ac:dyDescent="0.3">
      <c r="B54">
        <v>6863</v>
      </c>
      <c r="C54">
        <v>0.91382368099369449</v>
      </c>
      <c r="D54">
        <v>7.9411336150371561E-2</v>
      </c>
    </row>
    <row r="55" spans="2:4" x14ac:dyDescent="0.3">
      <c r="B55">
        <v>7543</v>
      </c>
      <c r="C55">
        <v>1.312934283679329</v>
      </c>
      <c r="D55">
        <v>7.9146228291130855E-2</v>
      </c>
    </row>
    <row r="56" spans="2:4" x14ac:dyDescent="0.3">
      <c r="B56">
        <v>5037</v>
      </c>
      <c r="C56">
        <v>1.2071343389272609</v>
      </c>
      <c r="D56">
        <v>6.8493150684931503E-2</v>
      </c>
    </row>
    <row r="57" spans="2:4" x14ac:dyDescent="0.3">
      <c r="B57">
        <v>3815</v>
      </c>
      <c r="C57">
        <v>1.10586439711544</v>
      </c>
      <c r="D57">
        <v>3.0144167758846659E-2</v>
      </c>
    </row>
    <row r="58" spans="2:4" x14ac:dyDescent="0.3">
      <c r="B58">
        <v>5212</v>
      </c>
      <c r="C58">
        <v>1.4235476601075927</v>
      </c>
      <c r="D58">
        <v>6.485034535686876E-2</v>
      </c>
    </row>
    <row r="59" spans="2:4" x14ac:dyDescent="0.3">
      <c r="B59">
        <v>7991</v>
      </c>
      <c r="C59">
        <v>1.1406193527915038</v>
      </c>
      <c r="D59">
        <v>7.5710173945688894E-2</v>
      </c>
    </row>
    <row r="60" spans="2:4" x14ac:dyDescent="0.3">
      <c r="B60">
        <v>8062</v>
      </c>
      <c r="C60">
        <v>1.3494138036343186</v>
      </c>
      <c r="D60">
        <v>7.4175142644505088E-2</v>
      </c>
    </row>
    <row r="61" spans="2:4" x14ac:dyDescent="0.3">
      <c r="B61">
        <v>3902</v>
      </c>
      <c r="C61">
        <v>1.2880517173476993</v>
      </c>
      <c r="D61">
        <v>3.3316248077908762E-2</v>
      </c>
    </row>
    <row r="62" spans="2:4" x14ac:dyDescent="0.3">
      <c r="B62">
        <v>4922</v>
      </c>
      <c r="C62">
        <v>1.1973892991892681</v>
      </c>
      <c r="D62">
        <v>6.4811052417716369E-2</v>
      </c>
    </row>
    <row r="63" spans="2:4" x14ac:dyDescent="0.3">
      <c r="B63">
        <v>7218</v>
      </c>
      <c r="C63">
        <v>1.4753700640337908</v>
      </c>
      <c r="D63">
        <v>7.1626489332224999E-2</v>
      </c>
    </row>
    <row r="64" spans="2:4" x14ac:dyDescent="0.3">
      <c r="B64">
        <v>7318</v>
      </c>
      <c r="C64">
        <v>1.5957915065548574</v>
      </c>
      <c r="D64">
        <v>7.6386990981142391E-2</v>
      </c>
    </row>
    <row r="65" spans="2:4" x14ac:dyDescent="0.3">
      <c r="B65">
        <v>3333</v>
      </c>
      <c r="C65">
        <v>1.1649284286905761</v>
      </c>
      <c r="D65">
        <v>1.0201020102010201E-2</v>
      </c>
    </row>
    <row r="66" spans="2:4" x14ac:dyDescent="0.3">
      <c r="B66">
        <v>8169</v>
      </c>
      <c r="C66">
        <v>1.285576463069674</v>
      </c>
      <c r="D66">
        <v>7.4427714530542297E-2</v>
      </c>
    </row>
    <row r="67" spans="2:4" x14ac:dyDescent="0.3">
      <c r="B67">
        <v>6240</v>
      </c>
      <c r="C67">
        <v>1.213307232434309</v>
      </c>
      <c r="D67">
        <v>7.4519230769230768E-2</v>
      </c>
    </row>
    <row r="68" spans="2:4" x14ac:dyDescent="0.3">
      <c r="B68">
        <v>4818</v>
      </c>
      <c r="C68">
        <v>1.6965304324045332</v>
      </c>
      <c r="D68">
        <v>6.2058945620589459E-2</v>
      </c>
    </row>
    <row r="69" spans="2:4" x14ac:dyDescent="0.3">
      <c r="B69">
        <v>7281</v>
      </c>
      <c r="C69">
        <v>1.411980663004843</v>
      </c>
      <c r="D69">
        <v>7.2380167559401187E-2</v>
      </c>
    </row>
    <row r="70" spans="2:4" x14ac:dyDescent="0.3">
      <c r="B70">
        <v>5658</v>
      </c>
      <c r="C70">
        <v>1.0952665531933161</v>
      </c>
      <c r="D70">
        <v>6.9635913750441855E-2</v>
      </c>
    </row>
    <row r="71" spans="2:4" x14ac:dyDescent="0.3">
      <c r="B71">
        <v>3770</v>
      </c>
      <c r="C71">
        <v>1.3803519244335796</v>
      </c>
      <c r="D71">
        <v>2.3342175066312996E-2</v>
      </c>
    </row>
    <row r="72" spans="2:4" x14ac:dyDescent="0.3">
      <c r="B72">
        <v>7929</v>
      </c>
      <c r="C72">
        <v>1.296909834190155</v>
      </c>
      <c r="D72">
        <v>7.6428301172909566E-2</v>
      </c>
    </row>
    <row r="73" spans="2:4" x14ac:dyDescent="0.3">
      <c r="B73">
        <v>6981</v>
      </c>
      <c r="C73">
        <v>1.6640423017400814</v>
      </c>
      <c r="D73">
        <v>7.1909468557513248E-2</v>
      </c>
    </row>
    <row r="74" spans="2:4" x14ac:dyDescent="0.3">
      <c r="B74">
        <v>7008</v>
      </c>
      <c r="C74">
        <v>1.3991812993074821</v>
      </c>
      <c r="D74">
        <v>7.4058219178082196E-2</v>
      </c>
    </row>
    <row r="75" spans="2:4" x14ac:dyDescent="0.3">
      <c r="B75">
        <v>5957</v>
      </c>
      <c r="C75">
        <v>1.5208000772971564</v>
      </c>
      <c r="D75">
        <v>7.0169548430417991E-2</v>
      </c>
    </row>
    <row r="76" spans="2:4" x14ac:dyDescent="0.3">
      <c r="B76">
        <v>3800</v>
      </c>
      <c r="C76">
        <v>0.68133743041895445</v>
      </c>
      <c r="D76">
        <v>3.1842105263157894E-2</v>
      </c>
    </row>
    <row r="77" spans="2:4" x14ac:dyDescent="0.3">
      <c r="B77">
        <v>7371</v>
      </c>
      <c r="C77">
        <v>1.2579857391653366</v>
      </c>
      <c r="D77">
        <v>7.0953737620404286E-2</v>
      </c>
    </row>
    <row r="78" spans="2:4" x14ac:dyDescent="0.3">
      <c r="B78">
        <v>4158</v>
      </c>
      <c r="C78">
        <v>1.3125147538325903</v>
      </c>
      <c r="D78">
        <v>4.4252044252044251E-2</v>
      </c>
    </row>
    <row r="79" spans="2:4" x14ac:dyDescent="0.3">
      <c r="B79">
        <v>6450</v>
      </c>
      <c r="C79">
        <v>1.2409676317997118</v>
      </c>
      <c r="D79">
        <v>7.4263565891472871E-2</v>
      </c>
    </row>
    <row r="80" spans="2:4" x14ac:dyDescent="0.3">
      <c r="B80">
        <v>5116</v>
      </c>
      <c r="C80">
        <v>1.2311346708318547</v>
      </c>
      <c r="D80">
        <v>6.841282251759187E-2</v>
      </c>
    </row>
    <row r="81" spans="2:4" x14ac:dyDescent="0.3">
      <c r="B81">
        <v>7095</v>
      </c>
      <c r="C81">
        <v>1.363509872186998</v>
      </c>
      <c r="D81">
        <v>7.3009161381254406E-2</v>
      </c>
    </row>
    <row r="82" spans="2:4" x14ac:dyDescent="0.3">
      <c r="B82">
        <v>4156</v>
      </c>
      <c r="C82">
        <v>0.92690705111687721</v>
      </c>
      <c r="D82">
        <v>5.0769971126082773E-2</v>
      </c>
    </row>
    <row r="83" spans="2:4" x14ac:dyDescent="0.3">
      <c r="B83">
        <v>6948</v>
      </c>
      <c r="C83">
        <v>1.4473481879176606</v>
      </c>
      <c r="D83">
        <v>7.7576280944156598E-2</v>
      </c>
    </row>
    <row r="84" spans="2:4" x14ac:dyDescent="0.3">
      <c r="B84">
        <v>6016</v>
      </c>
      <c r="C84">
        <v>1.3946232037942894</v>
      </c>
      <c r="D84">
        <v>6.9980053191489366E-2</v>
      </c>
    </row>
    <row r="85" spans="2:4" x14ac:dyDescent="0.3">
      <c r="B85">
        <v>7519</v>
      </c>
      <c r="C85">
        <v>1.1342843528621285</v>
      </c>
      <c r="D85">
        <v>8.2457773640111712E-2</v>
      </c>
    </row>
    <row r="86" spans="2:4" x14ac:dyDescent="0.3">
      <c r="B86">
        <v>3275</v>
      </c>
      <c r="C86">
        <v>1.4149692352068384</v>
      </c>
      <c r="D86">
        <v>3.66412213740458E-3</v>
      </c>
    </row>
    <row r="87" spans="2:4" x14ac:dyDescent="0.3">
      <c r="B87">
        <v>4428</v>
      </c>
      <c r="C87">
        <v>1.2934513689638465</v>
      </c>
      <c r="D87">
        <v>5.08130081300813E-2</v>
      </c>
    </row>
    <row r="88" spans="2:4" x14ac:dyDescent="0.3">
      <c r="B88">
        <v>5752</v>
      </c>
      <c r="C88">
        <v>1.4879428201843186</v>
      </c>
      <c r="D88">
        <v>7.1801112656467311E-2</v>
      </c>
    </row>
    <row r="89" spans="2:4" x14ac:dyDescent="0.3">
      <c r="B89">
        <v>5710</v>
      </c>
      <c r="C89">
        <v>0.85501337336708139</v>
      </c>
      <c r="D89">
        <v>7.2679509632224165E-2</v>
      </c>
    </row>
    <row r="90" spans="2:4" x14ac:dyDescent="0.3">
      <c r="B90">
        <v>5242</v>
      </c>
      <c r="C90">
        <v>1.3232608483523332</v>
      </c>
      <c r="D90">
        <v>6.9820679130103008E-2</v>
      </c>
    </row>
    <row r="91" spans="2:4" x14ac:dyDescent="0.3">
      <c r="B91">
        <v>5254</v>
      </c>
      <c r="C91">
        <v>1.4277844926703256</v>
      </c>
      <c r="D91">
        <v>5.8622002283974115E-2</v>
      </c>
    </row>
    <row r="92" spans="2:4" x14ac:dyDescent="0.3">
      <c r="B92">
        <v>7947</v>
      </c>
      <c r="C92">
        <v>1.0689011139412261</v>
      </c>
      <c r="D92">
        <v>7.7010192525481316E-2</v>
      </c>
    </row>
    <row r="93" spans="2:4" x14ac:dyDescent="0.3">
      <c r="B93">
        <v>3412</v>
      </c>
      <c r="C93">
        <v>1.2529530024104838</v>
      </c>
      <c r="D93">
        <v>1.2602579132473623E-2</v>
      </c>
    </row>
    <row r="94" spans="2:4" x14ac:dyDescent="0.3">
      <c r="B94">
        <v>3764</v>
      </c>
      <c r="C94">
        <v>1.200748971768987</v>
      </c>
      <c r="D94">
        <v>2.6833156216790648E-2</v>
      </c>
    </row>
    <row r="95" spans="2:4" x14ac:dyDescent="0.3">
      <c r="B95">
        <v>3241</v>
      </c>
      <c r="C95">
        <v>1.4094184746103984</v>
      </c>
      <c r="D95">
        <v>3.0854674483184202E-4</v>
      </c>
    </row>
    <row r="96" spans="2:4" x14ac:dyDescent="0.3">
      <c r="B96">
        <v>3359</v>
      </c>
      <c r="C96">
        <v>1.2792964735750421</v>
      </c>
      <c r="D96">
        <v>7.1449836260791899E-3</v>
      </c>
    </row>
    <row r="97" spans="2:4" x14ac:dyDescent="0.3">
      <c r="B97">
        <v>4962</v>
      </c>
      <c r="C97">
        <v>1.3758616569704876</v>
      </c>
      <c r="D97">
        <v>6.2474808544941557E-2</v>
      </c>
    </row>
    <row r="98" spans="2:4" x14ac:dyDescent="0.3">
      <c r="B98">
        <v>6854</v>
      </c>
      <c r="C98">
        <v>1.5825917943316268</v>
      </c>
      <c r="D98">
        <v>7.8640210096294141E-2</v>
      </c>
    </row>
    <row r="99" spans="2:4" x14ac:dyDescent="0.3">
      <c r="B99">
        <v>7556</v>
      </c>
      <c r="C99">
        <v>1.2763666237160578</v>
      </c>
      <c r="D99">
        <v>7.7157226045526731E-2</v>
      </c>
    </row>
    <row r="100" spans="2:4" x14ac:dyDescent="0.3">
      <c r="B100">
        <v>5618</v>
      </c>
      <c r="C100">
        <v>1.2982070445008784</v>
      </c>
      <c r="D100">
        <v>7.4581701673193307E-2</v>
      </c>
    </row>
    <row r="101" spans="2:4" x14ac:dyDescent="0.3">
      <c r="B101">
        <v>7805</v>
      </c>
      <c r="C101">
        <v>1.0252529032698772</v>
      </c>
      <c r="D101">
        <v>8.0204996796925054E-2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Простая симуляция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2022-04-27T17:36:53Z</dcterms:created>
  <dcterms:modified xsi:type="dcterms:W3CDTF">2022-04-27T17:36:39Z</dcterms:modified>
</cp:coreProperties>
</file>