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"/>
    </mc:Choice>
  </mc:AlternateContent>
  <bookViews>
    <workbookView xWindow="0" yWindow="0" windowWidth="15345" windowHeight="4455" activeTab="1" xr2:uid="{3230A5CD-55F4-48C9-92D2-349204DAFC58}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6" i="2"/>
  <c r="I15" i="2"/>
  <c r="I14" i="2"/>
  <c r="I13" i="2"/>
  <c r="M12" i="2"/>
  <c r="I12" i="2"/>
  <c r="L10" i="2"/>
  <c r="I8" i="2"/>
  <c r="L14" i="2" s="1"/>
  <c r="M3" i="2"/>
  <c r="F12" i="2"/>
  <c r="B16" i="2"/>
  <c r="B15" i="2"/>
  <c r="B8" i="2"/>
  <c r="E14" i="2" s="1"/>
  <c r="B18" i="2"/>
  <c r="B14" i="2"/>
  <c r="B13" i="2"/>
  <c r="B12" i="2"/>
  <c r="E10" i="2"/>
  <c r="F3" i="2"/>
  <c r="B15" i="1"/>
  <c r="B14" i="1"/>
  <c r="B13" i="1"/>
  <c r="B12" i="1"/>
  <c r="F3" i="1"/>
  <c r="E10" i="1"/>
  <c r="B8" i="1"/>
  <c r="I17" i="2" l="1"/>
  <c r="I19" i="2" s="1"/>
  <c r="B17" i="2"/>
  <c r="B19" i="2" s="1"/>
  <c r="E16" i="2"/>
  <c r="B17" i="1"/>
  <c r="B19" i="1" s="1"/>
  <c r="L16" i="2" l="1"/>
  <c r="B18" i="1"/>
  <c r="E14" i="1" l="1"/>
  <c r="E16" i="1" l="1"/>
</calcChain>
</file>

<file path=xl/sharedStrings.xml><?xml version="1.0" encoding="utf-8"?>
<sst xmlns="http://schemas.openxmlformats.org/spreadsheetml/2006/main" count="48" uniqueCount="14">
  <si>
    <t>Año</t>
  </si>
  <si>
    <t>Cantidad</t>
  </si>
  <si>
    <t>inversion inicial</t>
  </si>
  <si>
    <t>TMAR=</t>
  </si>
  <si>
    <t>Vp=</t>
  </si>
  <si>
    <t>suma</t>
  </si>
  <si>
    <t>(-)inversion</t>
  </si>
  <si>
    <t>VPN=VAN</t>
  </si>
  <si>
    <t xml:space="preserve">TIR=
</t>
  </si>
  <si>
    <t>RAP=</t>
  </si>
  <si>
    <t>IR=</t>
  </si>
  <si>
    <t>Derivado del analizis se puede observar que el valor presente neto como TIR y el IR estan debajo de lo adecuado para hacer la inversion por lo tanto se rechazaria el proyecto</t>
  </si>
  <si>
    <t>interes=10%</t>
  </si>
  <si>
    <t>Derivado del analizis se puede observar que el valor presente neto como TIR estan debajo de lo adecuado para hacer la inversion por lo tanto se rechazaria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</si>
</sst>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8" formatCode="_-* #,##0.000000\ _€_-;\-* #,##0.000000\ _€_-;_-* &quot;-&quot;??\ _€_-;_-@_-"/>
    <numFmt numFmtId="169" formatCode="_-* #,##0.0000000\ _€_-;\-* #,##0.000000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11" fontId="0" fillId="0" borderId="0" xfId="0" applyNumberFormat="1"/>
    <xf numFmtId="43" fontId="0" fillId="0" borderId="0" xfId="1" applyFont="1"/>
    <xf numFmtId="168" fontId="0" fillId="0" borderId="0" xfId="1" applyNumberFormat="1" applyFont="1"/>
    <xf numFmtId="169" fontId="0" fillId="0" borderId="0" xfId="1" applyNumberFormat="1" applyFont="1"/>
    <xf numFmtId="0" fontId="0" fillId="0" borderId="0" xfId="0" applyAlignment="1">
      <alignment horizontal="left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C8F3-F369-400A-B1E4-C1B5AC377583}">
  <dimension ref="A1:G22"/>
  <sheetViews>
    <sheetView workbookViewId="0">
      <selection activeCell="F12" sqref="F12"/>
    </sheetView>
  </sheetViews>
  <sheetFormatPr baseColWidth="10" defaultRowHeight="15" x14ac:dyDescent="0.25"/>
  <cols>
    <col min="1" max="1" width="21.7109375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2</v>
      </c>
      <c r="B2">
        <v>500000</v>
      </c>
      <c r="E2" t="s">
        <v>12</v>
      </c>
    </row>
    <row r="3" spans="1:6" x14ac:dyDescent="0.25">
      <c r="A3" s="1">
        <v>1</v>
      </c>
      <c r="B3">
        <v>47000</v>
      </c>
      <c r="E3" s="8" t="s">
        <v>3</v>
      </c>
      <c r="F3" s="3">
        <f>((0.1+0.0631)+(0.1*0.0631))*100</f>
        <v>16.941000000000003</v>
      </c>
    </row>
    <row r="4" spans="1:6" x14ac:dyDescent="0.25">
      <c r="A4" s="1">
        <v>2</v>
      </c>
      <c r="B4">
        <v>64000</v>
      </c>
    </row>
    <row r="5" spans="1:6" x14ac:dyDescent="0.25">
      <c r="A5" s="1">
        <v>3</v>
      </c>
      <c r="B5">
        <v>60000</v>
      </c>
    </row>
    <row r="6" spans="1:6" x14ac:dyDescent="0.25">
      <c r="A6" s="1">
        <v>4</v>
      </c>
      <c r="B6">
        <v>60000</v>
      </c>
    </row>
    <row r="7" spans="1:6" x14ac:dyDescent="0.25">
      <c r="A7" s="1"/>
    </row>
    <row r="8" spans="1:6" x14ac:dyDescent="0.25">
      <c r="A8" s="1"/>
      <c r="B8">
        <f>SUM(B3:B6)</f>
        <v>231000</v>
      </c>
      <c r="E8" s="10"/>
    </row>
    <row r="10" spans="1:6" x14ac:dyDescent="0.25">
      <c r="E10" s="2">
        <f>(B3/(1+E12)^1)+(B4/(1+E12)^2)+(B5/(1+E12)^3)+(B6/(1+E12)^4)-B18</f>
        <v>-269000</v>
      </c>
    </row>
    <row r="11" spans="1:6" ht="13.5" customHeight="1" x14ac:dyDescent="0.25">
      <c r="A11" s="6" t="s">
        <v>7</v>
      </c>
      <c r="B11" s="6"/>
      <c r="D11" s="7"/>
    </row>
    <row r="12" spans="1:6" ht="13.5" customHeight="1" x14ac:dyDescent="0.25">
      <c r="A12" s="2" t="s">
        <v>4</v>
      </c>
      <c r="B12" s="3">
        <f>(B3/(1.1)^1)</f>
        <v>42727.272727272721</v>
      </c>
      <c r="D12" s="8" t="s">
        <v>8</v>
      </c>
      <c r="E12" s="10">
        <v>9.9999999999999996E-83</v>
      </c>
    </row>
    <row r="13" spans="1:6" x14ac:dyDescent="0.25">
      <c r="A13" s="2" t="s">
        <v>4</v>
      </c>
      <c r="B13" s="3">
        <f>(B4/(1.1)^2)</f>
        <v>52892.561983471067</v>
      </c>
    </row>
    <row r="14" spans="1:6" x14ac:dyDescent="0.25">
      <c r="A14" s="2" t="s">
        <v>4</v>
      </c>
      <c r="B14" s="3">
        <f>(B5/(1.1)^3)</f>
        <v>45078.888054094648</v>
      </c>
      <c r="D14" s="8" t="s">
        <v>9</v>
      </c>
      <c r="E14">
        <f>((B8/5)/B2)*100</f>
        <v>9.24</v>
      </c>
    </row>
    <row r="15" spans="1:6" x14ac:dyDescent="0.25">
      <c r="A15" s="2" t="s">
        <v>4</v>
      </c>
      <c r="B15" s="3">
        <f>(B6/(1.1)^4)</f>
        <v>40980.807321904227</v>
      </c>
    </row>
    <row r="16" spans="1:6" x14ac:dyDescent="0.25">
      <c r="A16" s="2"/>
      <c r="B16" s="3"/>
      <c r="D16" s="8" t="s">
        <v>10</v>
      </c>
      <c r="E16">
        <f>B17/B18</f>
        <v>0.36335906017348529</v>
      </c>
    </row>
    <row r="17" spans="1:7" x14ac:dyDescent="0.25">
      <c r="A17" s="4" t="s">
        <v>5</v>
      </c>
      <c r="B17" s="5">
        <f>SUM(B12:B15)</f>
        <v>181679.53008674266</v>
      </c>
    </row>
    <row r="18" spans="1:7" x14ac:dyDescent="0.25">
      <c r="A18" s="2" t="s">
        <v>6</v>
      </c>
      <c r="B18" s="2">
        <f>B2</f>
        <v>500000</v>
      </c>
    </row>
    <row r="19" spans="1:7" x14ac:dyDescent="0.25">
      <c r="A19" s="2"/>
      <c r="B19" s="3">
        <f>B17-B18</f>
        <v>-318320.46991325734</v>
      </c>
    </row>
    <row r="21" spans="1:7" x14ac:dyDescent="0.25">
      <c r="A21" s="9" t="s">
        <v>11</v>
      </c>
      <c r="B21" s="9"/>
      <c r="C21" s="9"/>
      <c r="D21" s="9"/>
      <c r="E21" s="9"/>
      <c r="F21" s="9"/>
      <c r="G21" s="9"/>
    </row>
    <row r="22" spans="1:7" x14ac:dyDescent="0.25">
      <c r="A22" s="9"/>
      <c r="B22" s="9"/>
      <c r="C22" s="9"/>
      <c r="D22" s="9"/>
      <c r="E22" s="9"/>
      <c r="F22" s="9"/>
      <c r="G22" s="9"/>
    </row>
  </sheetData>
  <mergeCells count="1">
    <mergeCell ref="A21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5B07-636C-4898-A4F2-5DBB4FC6F536}">
  <dimension ref="A1:N22"/>
  <sheetViews>
    <sheetView tabSelected="1" workbookViewId="0">
      <selection activeCell="M17" sqref="M17"/>
    </sheetView>
  </sheetViews>
  <sheetFormatPr baseColWidth="10" defaultRowHeight="15" x14ac:dyDescent="0.25"/>
  <cols>
    <col min="1" max="1" width="15.140625" customWidth="1"/>
    <col min="5" max="5" width="18.28515625" customWidth="1"/>
    <col min="6" max="6" width="9.7109375" customWidth="1"/>
    <col min="8" max="8" width="14.7109375" customWidth="1"/>
    <col min="12" max="12" width="13.42578125" bestFit="1" customWidth="1"/>
  </cols>
  <sheetData>
    <row r="1" spans="1:14" x14ac:dyDescent="0.25">
      <c r="A1" s="2" t="s">
        <v>0</v>
      </c>
      <c r="B1" s="2" t="s">
        <v>1</v>
      </c>
      <c r="C1" s="2"/>
      <c r="D1" s="2"/>
      <c r="E1" s="2"/>
      <c r="F1" s="2"/>
      <c r="G1" s="2"/>
      <c r="H1" s="2" t="s">
        <v>0</v>
      </c>
      <c r="I1" s="2" t="s">
        <v>1</v>
      </c>
      <c r="J1" s="2"/>
      <c r="K1" s="2"/>
      <c r="L1" s="2"/>
      <c r="M1" s="2"/>
      <c r="N1" s="2"/>
    </row>
    <row r="2" spans="1:14" x14ac:dyDescent="0.25">
      <c r="A2" s="1" t="s">
        <v>2</v>
      </c>
      <c r="B2" s="2">
        <v>84000</v>
      </c>
      <c r="C2" s="2"/>
      <c r="D2" s="2"/>
      <c r="E2" s="2" t="s">
        <v>12</v>
      </c>
      <c r="F2" s="2"/>
      <c r="G2" s="2"/>
      <c r="H2" s="1" t="s">
        <v>2</v>
      </c>
      <c r="I2" s="2">
        <v>90000</v>
      </c>
      <c r="J2" s="2"/>
      <c r="K2" s="2"/>
      <c r="L2" s="2" t="s">
        <v>12</v>
      </c>
      <c r="M2" s="2"/>
      <c r="N2" s="2"/>
    </row>
    <row r="3" spans="1:14" x14ac:dyDescent="0.25">
      <c r="A3" s="1">
        <v>1</v>
      </c>
      <c r="B3" s="2">
        <v>28000</v>
      </c>
      <c r="C3" s="2"/>
      <c r="D3" s="2"/>
      <c r="E3" s="8" t="s">
        <v>3</v>
      </c>
      <c r="F3" s="3">
        <f>((0.1+0.0631)+(0.1*0.0631))*100</f>
        <v>16.941000000000003</v>
      </c>
      <c r="G3" s="2"/>
      <c r="H3" s="1">
        <v>1</v>
      </c>
      <c r="I3" s="2">
        <v>56000</v>
      </c>
      <c r="J3" s="2"/>
      <c r="K3" s="2"/>
      <c r="L3" s="8" t="s">
        <v>3</v>
      </c>
      <c r="M3" s="3">
        <f>((0.1+0.0631)+(0.1*0.0631))*100</f>
        <v>16.941000000000003</v>
      </c>
      <c r="N3" s="2"/>
    </row>
    <row r="4" spans="1:14" x14ac:dyDescent="0.25">
      <c r="A4" s="1">
        <v>2</v>
      </c>
      <c r="B4" s="2">
        <v>28000</v>
      </c>
      <c r="C4" s="2"/>
      <c r="D4" s="2"/>
      <c r="E4" s="2"/>
      <c r="F4" s="2"/>
      <c r="G4" s="2"/>
      <c r="H4" s="1">
        <v>2</v>
      </c>
      <c r="I4" s="2">
        <v>24000</v>
      </c>
      <c r="J4" s="2"/>
      <c r="K4" s="2"/>
      <c r="L4" s="2"/>
      <c r="M4" s="2"/>
      <c r="N4" s="2"/>
    </row>
    <row r="5" spans="1:14" x14ac:dyDescent="0.25">
      <c r="A5" s="1">
        <v>3</v>
      </c>
      <c r="B5" s="2">
        <v>28000</v>
      </c>
      <c r="C5" s="2"/>
      <c r="D5" s="2"/>
      <c r="E5" s="2"/>
      <c r="F5" s="2"/>
      <c r="G5" s="2"/>
      <c r="H5" s="1">
        <v>3</v>
      </c>
      <c r="I5" s="2">
        <v>20000</v>
      </c>
      <c r="J5" s="2"/>
      <c r="K5" s="2"/>
      <c r="L5" s="2"/>
      <c r="M5" s="2"/>
      <c r="N5" s="2"/>
    </row>
    <row r="6" spans="1:14" x14ac:dyDescent="0.25">
      <c r="A6" s="1">
        <v>4</v>
      </c>
      <c r="B6" s="2">
        <v>28000</v>
      </c>
      <c r="C6" s="2"/>
      <c r="D6" s="2"/>
      <c r="E6" s="2"/>
      <c r="F6" s="2"/>
      <c r="G6" s="2"/>
      <c r="H6" s="1">
        <v>4</v>
      </c>
      <c r="I6" s="2">
        <v>20000</v>
      </c>
      <c r="J6" s="2"/>
      <c r="K6" s="2"/>
      <c r="L6" s="2"/>
      <c r="M6" s="2"/>
      <c r="N6" s="2"/>
    </row>
    <row r="7" spans="1:14" x14ac:dyDescent="0.25">
      <c r="A7" s="1">
        <v>5</v>
      </c>
      <c r="B7" s="2">
        <v>28000</v>
      </c>
      <c r="C7" s="2"/>
      <c r="D7" s="2"/>
      <c r="E7" s="2"/>
      <c r="F7" s="2"/>
      <c r="G7" s="2"/>
      <c r="H7" s="1">
        <v>5</v>
      </c>
      <c r="I7" s="2">
        <v>20000</v>
      </c>
      <c r="J7" s="2"/>
      <c r="K7" s="2"/>
      <c r="L7" s="2"/>
      <c r="M7" s="2"/>
      <c r="N7" s="2"/>
    </row>
    <row r="8" spans="1:14" x14ac:dyDescent="0.25">
      <c r="A8" s="1"/>
      <c r="B8" s="2">
        <f>SUM(B3:B7)</f>
        <v>140000</v>
      </c>
      <c r="C8" s="2"/>
      <c r="D8" s="2"/>
      <c r="E8" s="10"/>
      <c r="F8" s="2"/>
      <c r="G8" s="2"/>
      <c r="H8" s="1"/>
      <c r="I8" s="2">
        <f>SUM(I3:I7)</f>
        <v>140000</v>
      </c>
      <c r="J8" s="2"/>
      <c r="K8" s="2"/>
      <c r="L8" s="10"/>
      <c r="M8" s="2"/>
      <c r="N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/>
      <c r="B10" s="2"/>
      <c r="C10" s="2"/>
      <c r="D10" s="2"/>
      <c r="E10" s="2">
        <f>(B3/(1+E12)^1)+(B4/(1+E12)^2)+(B5/(1+E12)^3)+(B6/(1+E12)^4)-B18</f>
        <v>4.3809789058286697E-3</v>
      </c>
      <c r="F10" s="2"/>
      <c r="G10" s="2"/>
      <c r="H10" s="2"/>
      <c r="I10" s="2"/>
      <c r="J10" s="2"/>
      <c r="K10" s="2"/>
      <c r="L10" s="2">
        <f>(I3/(1+L12)^1)+(I4/(1+L12)^2)+(I5/(1+L12)^3)+(I6/(1+L12)^4)-I18</f>
        <v>4.9493488419102505E-2</v>
      </c>
      <c r="M10" s="2"/>
      <c r="N10" s="2"/>
    </row>
    <row r="11" spans="1:14" x14ac:dyDescent="0.25">
      <c r="A11" s="6" t="s">
        <v>7</v>
      </c>
      <c r="B11" s="6"/>
      <c r="C11" s="2"/>
      <c r="D11" s="7"/>
      <c r="E11" s="2"/>
      <c r="F11" s="2"/>
      <c r="G11" s="2"/>
      <c r="H11" s="6" t="s">
        <v>7</v>
      </c>
      <c r="I11" s="6"/>
      <c r="J11" s="2"/>
      <c r="K11" s="7"/>
      <c r="L11" s="2"/>
      <c r="M11" s="2"/>
      <c r="N11" s="2"/>
    </row>
    <row r="12" spans="1:14" x14ac:dyDescent="0.25">
      <c r="A12" s="2" t="s">
        <v>4</v>
      </c>
      <c r="B12" s="3">
        <f>(B3/(1.1)^1)</f>
        <v>25454.545454545452</v>
      </c>
      <c r="C12" s="2"/>
      <c r="D12" s="8" t="s">
        <v>8</v>
      </c>
      <c r="E12" s="13">
        <v>0.12589829999999999</v>
      </c>
      <c r="F12" s="11">
        <f>E12*100</f>
        <v>12.589829999999999</v>
      </c>
      <c r="G12" s="2"/>
      <c r="H12" s="2" t="s">
        <v>4</v>
      </c>
      <c r="I12" s="3">
        <f>(I3/(1.1)^1)</f>
        <v>50909.090909090904</v>
      </c>
      <c r="J12" s="2"/>
      <c r="K12" s="8" t="s">
        <v>8</v>
      </c>
      <c r="L12" s="12">
        <v>0.15979599999999999</v>
      </c>
      <c r="M12" s="11">
        <f>L12*100</f>
        <v>15.9796</v>
      </c>
      <c r="N12" s="2"/>
    </row>
    <row r="13" spans="1:14" x14ac:dyDescent="0.25">
      <c r="A13" s="2" t="s">
        <v>4</v>
      </c>
      <c r="B13" s="3">
        <f>(B4/(1.1)^2)</f>
        <v>23140.49586776859</v>
      </c>
      <c r="C13" s="2"/>
      <c r="D13" s="2"/>
      <c r="E13" s="2"/>
      <c r="F13" s="2"/>
      <c r="G13" s="2"/>
      <c r="H13" s="2" t="s">
        <v>4</v>
      </c>
      <c r="I13" s="3">
        <f>(I4/(1.1)^2)</f>
        <v>19834.71074380165</v>
      </c>
      <c r="J13" s="2"/>
      <c r="K13" s="2"/>
      <c r="L13" s="2"/>
      <c r="M13" s="2"/>
      <c r="N13" s="2"/>
    </row>
    <row r="14" spans="1:14" x14ac:dyDescent="0.25">
      <c r="A14" s="2" t="s">
        <v>4</v>
      </c>
      <c r="B14" s="3">
        <f>(B5/(1.1)^3)</f>
        <v>21036.814425244171</v>
      </c>
      <c r="C14" s="2"/>
      <c r="D14" s="8" t="s">
        <v>9</v>
      </c>
      <c r="E14" s="2">
        <f>((B8/5)/B2)*100</f>
        <v>33.333333333333329</v>
      </c>
      <c r="F14" s="2"/>
      <c r="G14" s="2"/>
      <c r="H14" s="2" t="s">
        <v>4</v>
      </c>
      <c r="I14" s="3">
        <f>(I5/(1.1)^3)</f>
        <v>15026.296018031551</v>
      </c>
      <c r="J14" s="2"/>
      <c r="K14" s="8" t="s">
        <v>9</v>
      </c>
      <c r="L14" s="2">
        <f>((I8/5)/I2)*100</f>
        <v>31.111111111111111</v>
      </c>
      <c r="M14" s="2"/>
      <c r="N14" s="2"/>
    </row>
    <row r="15" spans="1:14" x14ac:dyDescent="0.25">
      <c r="A15" s="2" t="s">
        <v>4</v>
      </c>
      <c r="B15" s="3">
        <f>(B6/(1.1)^4)</f>
        <v>19124.376750221974</v>
      </c>
      <c r="C15" s="2"/>
      <c r="D15" s="2"/>
      <c r="E15" s="2"/>
      <c r="F15" s="2"/>
      <c r="G15" s="2"/>
      <c r="H15" s="2" t="s">
        <v>4</v>
      </c>
      <c r="I15" s="3">
        <f>(I6/(1.1)^4)</f>
        <v>13660.26910730141</v>
      </c>
      <c r="J15" s="2"/>
      <c r="K15" s="2"/>
      <c r="L15" s="2"/>
      <c r="M15" s="2"/>
      <c r="N15" s="2"/>
    </row>
    <row r="16" spans="1:14" x14ac:dyDescent="0.25">
      <c r="A16" s="2"/>
      <c r="B16" s="3">
        <f>(B7/(1.1)^5)</f>
        <v>17385.797045656338</v>
      </c>
      <c r="C16" s="2"/>
      <c r="D16" s="8" t="s">
        <v>10</v>
      </c>
      <c r="E16" s="2">
        <f>B17/B18</f>
        <v>1.2635955898028155</v>
      </c>
      <c r="F16" s="2"/>
      <c r="G16" s="2"/>
      <c r="H16" s="2"/>
      <c r="I16" s="3">
        <f>(I7/(1.1)^5)</f>
        <v>12418.426461183099</v>
      </c>
      <c r="J16" s="2"/>
      <c r="K16" s="8" t="s">
        <v>10</v>
      </c>
      <c r="L16" s="2">
        <f>I17/I18</f>
        <v>1.2427643693267625</v>
      </c>
      <c r="M16" s="2"/>
      <c r="N16" s="2"/>
    </row>
    <row r="17" spans="1:14" x14ac:dyDescent="0.25">
      <c r="A17" s="4" t="s">
        <v>5</v>
      </c>
      <c r="B17" s="5">
        <f>SUM(B12:B16)</f>
        <v>106142.02954343651</v>
      </c>
      <c r="C17" s="2"/>
      <c r="D17" s="2"/>
      <c r="E17" s="2"/>
      <c r="F17" s="2"/>
      <c r="G17" s="2"/>
      <c r="H17" s="4" t="s">
        <v>5</v>
      </c>
      <c r="I17" s="5">
        <f>SUM(I12:I16)</f>
        <v>111848.79323940862</v>
      </c>
      <c r="J17" s="2"/>
      <c r="K17" s="2"/>
      <c r="L17" s="2"/>
      <c r="M17" s="2"/>
      <c r="N17" s="2"/>
    </row>
    <row r="18" spans="1:14" x14ac:dyDescent="0.25">
      <c r="A18" s="2" t="s">
        <v>6</v>
      </c>
      <c r="B18" s="2">
        <f>B2</f>
        <v>84000</v>
      </c>
      <c r="C18" s="2"/>
      <c r="D18" s="2"/>
      <c r="E18" s="2"/>
      <c r="F18" s="2"/>
      <c r="G18" s="2"/>
      <c r="H18" s="2" t="s">
        <v>6</v>
      </c>
      <c r="I18" s="2">
        <f>I2</f>
        <v>90000</v>
      </c>
      <c r="J18" s="2"/>
      <c r="K18" s="2"/>
      <c r="L18" s="2"/>
      <c r="M18" s="2"/>
      <c r="N18" s="2"/>
    </row>
    <row r="19" spans="1:14" x14ac:dyDescent="0.25">
      <c r="A19" s="2"/>
      <c r="B19" s="3">
        <f>B17-B18</f>
        <v>22142.029543436511</v>
      </c>
      <c r="C19" s="2"/>
      <c r="D19" s="2"/>
      <c r="E19" s="2"/>
      <c r="F19" s="2"/>
      <c r="G19" s="2"/>
      <c r="H19" s="2"/>
      <c r="I19" s="3">
        <f>I17-I18</f>
        <v>21848.793239408624</v>
      </c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14" t="s">
        <v>13</v>
      </c>
      <c r="B21" s="14"/>
      <c r="C21" s="14"/>
      <c r="D21" s="14"/>
      <c r="E21" s="14"/>
      <c r="F21" s="14"/>
      <c r="G21" s="14"/>
      <c r="H21" s="9" t="s">
        <v>13</v>
      </c>
      <c r="I21" s="9"/>
      <c r="J21" s="9"/>
      <c r="K21" s="9"/>
      <c r="L21" s="9"/>
      <c r="M21" s="9"/>
      <c r="N21" s="9"/>
    </row>
    <row r="22" spans="1:14" x14ac:dyDescent="0.25">
      <c r="A22" s="14"/>
      <c r="B22" s="14"/>
      <c r="C22" s="14"/>
      <c r="D22" s="14"/>
      <c r="E22" s="14"/>
      <c r="F22" s="14"/>
      <c r="G22" s="14"/>
      <c r="H22" s="9"/>
      <c r="I22" s="9"/>
      <c r="J22" s="9"/>
      <c r="K22" s="9"/>
      <c r="L22" s="9"/>
      <c r="M22" s="9"/>
      <c r="N22" s="9"/>
    </row>
  </sheetData>
  <mergeCells count="2">
    <mergeCell ref="A21:G22"/>
    <mergeCell ref="H21:N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ibañez</dc:creator>
  <cp:lastModifiedBy>diego ibañez</cp:lastModifiedBy>
  <dcterms:created xsi:type="dcterms:W3CDTF">2017-11-27T23:24:18Z</dcterms:created>
  <dcterms:modified xsi:type="dcterms:W3CDTF">2017-11-29T23:48:18Z</dcterms:modified>
</cp:coreProperties>
</file>