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activeTab="1" xr2:uid="{00000000-000D-0000-FFFF-FFFF00000000}"/>
  </bookViews>
  <sheets>
    <sheet name="Mínimo Cuadrados" sheetId="1" r:id="rId1"/>
    <sheet name="Estado de Resultad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C15" i="2" s="1"/>
  <c r="D16" i="2" s="1"/>
  <c r="B14" i="2"/>
  <c r="I16" i="1"/>
  <c r="I17" i="1"/>
  <c r="D11" i="1"/>
  <c r="C10" i="2" l="1"/>
  <c r="C11" i="1" l="1"/>
  <c r="K8" i="1" s="1"/>
  <c r="F6" i="1"/>
  <c r="F7" i="1"/>
  <c r="F8" i="1"/>
  <c r="F9" i="1"/>
  <c r="F5" i="1"/>
  <c r="E6" i="1"/>
  <c r="E7" i="1"/>
  <c r="E8" i="1"/>
  <c r="E9" i="1"/>
  <c r="E5" i="1"/>
  <c r="F11" i="1" l="1"/>
  <c r="E11" i="1"/>
  <c r="K12" i="1" l="1"/>
  <c r="G5" i="1" s="1"/>
  <c r="G9" i="1" l="1"/>
  <c r="G8" i="1"/>
  <c r="G10" i="1"/>
  <c r="C5" i="2" s="1"/>
  <c r="G7" i="1"/>
  <c r="G6" i="1"/>
  <c r="D6" i="2" l="1"/>
  <c r="D8" i="2" l="1"/>
  <c r="E9" i="2"/>
  <c r="E10" i="2"/>
  <c r="E12" i="2"/>
  <c r="E6" i="2"/>
  <c r="E7" i="2"/>
  <c r="E5" i="2"/>
  <c r="E8" i="2" l="1"/>
  <c r="D11" i="2"/>
  <c r="E11" i="2" l="1"/>
  <c r="D13" i="2"/>
  <c r="E14" i="2" l="1"/>
  <c r="E13" i="2"/>
  <c r="E16" i="2"/>
</calcChain>
</file>

<file path=xl/sharedStrings.xml><?xml version="1.0" encoding="utf-8"?>
<sst xmlns="http://schemas.openxmlformats.org/spreadsheetml/2006/main" count="37" uniqueCount="34">
  <si>
    <t>Año</t>
  </si>
  <si>
    <t>Ventas (Y)</t>
  </si>
  <si>
    <t>=</t>
  </si>
  <si>
    <t>Sumatorias</t>
  </si>
  <si>
    <t xml:space="preserve"> </t>
  </si>
  <si>
    <t xml:space="preserve"> N =</t>
  </si>
  <si>
    <t>Pronóstico</t>
  </si>
  <si>
    <t>X</t>
  </si>
  <si>
    <t>X^2</t>
  </si>
  <si>
    <t>XY</t>
  </si>
  <si>
    <t>El Cocodrilo, S.A. de C.V.</t>
  </si>
  <si>
    <t>Estado de Resultados Proforma</t>
  </si>
  <si>
    <t>Del 1 enero al 31 de diciembre del 2012</t>
  </si>
  <si>
    <t>Ventas</t>
  </si>
  <si>
    <t>Ventas netas</t>
  </si>
  <si>
    <t>Costo de lo vendido</t>
  </si>
  <si>
    <t>Utilidad bruta</t>
  </si>
  <si>
    <t>Gastos de Venta</t>
  </si>
  <si>
    <t>Gastos de Administración</t>
  </si>
  <si>
    <t>Gastos Financieros</t>
  </si>
  <si>
    <t>Impuesto sobre la renta</t>
  </si>
  <si>
    <t>Autorizado por:</t>
  </si>
  <si>
    <t>Realizado por:</t>
  </si>
  <si>
    <t>_____________________</t>
  </si>
  <si>
    <t>Propietario</t>
  </si>
  <si>
    <t>Contador General</t>
  </si>
  <si>
    <t>Don Timoti Cortez</t>
  </si>
  <si>
    <t>C.P. Ramón Valdez</t>
  </si>
  <si>
    <t>Porcentaje</t>
  </si>
  <si>
    <t>Utilidad/Pérdida de operación</t>
  </si>
  <si>
    <t>Utilidad/Pérdida del ejercicio antes de impuestos</t>
  </si>
  <si>
    <t>Utilidad/Pérdida neta del ejercicio</t>
  </si>
  <si>
    <t>Y = a + bX</t>
  </si>
  <si>
    <t>Participación de los trabajadores en las Utilidades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</si>
</sst>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2" fillId="2" borderId="4" xfId="0" applyFont="1" applyFill="1" applyBorder="1"/>
    <xf numFmtId="164" fontId="1" fillId="0" borderId="9" xfId="0" applyNumberFormat="1" applyFont="1" applyFill="1" applyBorder="1"/>
    <xf numFmtId="164" fontId="1" fillId="2" borderId="5" xfId="0" applyNumberFormat="1" applyFont="1" applyFill="1" applyBorder="1"/>
    <xf numFmtId="0" fontId="0" fillId="0" borderId="4" xfId="0" applyFont="1" applyBorder="1"/>
    <xf numFmtId="164" fontId="0" fillId="0" borderId="10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164" fontId="0" fillId="2" borderId="5" xfId="0" applyNumberFormat="1" applyFill="1" applyBorder="1"/>
    <xf numFmtId="164" fontId="0" fillId="0" borderId="11" xfId="0" applyNumberFormat="1" applyBorder="1"/>
    <xf numFmtId="164" fontId="0" fillId="3" borderId="8" xfId="0" applyNumberForma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4" xfId="0" applyFont="1" applyBorder="1"/>
    <xf numFmtId="164" fontId="1" fillId="0" borderId="9" xfId="0" applyNumberFormat="1" applyFont="1" applyBorder="1"/>
    <xf numFmtId="164" fontId="1" fillId="0" borderId="5" xfId="0" applyNumberFormat="1" applyFont="1" applyBorder="1"/>
    <xf numFmtId="0" fontId="0" fillId="0" borderId="12" xfId="0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0" fontId="2" fillId="3" borderId="6" xfId="0" applyFont="1" applyFill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AF6417E-496F-4DE1-81B2-28219005827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reales y línea de tendencia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Ventas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'Mínimo Cuadrados'!$B$5:$B$9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'Mínimo Cuadrados'!$C$5:$C$9</c:f>
              <c:numCache>
                <c:formatCode>#,##0</c:formatCode>
                <c:ptCount val="5"/>
                <c:pt idx="0">
                  <c:v>2058</c:v>
                </c:pt>
                <c:pt idx="1">
                  <c:v>2534</c:v>
                </c:pt>
                <c:pt idx="2">
                  <c:v>2474</c:v>
                </c:pt>
                <c:pt idx="3">
                  <c:v>2850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D-43E3-8645-E523F47E0FB5}"/>
            </c:ext>
          </c:extLst>
        </c:ser>
        <c:ser>
          <c:idx val="1"/>
          <c:order val="1"/>
          <c:tx>
            <c:v>Pronostico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'Mínimo Cuadrados'!$B$5:$B$10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xVal>
          <c:yVal>
            <c:numRef>
              <c:f>'Mínimo Cuadrados'!$G$5:$G$10</c:f>
              <c:numCache>
                <c:formatCode>General</c:formatCode>
                <c:ptCount val="6"/>
                <c:pt idx="0">
                  <c:v>2143.1999999999998</c:v>
                </c:pt>
                <c:pt idx="1">
                  <c:v>2363.1999999999998</c:v>
                </c:pt>
                <c:pt idx="2">
                  <c:v>2583.1999999999998</c:v>
                </c:pt>
                <c:pt idx="3">
                  <c:v>2803.2</c:v>
                </c:pt>
                <c:pt idx="4">
                  <c:v>3023.2</c:v>
                </c:pt>
                <c:pt idx="5">
                  <c:v>3243.2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D-43E3-8645-E523F47E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43968"/>
        <c:axId val="462849064"/>
      </c:scatterChart>
      <c:valAx>
        <c:axId val="462843968"/>
        <c:scaling>
          <c:orientation val="minMax"/>
          <c:max val="2012"/>
          <c:min val="2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  <a:r>
                  <a:rPr lang="es-MX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849064"/>
        <c:crosses val="autoZero"/>
        <c:crossBetween val="midCat"/>
      </c:valAx>
      <c:valAx>
        <c:axId val="4628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8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5</xdr:row>
      <xdr:rowOff>171450</xdr:rowOff>
    </xdr:from>
    <xdr:to>
      <xdr:col>8</xdr:col>
      <xdr:colOff>632325</xdr:colOff>
      <xdr:row>9</xdr:row>
      <xdr:rowOff>41883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1314450"/>
          <a:ext cx="1080000" cy="632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359550</xdr:colOff>
      <xdr:row>9</xdr:row>
      <xdr:rowOff>159525</xdr:rowOff>
    </xdr:from>
    <xdr:to>
      <xdr:col>8</xdr:col>
      <xdr:colOff>677550</xdr:colOff>
      <xdr:row>13</xdr:row>
      <xdr:rowOff>67220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550" y="2064525"/>
          <a:ext cx="1080000" cy="669695"/>
        </a:xfrm>
        <a:prstGeom prst="rect">
          <a:avLst/>
        </a:prstGeom>
      </xdr:spPr>
    </xdr:pic>
    <xdr:clientData/>
  </xdr:twoCellAnchor>
  <xdr:twoCellAnchor editAs="oneCell">
    <xdr:from>
      <xdr:col>12</xdr:col>
      <xdr:colOff>429540</xdr:colOff>
      <xdr:row>10</xdr:row>
      <xdr:rowOff>51435</xdr:rowOff>
    </xdr:from>
    <xdr:to>
      <xdr:col>14</xdr:col>
      <xdr:colOff>462915</xdr:colOff>
      <xdr:row>12</xdr:row>
      <xdr:rowOff>27638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59" r="1517" b="-1"/>
        <a:stretch/>
      </xdr:blipFill>
      <xdr:spPr>
        <a:xfrm>
          <a:off x="9367800" y="1880235"/>
          <a:ext cx="1618335" cy="34196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23812</xdr:rowOff>
    </xdr:from>
    <xdr:to>
      <xdr:col>7</xdr:col>
      <xdr:colOff>0</xdr:colOff>
      <xdr:row>26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7"/>
  <sheetViews>
    <sheetView workbookViewId="0">
      <selection activeCell="L28" sqref="L28"/>
    </sheetView>
  </sheetViews>
  <sheetFormatPr baseColWidth="10" defaultRowHeight="14.4" x14ac:dyDescent="0.3"/>
  <cols>
    <col min="10" max="10" width="5.88671875" customWidth="1"/>
    <col min="11" max="11" width="8.88671875" customWidth="1"/>
  </cols>
  <sheetData>
    <row r="3" spans="2:11" x14ac:dyDescent="0.3">
      <c r="H3" t="s">
        <v>32</v>
      </c>
      <c r="J3" t="s">
        <v>5</v>
      </c>
      <c r="K3">
        <v>5</v>
      </c>
    </row>
    <row r="4" spans="2:11" x14ac:dyDescent="0.3">
      <c r="B4" t="s">
        <v>0</v>
      </c>
      <c r="C4" t="s">
        <v>1</v>
      </c>
      <c r="D4" t="s">
        <v>7</v>
      </c>
      <c r="E4" t="s">
        <v>8</v>
      </c>
      <c r="F4" t="s">
        <v>9</v>
      </c>
      <c r="G4" t="s">
        <v>6</v>
      </c>
    </row>
    <row r="5" spans="2:11" x14ac:dyDescent="0.3">
      <c r="B5">
        <v>2007</v>
      </c>
      <c r="C5" s="1">
        <v>2058</v>
      </c>
      <c r="D5">
        <v>-2</v>
      </c>
      <c r="E5">
        <f>D5*D5</f>
        <v>4</v>
      </c>
      <c r="F5">
        <f>D5*C5</f>
        <v>-4116</v>
      </c>
      <c r="G5">
        <f t="shared" ref="G5:G9" si="0">$K$8+$K$12*D5</f>
        <v>2143.1999999999998</v>
      </c>
      <c r="I5" t="s">
        <v>4</v>
      </c>
      <c r="J5" t="s">
        <v>5</v>
      </c>
      <c r="K5">
        <v>5</v>
      </c>
    </row>
    <row r="6" spans="2:11" x14ac:dyDescent="0.3">
      <c r="B6">
        <v>2008</v>
      </c>
      <c r="C6" s="1">
        <v>2534</v>
      </c>
      <c r="D6">
        <v>-1</v>
      </c>
      <c r="E6">
        <f t="shared" ref="E6:E10" si="1">D6*D6</f>
        <v>1</v>
      </c>
      <c r="F6">
        <f t="shared" ref="F6:F9" si="2">D6*C6</f>
        <v>-2534</v>
      </c>
      <c r="G6">
        <f t="shared" si="0"/>
        <v>2363.1999999999998</v>
      </c>
    </row>
    <row r="7" spans="2:11" x14ac:dyDescent="0.3">
      <c r="B7">
        <v>2009</v>
      </c>
      <c r="C7" s="1">
        <v>2474</v>
      </c>
      <c r="D7">
        <v>0</v>
      </c>
      <c r="E7">
        <f t="shared" si="1"/>
        <v>0</v>
      </c>
      <c r="F7">
        <f t="shared" si="2"/>
        <v>0</v>
      </c>
      <c r="G7">
        <f t="shared" si="0"/>
        <v>2583.1999999999998</v>
      </c>
    </row>
    <row r="8" spans="2:11" x14ac:dyDescent="0.3">
      <c r="B8">
        <v>2010</v>
      </c>
      <c r="C8" s="1">
        <v>2850</v>
      </c>
      <c r="D8">
        <v>1</v>
      </c>
      <c r="E8">
        <f t="shared" si="1"/>
        <v>1</v>
      </c>
      <c r="F8">
        <f t="shared" si="2"/>
        <v>2850</v>
      </c>
      <c r="G8">
        <f t="shared" si="0"/>
        <v>2803.2</v>
      </c>
      <c r="J8" t="s">
        <v>2</v>
      </c>
      <c r="K8" s="1">
        <f>C11/K5</f>
        <v>2583.1999999999998</v>
      </c>
    </row>
    <row r="9" spans="2:11" x14ac:dyDescent="0.3">
      <c r="B9">
        <v>2011</v>
      </c>
      <c r="C9" s="1">
        <v>3000</v>
      </c>
      <c r="D9">
        <v>2</v>
      </c>
      <c r="E9">
        <f t="shared" si="1"/>
        <v>4</v>
      </c>
      <c r="F9">
        <f t="shared" si="2"/>
        <v>6000</v>
      </c>
      <c r="G9">
        <f t="shared" si="0"/>
        <v>3023.2</v>
      </c>
    </row>
    <row r="10" spans="2:11" x14ac:dyDescent="0.3">
      <c r="B10">
        <v>2012</v>
      </c>
      <c r="D10">
        <v>3</v>
      </c>
      <c r="G10">
        <f>$K$8+$K$12*D10</f>
        <v>3243.2</v>
      </c>
    </row>
    <row r="11" spans="2:11" x14ac:dyDescent="0.3">
      <c r="B11" t="s">
        <v>3</v>
      </c>
      <c r="C11" s="1">
        <f>SUM(C5:C9)</f>
        <v>12916</v>
      </c>
      <c r="D11" s="1">
        <f>SUM(D5:D9)</f>
        <v>0</v>
      </c>
      <c r="E11" s="1">
        <f>SUM(E5:E10)</f>
        <v>10</v>
      </c>
      <c r="F11" s="1">
        <f t="shared" ref="F11" si="3">SUM(F5:F9)</f>
        <v>2200</v>
      </c>
    </row>
    <row r="12" spans="2:11" x14ac:dyDescent="0.3">
      <c r="J12" t="s">
        <v>2</v>
      </c>
      <c r="K12">
        <f>F11/E11</f>
        <v>220</v>
      </c>
    </row>
    <row r="16" spans="2:11" x14ac:dyDescent="0.3">
      <c r="I16">
        <f>_xlfn.FORECAST.LINEAR(D10,C5:C9,D5:D9)</f>
        <v>3243.2</v>
      </c>
    </row>
    <row r="17" spans="9:9" x14ac:dyDescent="0.3">
      <c r="I17">
        <f>_xlfn.FORECAST.LINEAR(D10,C5:C9,D5:D9)</f>
        <v>3243.2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EF76-0C91-4256-A3D0-2C2267C70177}">
  <sheetPr>
    <pageSetUpPr fitToPage="1"/>
  </sheetPr>
  <dimension ref="A1:E24"/>
  <sheetViews>
    <sheetView tabSelected="1" zoomScaleNormal="100" workbookViewId="0">
      <selection activeCell="D23" sqref="D23"/>
    </sheetView>
  </sheetViews>
  <sheetFormatPr baseColWidth="10" defaultRowHeight="14.4" x14ac:dyDescent="0.3"/>
  <cols>
    <col min="1" max="1" width="42.6640625" bestFit="1" customWidth="1"/>
    <col min="2" max="2" width="8.5546875" customWidth="1"/>
    <col min="3" max="3" width="9.77734375" customWidth="1"/>
    <col min="4" max="4" width="10.5546875" customWidth="1"/>
    <col min="5" max="5" width="11.77734375" customWidth="1"/>
    <col min="6" max="6" width="17" customWidth="1"/>
    <col min="7" max="7" width="4.109375" customWidth="1"/>
    <col min="8" max="8" width="11.21875" bestFit="1" customWidth="1"/>
    <col min="9" max="9" width="3.77734375" customWidth="1"/>
    <col min="10" max="10" width="35.77734375" bestFit="1" customWidth="1"/>
    <col min="11" max="11" width="3.109375" customWidth="1"/>
    <col min="12" max="12" width="12.21875" customWidth="1"/>
  </cols>
  <sheetData>
    <row r="1" spans="1:5" x14ac:dyDescent="0.3">
      <c r="A1" s="26" t="s">
        <v>10</v>
      </c>
      <c r="B1" s="27"/>
      <c r="C1" s="27"/>
      <c r="D1" s="27"/>
      <c r="E1" s="28"/>
    </row>
    <row r="2" spans="1:5" x14ac:dyDescent="0.3">
      <c r="A2" s="29" t="s">
        <v>11</v>
      </c>
      <c r="B2" s="30"/>
      <c r="C2" s="30"/>
      <c r="D2" s="30"/>
      <c r="E2" s="31"/>
    </row>
    <row r="3" spans="1:5" ht="15" thickBot="1" x14ac:dyDescent="0.35">
      <c r="A3" s="32" t="s">
        <v>12</v>
      </c>
      <c r="B3" s="33"/>
      <c r="C3" s="33"/>
      <c r="D3" s="33"/>
      <c r="E3" s="34"/>
    </row>
    <row r="4" spans="1:5" ht="15" thickBot="1" x14ac:dyDescent="0.35">
      <c r="A4" s="23"/>
      <c r="B4" s="24"/>
      <c r="C4" s="24"/>
      <c r="D4" s="25"/>
      <c r="E4" s="19" t="s">
        <v>28</v>
      </c>
    </row>
    <row r="5" spans="1:5" x14ac:dyDescent="0.3">
      <c r="A5" s="16" t="s">
        <v>13</v>
      </c>
      <c r="B5" s="17"/>
      <c r="C5" s="17">
        <f>'Mínimo Cuadrados'!G10</f>
        <v>3243.2</v>
      </c>
      <c r="D5" s="18"/>
      <c r="E5" s="20">
        <f>C5/$D$6</f>
        <v>1</v>
      </c>
    </row>
    <row r="6" spans="1:5" x14ac:dyDescent="0.3">
      <c r="A6" s="2" t="s">
        <v>14</v>
      </c>
      <c r="B6" s="3"/>
      <c r="C6" s="3"/>
      <c r="D6" s="4">
        <f>SUM(C5)</f>
        <v>3243.2</v>
      </c>
      <c r="E6" s="20">
        <f>$D$6/D6</f>
        <v>1</v>
      </c>
    </row>
    <row r="7" spans="1:5" x14ac:dyDescent="0.3">
      <c r="A7" s="5" t="s">
        <v>15</v>
      </c>
      <c r="B7" s="3"/>
      <c r="C7" s="3">
        <v>2432.4</v>
      </c>
      <c r="D7" s="6"/>
      <c r="E7" s="20">
        <f>D7/$D$6</f>
        <v>0</v>
      </c>
    </row>
    <row r="8" spans="1:5" x14ac:dyDescent="0.3">
      <c r="A8" s="2" t="s">
        <v>16</v>
      </c>
      <c r="B8" s="3"/>
      <c r="C8" s="3"/>
      <c r="D8" s="4">
        <f>(D6-C7)</f>
        <v>810.79999999999973</v>
      </c>
      <c r="E8" s="20">
        <f>D8/$D$6</f>
        <v>0.24999999999999992</v>
      </c>
    </row>
    <row r="9" spans="1:5" x14ac:dyDescent="0.3">
      <c r="A9" s="5" t="s">
        <v>17</v>
      </c>
      <c r="B9" s="3">
        <v>178.37</v>
      </c>
      <c r="C9" s="3"/>
      <c r="D9" s="6"/>
      <c r="E9" s="20">
        <f>B9/$D$6</f>
        <v>5.4998149975333012E-2</v>
      </c>
    </row>
    <row r="10" spans="1:5" x14ac:dyDescent="0.3">
      <c r="A10" s="5" t="s">
        <v>18</v>
      </c>
      <c r="B10" s="3">
        <v>97.29</v>
      </c>
      <c r="C10" s="3">
        <f>SUM(B9:B10)</f>
        <v>275.66000000000003</v>
      </c>
      <c r="D10" s="7"/>
      <c r="E10" s="20">
        <f>C10/$D$6</f>
        <v>8.4996299950666016E-2</v>
      </c>
    </row>
    <row r="11" spans="1:5" x14ac:dyDescent="0.3">
      <c r="A11" s="2" t="s">
        <v>29</v>
      </c>
      <c r="B11" s="8"/>
      <c r="C11" s="8"/>
      <c r="D11" s="9">
        <f>D8-C10</f>
        <v>535.13999999999965</v>
      </c>
      <c r="E11" s="20">
        <f>D11/$D$6</f>
        <v>0.1650037000493339</v>
      </c>
    </row>
    <row r="12" spans="1:5" x14ac:dyDescent="0.3">
      <c r="A12" s="5" t="s">
        <v>19</v>
      </c>
      <c r="B12" s="8"/>
      <c r="C12" s="8">
        <v>0</v>
      </c>
      <c r="D12" s="7"/>
      <c r="E12" s="20">
        <f>C12/$D$6</f>
        <v>0</v>
      </c>
    </row>
    <row r="13" spans="1:5" x14ac:dyDescent="0.3">
      <c r="A13" s="2" t="s">
        <v>30</v>
      </c>
      <c r="B13" s="8"/>
      <c r="C13" s="8"/>
      <c r="D13" s="9">
        <f>(D11-C12)</f>
        <v>535.13999999999965</v>
      </c>
      <c r="E13" s="20">
        <f>D13/$D$6</f>
        <v>0.1650037000493339</v>
      </c>
    </row>
    <row r="14" spans="1:5" x14ac:dyDescent="0.3">
      <c r="A14" s="5" t="s">
        <v>20</v>
      </c>
      <c r="B14" s="8">
        <f>D13*0.25</f>
        <v>133.78499999999991</v>
      </c>
      <c r="C14" s="8"/>
      <c r="D14" s="7"/>
      <c r="E14" s="20">
        <f>C14/$D$6</f>
        <v>0</v>
      </c>
    </row>
    <row r="15" spans="1:5" x14ac:dyDescent="0.3">
      <c r="A15" s="5" t="s">
        <v>33</v>
      </c>
      <c r="B15" s="8">
        <f>D13*0.15</f>
        <v>80.270999999999944</v>
      </c>
      <c r="C15" s="8">
        <f>SUM(B14:B15)</f>
        <v>214.05599999999987</v>
      </c>
      <c r="D15" s="7"/>
      <c r="E15" s="20"/>
    </row>
    <row r="16" spans="1:5" ht="15" thickBot="1" x14ac:dyDescent="0.35">
      <c r="A16" s="22" t="s">
        <v>31</v>
      </c>
      <c r="B16" s="10"/>
      <c r="C16" s="10"/>
      <c r="D16" s="11">
        <f>(D13-C15)</f>
        <v>321.08399999999978</v>
      </c>
      <c r="E16" s="21">
        <f>D16/$D$6</f>
        <v>9.9002220029600338E-2</v>
      </c>
    </row>
    <row r="18" spans="1:4" x14ac:dyDescent="0.3">
      <c r="A18" s="12" t="s">
        <v>21</v>
      </c>
      <c r="B18" s="13"/>
      <c r="C18" s="12" t="s">
        <v>22</v>
      </c>
      <c r="D18" s="13"/>
    </row>
    <row r="19" spans="1:4" x14ac:dyDescent="0.3">
      <c r="A19" s="12"/>
      <c r="B19" s="13"/>
      <c r="C19" s="12"/>
      <c r="D19" s="13"/>
    </row>
    <row r="20" spans="1:4" x14ac:dyDescent="0.3">
      <c r="A20" s="12"/>
      <c r="B20" s="13"/>
      <c r="C20" s="12"/>
      <c r="D20" s="13"/>
    </row>
    <row r="21" spans="1:4" x14ac:dyDescent="0.3">
      <c r="A21" s="12"/>
      <c r="B21" s="13"/>
      <c r="C21" s="12"/>
      <c r="D21" s="13"/>
    </row>
    <row r="22" spans="1:4" x14ac:dyDescent="0.3">
      <c r="A22" s="12" t="s">
        <v>23</v>
      </c>
      <c r="B22" s="13"/>
      <c r="C22" s="12" t="s">
        <v>23</v>
      </c>
      <c r="D22" s="13"/>
    </row>
    <row r="23" spans="1:4" x14ac:dyDescent="0.3">
      <c r="A23" s="14" t="s">
        <v>26</v>
      </c>
      <c r="B23" s="15"/>
      <c r="C23" s="14" t="s">
        <v>27</v>
      </c>
      <c r="D23" s="13"/>
    </row>
    <row r="24" spans="1:4" x14ac:dyDescent="0.3">
      <c r="A24" s="12" t="s">
        <v>24</v>
      </c>
      <c r="B24" s="13"/>
      <c r="C24" s="12" t="s">
        <v>25</v>
      </c>
    </row>
  </sheetData>
  <mergeCells count="4">
    <mergeCell ref="A4:D4"/>
    <mergeCell ref="A1:E1"/>
    <mergeCell ref="A2:E2"/>
    <mergeCell ref="A3:E3"/>
  </mergeCells>
  <pageMargins left="0.7" right="0.7" top="0.75" bottom="0.75" header="0.3" footer="0.3"/>
  <pageSetup paperSize="9"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Mínimo Cuadrados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Acosta</dc:creator>
  <cp:lastModifiedBy>Manuel Calva</cp:lastModifiedBy>
  <dcterms:created xsi:type="dcterms:W3CDTF">2017-11-15T00:35:08Z</dcterms:created>
  <dcterms:modified xsi:type="dcterms:W3CDTF">2017-11-15T15:14:35Z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a3f2d6a0-939f-4dab-80ad-4a515c2c5b3d</vt:lpwstr>
  </property>
</Properties>
</file>