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Escuela\3er Semestre\Administración\"/>
    </mc:Choice>
  </mc:AlternateContent>
  <bookViews>
    <workbookView xWindow="0" yWindow="0" windowWidth="23040" windowHeight="10896" activeTab="2" xr2:uid="{D8E1F98F-AAC5-4A18-99CD-45E59C43FE3F}"/>
  </bookViews>
  <sheets>
    <sheet name="Hoja1" sheetId="1" r:id="rId1"/>
    <sheet name="Hoja2" sheetId="2" r:id="rId2"/>
    <sheet name="Hoja3" sheetId="3" r:id="rId3"/>
    <sheet name="Hoja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4" l="1"/>
  <c r="F9" i="4"/>
  <c r="B14" i="4" l="1"/>
  <c r="B13" i="4"/>
  <c r="C13" i="4"/>
  <c r="C12" i="4"/>
  <c r="C11" i="4"/>
  <c r="C10" i="4"/>
  <c r="C9" i="4"/>
  <c r="C8" i="4"/>
  <c r="F7" i="4"/>
  <c r="C7" i="3"/>
  <c r="I11" i="3" l="1"/>
  <c r="I10" i="3"/>
  <c r="I9" i="3"/>
  <c r="I8" i="3"/>
  <c r="I7" i="3"/>
  <c r="G7" i="3"/>
  <c r="G8" i="3"/>
  <c r="G9" i="3"/>
  <c r="G10" i="3"/>
  <c r="G11" i="3"/>
  <c r="E11" i="3"/>
  <c r="E10" i="3"/>
  <c r="E9" i="3"/>
  <c r="E8" i="3"/>
  <c r="E7" i="3"/>
  <c r="C11" i="3"/>
  <c r="C10" i="3"/>
  <c r="C9" i="3"/>
  <c r="C8" i="3"/>
  <c r="E13" i="2"/>
  <c r="F12" i="2"/>
  <c r="F11" i="2"/>
  <c r="F10" i="2"/>
  <c r="F9" i="2"/>
  <c r="F8" i="2"/>
  <c r="F7" i="2"/>
  <c r="B8" i="2"/>
  <c r="B7" i="2"/>
  <c r="F12" i="3" l="1"/>
  <c r="F13" i="3" s="1"/>
  <c r="D12" i="3"/>
  <c r="D13" i="3" s="1"/>
  <c r="H12" i="3"/>
  <c r="H13" i="3" s="1"/>
  <c r="B12" i="3"/>
  <c r="B13" i="3" s="1"/>
  <c r="B37" i="1"/>
  <c r="B41" i="1"/>
  <c r="B36" i="1"/>
  <c r="B35" i="1"/>
  <c r="B34" i="1"/>
  <c r="B33" i="1"/>
  <c r="B32" i="1"/>
  <c r="C13" i="1"/>
  <c r="C12" i="1"/>
  <c r="C11" i="1"/>
  <c r="C10" i="1"/>
  <c r="B18" i="1"/>
  <c r="B22" i="1"/>
  <c r="B21" i="1"/>
  <c r="B20" i="1"/>
  <c r="B19" i="1"/>
  <c r="B23" i="1" s="1"/>
  <c r="C9" i="1"/>
  <c r="B27" i="1"/>
  <c r="B13" i="1"/>
  <c r="B12" i="1"/>
  <c r="B11" i="1"/>
  <c r="B9" i="1"/>
  <c r="B10" i="1"/>
  <c r="D9" i="1" l="1"/>
  <c r="D10" i="1" l="1"/>
  <c r="D11" i="1" l="1"/>
  <c r="D12" i="1" l="1"/>
  <c r="D13" i="1" s="1"/>
</calcChain>
</file>

<file path=xl/sharedStrings.xml><?xml version="1.0" encoding="utf-8"?>
<sst xmlns="http://schemas.openxmlformats.org/spreadsheetml/2006/main" count="68" uniqueCount="36">
  <si>
    <t>Línea de flujo de efectivo</t>
  </si>
  <si>
    <t>Año</t>
  </si>
  <si>
    <t>Monto de Inversión</t>
  </si>
  <si>
    <t>Ganancia por interés</t>
  </si>
  <si>
    <t>Inversión</t>
  </si>
  <si>
    <t>Plazo</t>
  </si>
  <si>
    <t>Tasa interés anual</t>
  </si>
  <si>
    <t>Total</t>
  </si>
  <si>
    <t>Valor Futuro Individual</t>
  </si>
  <si>
    <t>VF del periodo</t>
  </si>
  <si>
    <t>Periodo</t>
  </si>
  <si>
    <t xml:space="preserve">VF an = </t>
  </si>
  <si>
    <t>Valor Presente Individual</t>
  </si>
  <si>
    <t>VP del periodo</t>
  </si>
  <si>
    <t>Valor Presente Anual</t>
  </si>
  <si>
    <t>VP an =</t>
  </si>
  <si>
    <t>Valor Futuro Anual</t>
  </si>
  <si>
    <t>Inversión Neta</t>
  </si>
  <si>
    <t>Flujo Neto de Efectivo Fijo</t>
  </si>
  <si>
    <t>TMAR</t>
  </si>
  <si>
    <t>VP =</t>
  </si>
  <si>
    <t>VPN =</t>
  </si>
  <si>
    <t>Proyecto A</t>
  </si>
  <si>
    <t>Proyecto B</t>
  </si>
  <si>
    <t>Flujo de Efectivo</t>
  </si>
  <si>
    <t xml:space="preserve">Plazo </t>
  </si>
  <si>
    <t>VP</t>
  </si>
  <si>
    <t>VPN</t>
  </si>
  <si>
    <t>Proyecto C</t>
  </si>
  <si>
    <t>Proyecto D</t>
  </si>
  <si>
    <t>TIR =</t>
  </si>
  <si>
    <t>RAP =</t>
  </si>
  <si>
    <t>IR =</t>
  </si>
  <si>
    <t>Inversión Inicial</t>
  </si>
  <si>
    <t xml:space="preserve">Interes = </t>
  </si>
  <si>
    <t>TIMAR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</si>
</sst>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0" fontId="0" fillId="0" borderId="7" xfId="0" applyNumberFormat="1" applyBorder="1"/>
    <xf numFmtId="0" fontId="0" fillId="0" borderId="8" xfId="0" applyBorder="1"/>
    <xf numFmtId="0" fontId="0" fillId="0" borderId="9" xfId="0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1" xfId="0" applyBorder="1"/>
    <xf numFmtId="0" fontId="0" fillId="0" borderId="12" xfId="0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5" xfId="0" applyBorder="1"/>
    <xf numFmtId="0" fontId="0" fillId="0" borderId="16" xfId="0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19" xfId="0" applyBorder="1" applyAlignment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0" borderId="27" xfId="0" applyNumberFormat="1" applyBorder="1"/>
    <xf numFmtId="164" fontId="0" fillId="0" borderId="28" xfId="0" applyNumberFormat="1" applyBorder="1"/>
    <xf numFmtId="0" fontId="0" fillId="0" borderId="28" xfId="0" applyBorder="1"/>
    <xf numFmtId="9" fontId="0" fillId="0" borderId="0" xfId="0" applyNumberFormat="1"/>
    <xf numFmtId="164" fontId="0" fillId="0" borderId="24" xfId="0" applyNumberFormat="1" applyBorder="1" applyAlignment="1"/>
    <xf numFmtId="164" fontId="0" fillId="0" borderId="1" xfId="0" applyNumberFormat="1" applyBorder="1" applyAlignment="1"/>
    <xf numFmtId="0" fontId="0" fillId="0" borderId="0" xfId="0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2B63E3-717D-4E94-A5DA-AF84665E0D2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C6C8-BEF7-4159-A9CF-532B3A8AAA76}">
  <dimension ref="A1:D41"/>
  <sheetViews>
    <sheetView workbookViewId="0">
      <selection activeCell="D20" sqref="D20"/>
    </sheetView>
  </sheetViews>
  <sheetFormatPr baseColWidth="10" defaultRowHeight="14.4" x14ac:dyDescent="0.3"/>
  <cols>
    <col min="1" max="1" width="22.33203125" bestFit="1" customWidth="1"/>
    <col min="2" max="2" width="17" bestFit="1" customWidth="1"/>
    <col min="3" max="3" width="17.88671875" bestFit="1" customWidth="1"/>
  </cols>
  <sheetData>
    <row r="1" spans="1:4" x14ac:dyDescent="0.3">
      <c r="A1" s="3" t="s">
        <v>4</v>
      </c>
      <c r="B1" s="4">
        <v>15000</v>
      </c>
    </row>
    <row r="2" spans="1:4" x14ac:dyDescent="0.3">
      <c r="A2" s="5" t="s">
        <v>5</v>
      </c>
      <c r="B2" s="6">
        <v>5</v>
      </c>
    </row>
    <row r="3" spans="1:4" ht="15" thickBot="1" x14ac:dyDescent="0.35">
      <c r="A3" s="7" t="s">
        <v>6</v>
      </c>
      <c r="B3" s="8">
        <v>0.1</v>
      </c>
    </row>
    <row r="5" spans="1:4" x14ac:dyDescent="0.3">
      <c r="A5" s="1" t="s">
        <v>0</v>
      </c>
    </row>
    <row r="6" spans="1:4" ht="15" thickBot="1" x14ac:dyDescent="0.35"/>
    <row r="7" spans="1:4" ht="15" thickBot="1" x14ac:dyDescent="0.35">
      <c r="A7" s="13" t="s">
        <v>1</v>
      </c>
      <c r="B7" s="17" t="s">
        <v>2</v>
      </c>
      <c r="C7" s="13" t="s">
        <v>3</v>
      </c>
      <c r="D7" s="9" t="s">
        <v>7</v>
      </c>
    </row>
    <row r="8" spans="1:4" x14ac:dyDescent="0.3">
      <c r="A8" s="14">
        <v>0</v>
      </c>
      <c r="B8" s="18"/>
      <c r="C8" s="14"/>
      <c r="D8" s="10"/>
    </row>
    <row r="9" spans="1:4" x14ac:dyDescent="0.3">
      <c r="A9" s="21">
        <v>1</v>
      </c>
      <c r="B9" s="19">
        <f>$B$1</f>
        <v>15000</v>
      </c>
      <c r="C9" s="15">
        <f>C8+(D8*$B$3)</f>
        <v>0</v>
      </c>
      <c r="D9" s="11">
        <f>SUM(B9:C9)</f>
        <v>15000</v>
      </c>
    </row>
    <row r="10" spans="1:4" x14ac:dyDescent="0.3">
      <c r="A10" s="21">
        <v>2</v>
      </c>
      <c r="B10" s="19">
        <f>$B$1</f>
        <v>15000</v>
      </c>
      <c r="C10" s="15">
        <f>D9+(D9*$B$3)</f>
        <v>16500</v>
      </c>
      <c r="D10" s="11">
        <f>SUM(B10:C10)</f>
        <v>31500</v>
      </c>
    </row>
    <row r="11" spans="1:4" x14ac:dyDescent="0.3">
      <c r="A11" s="21">
        <v>3</v>
      </c>
      <c r="B11" s="19">
        <f>$B$1</f>
        <v>15000</v>
      </c>
      <c r="C11" s="15">
        <f>D10+(D10*$B$3)</f>
        <v>34650</v>
      </c>
      <c r="D11" s="11">
        <f>SUM(B11:C11)</f>
        <v>49650</v>
      </c>
    </row>
    <row r="12" spans="1:4" x14ac:dyDescent="0.3">
      <c r="A12" s="21">
        <v>4</v>
      </c>
      <c r="B12" s="19">
        <f>$B$1</f>
        <v>15000</v>
      </c>
      <c r="C12" s="15">
        <f>D11+(D11*$B$3)</f>
        <v>54615</v>
      </c>
      <c r="D12" s="11">
        <f>SUM(B12:C12)</f>
        <v>69615</v>
      </c>
    </row>
    <row r="13" spans="1:4" ht="15" thickBot="1" x14ac:dyDescent="0.35">
      <c r="A13" s="22">
        <v>5</v>
      </c>
      <c r="B13" s="20">
        <f>$B$1</f>
        <v>15000</v>
      </c>
      <c r="C13" s="16">
        <f>D12+(D12*$B$3)</f>
        <v>76576.5</v>
      </c>
      <c r="D13" s="12">
        <f>SUM(B13:C13)</f>
        <v>91576.5</v>
      </c>
    </row>
    <row r="15" spans="1:4" x14ac:dyDescent="0.3">
      <c r="A15" s="1" t="s">
        <v>8</v>
      </c>
    </row>
    <row r="17" spans="1:2" x14ac:dyDescent="0.3">
      <c r="A17" t="s">
        <v>10</v>
      </c>
      <c r="B17" t="s">
        <v>9</v>
      </c>
    </row>
    <row r="18" spans="1:2" x14ac:dyDescent="0.3">
      <c r="A18">
        <v>1</v>
      </c>
      <c r="B18" s="2">
        <f>$B$1*((1+$B$3)^($B$2-A18))</f>
        <v>21961.500000000007</v>
      </c>
    </row>
    <row r="19" spans="1:2" x14ac:dyDescent="0.3">
      <c r="A19">
        <v>2</v>
      </c>
      <c r="B19" s="2">
        <f>$B$1*((1+$B$3)^($B$2-A19))</f>
        <v>19965.000000000007</v>
      </c>
    </row>
    <row r="20" spans="1:2" x14ac:dyDescent="0.3">
      <c r="A20">
        <v>3</v>
      </c>
      <c r="B20" s="2">
        <f>$B$1*((1+$B$3)^($B$2-A20))</f>
        <v>18150.000000000004</v>
      </c>
    </row>
    <row r="21" spans="1:2" x14ac:dyDescent="0.3">
      <c r="A21">
        <v>4</v>
      </c>
      <c r="B21" s="2">
        <f>$B$1*((1+$B$3)^($B$2-A21))</f>
        <v>16500</v>
      </c>
    </row>
    <row r="22" spans="1:2" x14ac:dyDescent="0.3">
      <c r="A22">
        <v>5</v>
      </c>
      <c r="B22" s="2">
        <f>$B$1*((1+$B$3)^($B$2-A22))</f>
        <v>15000</v>
      </c>
    </row>
    <row r="23" spans="1:2" x14ac:dyDescent="0.3">
      <c r="A23" t="s">
        <v>7</v>
      </c>
      <c r="B23" s="2">
        <f>SUM(B18:B22)</f>
        <v>91576.500000000015</v>
      </c>
    </row>
    <row r="25" spans="1:2" x14ac:dyDescent="0.3">
      <c r="A25" s="1" t="s">
        <v>16</v>
      </c>
    </row>
    <row r="27" spans="1:2" x14ac:dyDescent="0.3">
      <c r="A27" t="s">
        <v>11</v>
      </c>
      <c r="B27" s="2">
        <f>(B1/B3)*((1+B3)^B2-1)</f>
        <v>91576.500000000087</v>
      </c>
    </row>
    <row r="29" spans="1:2" x14ac:dyDescent="0.3">
      <c r="A29" s="1" t="s">
        <v>12</v>
      </c>
    </row>
    <row r="31" spans="1:2" x14ac:dyDescent="0.3">
      <c r="A31" t="s">
        <v>10</v>
      </c>
      <c r="B31" t="s">
        <v>13</v>
      </c>
    </row>
    <row r="32" spans="1:2" x14ac:dyDescent="0.3">
      <c r="A32">
        <v>1</v>
      </c>
      <c r="B32" s="2">
        <f>$B$1/((1+$B$3)^A32)</f>
        <v>13636.363636363636</v>
      </c>
    </row>
    <row r="33" spans="1:2" x14ac:dyDescent="0.3">
      <c r="A33">
        <v>2</v>
      </c>
      <c r="B33" s="2">
        <f>$B$1/((1+$B$3)^A33)</f>
        <v>12396.694214876032</v>
      </c>
    </row>
    <row r="34" spans="1:2" x14ac:dyDescent="0.3">
      <c r="A34">
        <v>3</v>
      </c>
      <c r="B34" s="2">
        <f>$B$1/((1+$B$3)^A34)</f>
        <v>11269.722013523662</v>
      </c>
    </row>
    <row r="35" spans="1:2" x14ac:dyDescent="0.3">
      <c r="A35">
        <v>4</v>
      </c>
      <c r="B35" s="2">
        <f>$B$1/((1+$B$3)^A35)</f>
        <v>10245.201830476057</v>
      </c>
    </row>
    <row r="36" spans="1:2" x14ac:dyDescent="0.3">
      <c r="A36">
        <v>5</v>
      </c>
      <c r="B36" s="2">
        <f>$B$1/((1+$B$3)^A36)</f>
        <v>9313.8198458873248</v>
      </c>
    </row>
    <row r="37" spans="1:2" x14ac:dyDescent="0.3">
      <c r="A37" t="s">
        <v>7</v>
      </c>
      <c r="B37" s="2">
        <f>SUM(B32:B36)</f>
        <v>56861.801541126712</v>
      </c>
    </row>
    <row r="38" spans="1:2" x14ac:dyDescent="0.3">
      <c r="B38" s="2"/>
    </row>
    <row r="39" spans="1:2" x14ac:dyDescent="0.3">
      <c r="A39" s="1" t="s">
        <v>14</v>
      </c>
      <c r="B39" s="2"/>
    </row>
    <row r="40" spans="1:2" x14ac:dyDescent="0.3">
      <c r="B40" s="2"/>
    </row>
    <row r="41" spans="1:2" x14ac:dyDescent="0.3">
      <c r="A41" t="s">
        <v>15</v>
      </c>
      <c r="B41" s="2">
        <f>(B1/B3)*(1-(1/(1+B3)^B2))</f>
        <v>56861.801541126762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C768-F264-4E7D-87CD-8086CC5D791E}">
  <dimension ref="A1:I13"/>
  <sheetViews>
    <sheetView workbookViewId="0">
      <selection activeCell="D28" sqref="D28"/>
    </sheetView>
  </sheetViews>
  <sheetFormatPr baseColWidth="10" defaultRowHeight="14.4" x14ac:dyDescent="0.3"/>
  <sheetData>
    <row r="1" spans="1:9" x14ac:dyDescent="0.3">
      <c r="A1" s="38" t="s">
        <v>22</v>
      </c>
      <c r="B1" s="38"/>
      <c r="D1" s="38" t="s">
        <v>23</v>
      </c>
      <c r="E1" s="38"/>
      <c r="H1" s="38"/>
      <c r="I1" s="38"/>
    </row>
    <row r="2" spans="1:9" x14ac:dyDescent="0.3">
      <c r="A2" s="23"/>
      <c r="B2" s="23"/>
      <c r="D2" s="23"/>
      <c r="E2" s="23"/>
      <c r="H2" s="23"/>
      <c r="I2" s="23"/>
    </row>
    <row r="3" spans="1:9" x14ac:dyDescent="0.3">
      <c r="A3" t="s">
        <v>17</v>
      </c>
      <c r="B3">
        <v>42000</v>
      </c>
      <c r="D3" t="s">
        <v>17</v>
      </c>
      <c r="E3">
        <v>42000</v>
      </c>
    </row>
    <row r="4" spans="1:9" x14ac:dyDescent="0.3">
      <c r="A4" t="s">
        <v>18</v>
      </c>
      <c r="B4">
        <v>14000</v>
      </c>
      <c r="D4" t="s">
        <v>25</v>
      </c>
      <c r="E4">
        <v>5</v>
      </c>
    </row>
    <row r="5" spans="1:9" x14ac:dyDescent="0.3">
      <c r="A5" t="s">
        <v>5</v>
      </c>
      <c r="B5">
        <v>5</v>
      </c>
      <c r="D5" t="s">
        <v>19</v>
      </c>
      <c r="E5">
        <v>0.1</v>
      </c>
    </row>
    <row r="6" spans="1:9" x14ac:dyDescent="0.3">
      <c r="A6" t="s">
        <v>19</v>
      </c>
      <c r="B6">
        <v>0.1</v>
      </c>
      <c r="D6" t="s">
        <v>1</v>
      </c>
      <c r="E6" t="s">
        <v>24</v>
      </c>
      <c r="F6" t="s">
        <v>26</v>
      </c>
    </row>
    <row r="7" spans="1:9" x14ac:dyDescent="0.3">
      <c r="A7" t="s">
        <v>20</v>
      </c>
      <c r="B7" s="2">
        <f>(B4/B6)*(1-(1/(1+B6)^B5))</f>
        <v>53071.014771718314</v>
      </c>
      <c r="D7">
        <v>1</v>
      </c>
      <c r="E7">
        <v>28000</v>
      </c>
      <c r="F7">
        <f>E7/((1+$E$5)^D7)</f>
        <v>25454.545454545452</v>
      </c>
    </row>
    <row r="8" spans="1:9" x14ac:dyDescent="0.3">
      <c r="A8" t="s">
        <v>21</v>
      </c>
      <c r="B8" s="2">
        <f>B7-B3</f>
        <v>11071.014771718314</v>
      </c>
      <c r="D8">
        <v>2</v>
      </c>
      <c r="E8">
        <v>12000</v>
      </c>
      <c r="F8">
        <f>E8/((1+$E$5)^D8)</f>
        <v>9917.355371900825</v>
      </c>
    </row>
    <row r="9" spans="1:9" x14ac:dyDescent="0.3">
      <c r="D9">
        <v>3</v>
      </c>
      <c r="E9">
        <v>10000</v>
      </c>
      <c r="F9">
        <f>E9/((1+$E$5)^D9)</f>
        <v>7513.1480090157756</v>
      </c>
    </row>
    <row r="10" spans="1:9" x14ac:dyDescent="0.3">
      <c r="D10">
        <v>4</v>
      </c>
      <c r="E10">
        <v>10000</v>
      </c>
      <c r="F10">
        <f>E10/((1+$E$5)^D10)</f>
        <v>6830.1345536507051</v>
      </c>
    </row>
    <row r="11" spans="1:9" x14ac:dyDescent="0.3">
      <c r="D11">
        <v>5</v>
      </c>
      <c r="E11">
        <v>10000</v>
      </c>
      <c r="F11">
        <f>E11/((1+$E$5)^D11)</f>
        <v>6209.2132305915493</v>
      </c>
    </row>
    <row r="12" spans="1:9" x14ac:dyDescent="0.3">
      <c r="D12" t="s">
        <v>7</v>
      </c>
      <c r="F12">
        <f>SUM(F7:F11)</f>
        <v>55924.396619704312</v>
      </c>
    </row>
    <row r="13" spans="1:9" x14ac:dyDescent="0.3">
      <c r="D13" t="s">
        <v>27</v>
      </c>
      <c r="E13">
        <f>F12-E3</f>
        <v>13924.396619704312</v>
      </c>
    </row>
  </sheetData>
  <mergeCells count="3">
    <mergeCell ref="A1:B1"/>
    <mergeCell ref="D1:E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0416-C1C0-439C-8CE2-C587ECE4954C}">
  <dimension ref="A1:I13"/>
  <sheetViews>
    <sheetView tabSelected="1" workbookViewId="0">
      <selection activeCell="B21" sqref="B21"/>
    </sheetView>
  </sheetViews>
  <sheetFormatPr baseColWidth="10" defaultRowHeight="14.4" x14ac:dyDescent="0.3"/>
  <cols>
    <col min="1" max="1" width="5.21875" bestFit="1" customWidth="1"/>
    <col min="2" max="2" width="14.44140625" bestFit="1" customWidth="1"/>
    <col min="3" max="3" width="12.44140625" bestFit="1" customWidth="1"/>
    <col min="4" max="4" width="14.44140625" bestFit="1" customWidth="1"/>
    <col min="5" max="5" width="12.44140625" bestFit="1" customWidth="1"/>
    <col min="6" max="6" width="14.44140625" bestFit="1" customWidth="1"/>
    <col min="7" max="7" width="12.44140625" bestFit="1" customWidth="1"/>
    <col min="8" max="8" width="14.44140625" bestFit="1" customWidth="1"/>
    <col min="9" max="9" width="12.44140625" bestFit="1" customWidth="1"/>
  </cols>
  <sheetData>
    <row r="1" spans="1:9" x14ac:dyDescent="0.3">
      <c r="A1" s="38" t="s">
        <v>17</v>
      </c>
      <c r="B1" s="38"/>
      <c r="C1" s="2">
        <v>1500000</v>
      </c>
    </row>
    <row r="2" spans="1:9" x14ac:dyDescent="0.3">
      <c r="A2" s="38" t="s">
        <v>25</v>
      </c>
      <c r="B2" s="38"/>
      <c r="C2">
        <v>5</v>
      </c>
    </row>
    <row r="3" spans="1:9" x14ac:dyDescent="0.3">
      <c r="A3" s="38" t="s">
        <v>19</v>
      </c>
      <c r="B3" s="38"/>
      <c r="C3" s="25">
        <v>0.1</v>
      </c>
    </row>
    <row r="4" spans="1:9" ht="15" thickBot="1" x14ac:dyDescent="0.35">
      <c r="A4" s="23"/>
      <c r="B4" s="23"/>
      <c r="D4" s="23"/>
      <c r="F4" s="23"/>
      <c r="H4" s="23"/>
    </row>
    <row r="5" spans="1:9" ht="15" thickBot="1" x14ac:dyDescent="0.35">
      <c r="A5" s="26"/>
      <c r="B5" s="43" t="s">
        <v>22</v>
      </c>
      <c r="C5" s="42"/>
      <c r="D5" s="41" t="s">
        <v>23</v>
      </c>
      <c r="E5" s="41"/>
      <c r="F5" s="43" t="s">
        <v>28</v>
      </c>
      <c r="G5" s="42"/>
      <c r="H5" s="41" t="s">
        <v>29</v>
      </c>
      <c r="I5" s="42"/>
    </row>
    <row r="6" spans="1:9" ht="15" thickBot="1" x14ac:dyDescent="0.35">
      <c r="A6" s="29" t="s">
        <v>1</v>
      </c>
      <c r="B6" s="30" t="s">
        <v>24</v>
      </c>
      <c r="C6" s="31" t="s">
        <v>26</v>
      </c>
      <c r="D6" s="30" t="s">
        <v>24</v>
      </c>
      <c r="E6" s="31" t="s">
        <v>26</v>
      </c>
      <c r="F6" s="30" t="s">
        <v>24</v>
      </c>
      <c r="G6" s="31" t="s">
        <v>26</v>
      </c>
      <c r="H6" s="30" t="s">
        <v>24</v>
      </c>
      <c r="I6" s="31" t="s">
        <v>26</v>
      </c>
    </row>
    <row r="7" spans="1:9" x14ac:dyDescent="0.3">
      <c r="A7" s="27">
        <v>1</v>
      </c>
      <c r="B7" s="32">
        <v>150000</v>
      </c>
      <c r="C7" s="33">
        <f>B7/((1+$C$3)^A7)</f>
        <v>136363.63636363635</v>
      </c>
      <c r="D7" s="32">
        <v>0</v>
      </c>
      <c r="E7" s="33">
        <f>D7/((1+$C$3)^$A7)</f>
        <v>0</v>
      </c>
      <c r="F7" s="32">
        <v>150000</v>
      </c>
      <c r="G7" s="33">
        <f>F7/((1+$C$3)^$A7)</f>
        <v>136363.63636363635</v>
      </c>
      <c r="H7" s="32">
        <v>300000</v>
      </c>
      <c r="I7" s="33">
        <f>H7/((1+$C$3)^$A7)</f>
        <v>272727.27272727271</v>
      </c>
    </row>
    <row r="8" spans="1:9" x14ac:dyDescent="0.3">
      <c r="A8" s="27">
        <v>2</v>
      </c>
      <c r="B8" s="32">
        <v>1350000</v>
      </c>
      <c r="C8" s="33">
        <f>B8/((1+$C$3)^A8)</f>
        <v>1115702.4793388429</v>
      </c>
      <c r="D8" s="32">
        <v>0</v>
      </c>
      <c r="E8" s="33">
        <f>D8/((1+$C$3)^$A8)</f>
        <v>0</v>
      </c>
      <c r="F8" s="32">
        <v>300000</v>
      </c>
      <c r="G8" s="33">
        <f>F8/((1+$C$3)^$A8)</f>
        <v>247933.88429752062</v>
      </c>
      <c r="H8" s="32">
        <v>450000</v>
      </c>
      <c r="I8" s="33">
        <f>H8/((1+$C$3)^$A8)</f>
        <v>371900.82644628093</v>
      </c>
    </row>
    <row r="9" spans="1:9" x14ac:dyDescent="0.3">
      <c r="A9" s="27">
        <v>3</v>
      </c>
      <c r="B9" s="32">
        <v>150000</v>
      </c>
      <c r="C9" s="33">
        <f>B9/((1+$C$3)^A9)</f>
        <v>112697.22013523662</v>
      </c>
      <c r="D9" s="32">
        <v>450000</v>
      </c>
      <c r="E9" s="33">
        <f>D9/((1+$C$3)^$A9)</f>
        <v>338091.66040570987</v>
      </c>
      <c r="F9" s="32">
        <v>450000</v>
      </c>
      <c r="G9" s="33">
        <f>F9/((1+$C$3)^$A9)</f>
        <v>338091.66040570987</v>
      </c>
      <c r="H9" s="32">
        <v>750000</v>
      </c>
      <c r="I9" s="33">
        <f>H9/((1+$C$3)^$A9)</f>
        <v>563486.10067618312</v>
      </c>
    </row>
    <row r="10" spans="1:9" x14ac:dyDescent="0.3">
      <c r="A10" s="27">
        <v>4</v>
      </c>
      <c r="B10" s="32">
        <v>150000</v>
      </c>
      <c r="C10" s="33">
        <f>B10/((1+$C$3)^A10)</f>
        <v>102452.01830476058</v>
      </c>
      <c r="D10" s="32">
        <v>1050000</v>
      </c>
      <c r="E10" s="33">
        <f>D10/((1+$C$3)^$A10)</f>
        <v>717164.12813332397</v>
      </c>
      <c r="F10" s="32">
        <v>600000</v>
      </c>
      <c r="G10" s="33">
        <f>F10/((1+$C$3)^$A10)</f>
        <v>409808.07321904233</v>
      </c>
      <c r="H10" s="32">
        <v>750000</v>
      </c>
      <c r="I10" s="33">
        <f>H10/((1+$C$3)^$A10)</f>
        <v>512260.0915238029</v>
      </c>
    </row>
    <row r="11" spans="1:9" ht="15" thickBot="1" x14ac:dyDescent="0.35">
      <c r="A11" s="27">
        <v>5</v>
      </c>
      <c r="B11" s="32">
        <v>600000</v>
      </c>
      <c r="C11" s="33">
        <f>B11/((1+$C$3)^A11)</f>
        <v>372552.79383549298</v>
      </c>
      <c r="D11" s="32">
        <v>1950000</v>
      </c>
      <c r="E11" s="33">
        <f>D11/((1+$C$3)^$A11)</f>
        <v>1210796.5799653521</v>
      </c>
      <c r="F11" s="32">
        <v>1875000</v>
      </c>
      <c r="G11" s="33">
        <f>F11/((1+$C$3)^$A11)</f>
        <v>1164227.4807359155</v>
      </c>
      <c r="H11" s="32">
        <v>900000</v>
      </c>
      <c r="I11" s="33">
        <f>H11/((1+$C$3)^$A11)</f>
        <v>558829.19075323944</v>
      </c>
    </row>
    <row r="12" spans="1:9" ht="15" thickBot="1" x14ac:dyDescent="0.35">
      <c r="A12" s="29" t="s">
        <v>7</v>
      </c>
      <c r="B12" s="39">
        <f>SUM(C7:C11)</f>
        <v>1839768.1479779694</v>
      </c>
      <c r="C12" s="40"/>
      <c r="D12" s="39">
        <f>SUM(E7:E11)</f>
        <v>2266052.3685043859</v>
      </c>
      <c r="E12" s="40"/>
      <c r="F12" s="39">
        <f>SUM(G7:G11)</f>
        <v>2296424.7350218249</v>
      </c>
      <c r="G12" s="40"/>
      <c r="H12" s="39">
        <f>SUM(I7:I11)</f>
        <v>2279203.4821267789</v>
      </c>
      <c r="I12" s="40"/>
    </row>
    <row r="13" spans="1:9" ht="15" thickBot="1" x14ac:dyDescent="0.35">
      <c r="A13" s="28" t="s">
        <v>27</v>
      </c>
      <c r="B13" s="39">
        <f>B12-C1</f>
        <v>339768.14797796938</v>
      </c>
      <c r="C13" s="40"/>
      <c r="D13" s="39">
        <f>D12-$C$1</f>
        <v>766052.36850438593</v>
      </c>
      <c r="E13" s="40"/>
      <c r="F13" s="39">
        <f>F12-$C$1</f>
        <v>796424.73502182495</v>
      </c>
      <c r="G13" s="40"/>
      <c r="H13" s="39">
        <f>H12-$C$1</f>
        <v>779203.48212677892</v>
      </c>
      <c r="I13" s="40"/>
    </row>
  </sheetData>
  <mergeCells count="15">
    <mergeCell ref="H5:I5"/>
    <mergeCell ref="B5:C5"/>
    <mergeCell ref="A1:B1"/>
    <mergeCell ref="A2:B2"/>
    <mergeCell ref="A3:B3"/>
    <mergeCell ref="D5:E5"/>
    <mergeCell ref="F5:G5"/>
    <mergeCell ref="H12:I12"/>
    <mergeCell ref="H13:I13"/>
    <mergeCell ref="B12:C12"/>
    <mergeCell ref="B13:C13"/>
    <mergeCell ref="D12:E12"/>
    <mergeCell ref="D13:E13"/>
    <mergeCell ref="F12:G12"/>
    <mergeCell ref="F13:G13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6427-6121-4A3B-858C-14A439AFBCB8}">
  <dimension ref="A1:F14"/>
  <sheetViews>
    <sheetView workbookViewId="0">
      <selection activeCell="A2" sqref="A2:B2"/>
    </sheetView>
  </sheetViews>
  <sheetFormatPr baseColWidth="10" defaultRowHeight="14.4" x14ac:dyDescent="0.3"/>
  <cols>
    <col min="1" max="1" width="5.21875" bestFit="1" customWidth="1"/>
    <col min="2" max="2" width="14.44140625" bestFit="1" customWidth="1"/>
    <col min="3" max="3" width="11" bestFit="1" customWidth="1"/>
  </cols>
  <sheetData>
    <row r="1" spans="1:6" x14ac:dyDescent="0.3">
      <c r="A1" s="38" t="s">
        <v>33</v>
      </c>
      <c r="B1" s="38"/>
      <c r="C1" s="2">
        <v>339644.5</v>
      </c>
    </row>
    <row r="2" spans="1:6" x14ac:dyDescent="0.3">
      <c r="A2" s="38" t="s">
        <v>25</v>
      </c>
      <c r="B2" s="38"/>
      <c r="C2">
        <v>5</v>
      </c>
      <c r="E2" t="s">
        <v>35</v>
      </c>
      <c r="F2" s="35">
        <v>0.1</v>
      </c>
    </row>
    <row r="3" spans="1:6" x14ac:dyDescent="0.3">
      <c r="A3" s="38" t="s">
        <v>19</v>
      </c>
      <c r="B3" s="38"/>
      <c r="C3" s="25">
        <v>0.17</v>
      </c>
      <c r="E3" t="s">
        <v>34</v>
      </c>
      <c r="F3" s="35">
        <v>0.17</v>
      </c>
    </row>
    <row r="4" spans="1:6" ht="15" thickBot="1" x14ac:dyDescent="0.35">
      <c r="A4" s="24"/>
      <c r="B4" s="24"/>
    </row>
    <row r="5" spans="1:6" ht="15" thickBot="1" x14ac:dyDescent="0.35">
      <c r="A5" s="26"/>
      <c r="B5" s="43" t="s">
        <v>22</v>
      </c>
      <c r="C5" s="42"/>
    </row>
    <row r="6" spans="1:6" ht="15" thickBot="1" x14ac:dyDescent="0.35">
      <c r="A6" s="29" t="s">
        <v>1</v>
      </c>
      <c r="B6" s="30" t="s">
        <v>24</v>
      </c>
      <c r="C6" s="31" t="s">
        <v>26</v>
      </c>
    </row>
    <row r="7" spans="1:6" x14ac:dyDescent="0.3">
      <c r="A7" s="27">
        <v>0</v>
      </c>
      <c r="B7" s="32">
        <v>-339644.5</v>
      </c>
      <c r="C7" s="34"/>
      <c r="E7" s="1" t="s">
        <v>30</v>
      </c>
      <c r="F7" s="35">
        <f>IRR(B7:B12,5)</f>
        <v>0.12628505975490167</v>
      </c>
    </row>
    <row r="8" spans="1:6" x14ac:dyDescent="0.3">
      <c r="A8" s="27">
        <v>1</v>
      </c>
      <c r="B8" s="32">
        <v>72777.899999999994</v>
      </c>
      <c r="C8" s="33">
        <f>B8/((1+$C$3)^A8)</f>
        <v>62203.333333333336</v>
      </c>
      <c r="E8" s="1"/>
    </row>
    <row r="9" spans="1:6" x14ac:dyDescent="0.3">
      <c r="A9" s="27">
        <v>2</v>
      </c>
      <c r="B9" s="32">
        <v>90117.5</v>
      </c>
      <c r="C9" s="33">
        <f>B9/((1+$C$3)^A9)</f>
        <v>65832.054934619053</v>
      </c>
      <c r="E9" s="1" t="s">
        <v>31</v>
      </c>
      <c r="F9" s="25">
        <f>((B13/C2)/C1)</f>
        <v>0.28955976027876207</v>
      </c>
    </row>
    <row r="10" spans="1:6" x14ac:dyDescent="0.3">
      <c r="A10" s="27">
        <v>3</v>
      </c>
      <c r="B10" s="32">
        <v>108854.5</v>
      </c>
      <c r="C10" s="33">
        <f>B10/((1+$C$3)^A10)</f>
        <v>67965.544735213829</v>
      </c>
      <c r="E10" s="1"/>
    </row>
    <row r="11" spans="1:6" x14ac:dyDescent="0.3">
      <c r="A11" s="27">
        <v>4</v>
      </c>
      <c r="B11" s="32">
        <v>92025.5</v>
      </c>
      <c r="C11" s="33">
        <f>B11/((1+$C$3)^A11)</f>
        <v>49109.412513680603</v>
      </c>
      <c r="E11" s="1" t="s">
        <v>32</v>
      </c>
      <c r="F11">
        <f>C13/C1</f>
        <v>0.89350780812436004</v>
      </c>
    </row>
    <row r="12" spans="1:6" ht="15" thickBot="1" x14ac:dyDescent="0.35">
      <c r="A12" s="27">
        <v>5</v>
      </c>
      <c r="B12" s="32">
        <v>127961.5</v>
      </c>
      <c r="C12" s="33">
        <f>B12/((1+$C$3)^A12)</f>
        <v>58364.667219647366</v>
      </c>
    </row>
    <row r="13" spans="1:6" ht="15" thickBot="1" x14ac:dyDescent="0.35">
      <c r="A13" s="29" t="s">
        <v>7</v>
      </c>
      <c r="B13" s="36">
        <f>SUM(B8:B12)</f>
        <v>491736.9</v>
      </c>
      <c r="C13" s="37">
        <f>SUM(C8:C12)</f>
        <v>303475.01273649419</v>
      </c>
    </row>
    <row r="14" spans="1:6" ht="15" thickBot="1" x14ac:dyDescent="0.35">
      <c r="A14" s="28" t="s">
        <v>27</v>
      </c>
      <c r="B14" s="39">
        <f>C13-C1</f>
        <v>-36169.487263505813</v>
      </c>
      <c r="C14" s="40"/>
    </row>
  </sheetData>
  <mergeCells count="5">
    <mergeCell ref="B5:C5"/>
    <mergeCell ref="B14:C14"/>
    <mergeCell ref="A1:B1"/>
    <mergeCell ref="A2:B2"/>
    <mergeCell ref="A3:B3"/>
  </mergeCells>
  <pageMargins left="0.7" right="0.7" top="0.75" bottom="0.75" header="0.3" footer="0.3"/>
  <pageSetup paperSize="9" orientation="portrait" horizontalDpi="0" verticalDpi="0" r:id="rId1"/>
  <ignoredErrors>
    <ignoredError sqref="B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Calva</dc:creator>
  <cp:lastModifiedBy>Manuel Calva</cp:lastModifiedBy>
  <dcterms:created xsi:type="dcterms:W3CDTF">2017-11-22T15:27:56Z</dcterms:created>
  <dcterms:modified xsi:type="dcterms:W3CDTF">2017-11-30T15:15:41Z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90a9087c-31a2-4f6e-b410-725d80611738</vt:lpwstr>
  </property>
</Properties>
</file>