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Administración de Proyectos\"/>
    </mc:Choice>
  </mc:AlternateContent>
  <xr:revisionPtr revIDLastSave="0" documentId="13_ncr:1_{35AAB264-E1C6-4ADA-906D-FBCF714D1C82}" xr6:coauthVersionLast="32" xr6:coauthVersionMax="32" xr10:uidLastSave="{00000000-0000-0000-0000-000000000000}"/>
  <bookViews>
    <workbookView xWindow="0" yWindow="0" windowWidth="23040" windowHeight="9660" xr2:uid="{00000000-000D-0000-FFFF-FFFF00000000}"/>
  </bookViews>
  <sheets>
    <sheet name="InversionTotal" sheetId="1" r:id="rId1"/>
  </sheets>
  <calcPr calcId="179017"/>
</workbook>
</file>

<file path=xl/calcChain.xml><?xml version="1.0" encoding="utf-8"?>
<calcChain xmlns="http://schemas.openxmlformats.org/spreadsheetml/2006/main">
  <c r="D67" i="1" l="1"/>
  <c r="D62" i="1" l="1"/>
  <c r="E55" i="1"/>
  <c r="E35" i="1"/>
  <c r="E34" i="1"/>
  <c r="E33" i="1"/>
  <c r="E32" i="1"/>
  <c r="E31" i="1"/>
  <c r="E30" i="1"/>
  <c r="E29" i="1"/>
  <c r="E28" i="1"/>
  <c r="E27" i="1"/>
  <c r="E26" i="1"/>
  <c r="E25" i="1"/>
  <c r="E24" i="1"/>
  <c r="E36" i="1" s="1"/>
  <c r="D61" i="1" s="1"/>
  <c r="F17" i="1"/>
  <c r="D60" i="1" s="1"/>
  <c r="D63" i="1" s="1"/>
</calcChain>
</file>

<file path=xl/sharedStrings.xml><?xml version="1.0" encoding="utf-8"?>
<sst xmlns="http://schemas.openxmlformats.org/spreadsheetml/2006/main" count="64" uniqueCount="59">
  <si>
    <t>Modifica los conceptos y montos en función de tu negocio</t>
  </si>
  <si>
    <t>INVERSION TOTAL</t>
  </si>
  <si>
    <t>PASO 1</t>
  </si>
  <si>
    <t xml:space="preserve">RECURSOS PARA CONSTRUIR, REMODELAR Y ACONDICIONAR </t>
  </si>
  <si>
    <t>Instalaciones</t>
  </si>
  <si>
    <t>Monto</t>
  </si>
  <si>
    <t>Albañileria</t>
  </si>
  <si>
    <t>Plomería</t>
  </si>
  <si>
    <t>Pintura</t>
  </si>
  <si>
    <t>Herrero</t>
  </si>
  <si>
    <t>Electricidad</t>
  </si>
  <si>
    <t>Barra de café</t>
  </si>
  <si>
    <t>Varios</t>
  </si>
  <si>
    <t>Imprevistos</t>
  </si>
  <si>
    <t>Total</t>
  </si>
  <si>
    <t>Espacio requerido:</t>
  </si>
  <si>
    <t>mts. Cuadrados</t>
  </si>
  <si>
    <t>PASO 2</t>
  </si>
  <si>
    <t>RECURSOS PARA EQUIPAR</t>
  </si>
  <si>
    <t>Concepto</t>
  </si>
  <si>
    <t>Unidades</t>
  </si>
  <si>
    <t>Precio Unitario</t>
  </si>
  <si>
    <t>Escritorio Galleries</t>
  </si>
  <si>
    <t>Escritorio Kloramar (Asistente)</t>
  </si>
  <si>
    <t>Escritorio Kloramar (Programador)</t>
  </si>
  <si>
    <t>Silla ULINE</t>
  </si>
  <si>
    <t>Silla Proyect Arq</t>
  </si>
  <si>
    <t>Paquete mesa para juntas</t>
  </si>
  <si>
    <t>Laptop (Lenovo AIO 300)</t>
  </si>
  <si>
    <t>Laptop (HP 14-bs024la)</t>
  </si>
  <si>
    <t>Laptop (DELL XPS 13)</t>
  </si>
  <si>
    <t>Proyector</t>
  </si>
  <si>
    <t>No-break</t>
  </si>
  <si>
    <t>Telefono Fijo</t>
  </si>
  <si>
    <t>PASO 3</t>
  </si>
  <si>
    <t>RECURSOS PARA INICIAR</t>
  </si>
  <si>
    <t>Costo/mes</t>
  </si>
  <si>
    <t>Base</t>
  </si>
  <si>
    <t>Depósitos de renta  (1)</t>
  </si>
  <si>
    <t>Pago de renta mensual (los meses que se van a pagar antes de entrar en operación)</t>
  </si>
  <si>
    <t>3 meses por 33000</t>
  </si>
  <si>
    <t>Publicidad inicial</t>
  </si>
  <si>
    <t>Licencias y permisos (costos de acuerdo con SEDECO)</t>
  </si>
  <si>
    <t>Acta constitutiva</t>
  </si>
  <si>
    <t>Contratación Líneas telefónicas</t>
  </si>
  <si>
    <t>Contratación de gas</t>
  </si>
  <si>
    <t>Contratación de cable</t>
  </si>
  <si>
    <t>Sueldos para el primer mes de operación y si es necesario para algunos meses previos</t>
  </si>
  <si>
    <t>Materia prima para el primer mes de operación (inventarios)</t>
  </si>
  <si>
    <t>Pago a capital (en caso de solicitar financiamiento)</t>
  </si>
  <si>
    <t>Pago de intereses (en caso de solicitar financiamiento)</t>
  </si>
  <si>
    <t>Paso 4</t>
  </si>
  <si>
    <t>INVERSIÓN TOTAL</t>
  </si>
  <si>
    <t>Recursos para remodelar</t>
  </si>
  <si>
    <t>Recursos para equipar</t>
  </si>
  <si>
    <t>Recursos para iniciar</t>
  </si>
  <si>
    <t>Total de inversión</t>
  </si>
  <si>
    <t>Disponible / capital social</t>
  </si>
  <si>
    <t>Financiamiento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</si>
</sst>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;[Red]\-&quot;$&quot;#,##0"/>
    <numFmt numFmtId="164" formatCode="&quot;$&quot;#,##0"/>
    <numFmt numFmtId="165" formatCode="_(&quot;$&quot;* #,##0.00_);_(&quot;$&quot;* \(#,##0.00\);_(&quot;$&quot;* &quot;-&quot;??_);_(@_)"/>
  </numFmts>
  <fonts count="11">
    <font>
      <sz val="10"/>
      <color rgb="FF000000"/>
      <name val="Arial"/>
    </font>
    <font>
      <sz val="10"/>
      <name val="Arial"/>
      <family val="2"/>
    </font>
    <font>
      <b/>
      <sz val="12"/>
      <color rgb="FF1F497D"/>
      <name val="Arial"/>
      <family val="2"/>
    </font>
    <font>
      <sz val="10"/>
      <name val="Arial"/>
      <family val="2"/>
    </font>
    <font>
      <b/>
      <sz val="10"/>
      <name val="Droid Sans Mono"/>
    </font>
    <font>
      <sz val="12"/>
      <name val="Calibri"/>
      <family val="2"/>
    </font>
    <font>
      <b/>
      <sz val="14"/>
      <name val="Calibri"/>
      <family val="2"/>
    </font>
    <font>
      <b/>
      <i/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BFBFBF"/>
        <bgColor rgb="FFBFBFBF"/>
      </patternFill>
    </fill>
    <fill>
      <patternFill patternType="solid">
        <fgColor rgb="FFA6CAF0"/>
        <bgColor rgb="FFA6CAF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6" fillId="0" borderId="0" xfId="0" applyFont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6" fontId="1" fillId="6" borderId="14" xfId="0" applyNumberFormat="1" applyFont="1" applyFill="1" applyBorder="1" applyAlignment="1">
      <alignment horizontal="center" vertical="center" wrapText="1"/>
    </xf>
    <xf numFmtId="0" fontId="8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64" fontId="8" fillId="6" borderId="17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/>
    <xf numFmtId="0" fontId="8" fillId="4" borderId="18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wrapText="1"/>
    </xf>
    <xf numFmtId="0" fontId="1" fillId="7" borderId="18" xfId="0" applyFont="1" applyFill="1" applyBorder="1" applyAlignment="1">
      <alignment horizontal="center"/>
    </xf>
    <xf numFmtId="165" fontId="1" fillId="7" borderId="18" xfId="0" applyNumberFormat="1" applyFont="1" applyFill="1" applyBorder="1" applyAlignment="1"/>
    <xf numFmtId="6" fontId="1" fillId="6" borderId="18" xfId="0" applyNumberFormat="1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wrapText="1"/>
    </xf>
    <xf numFmtId="0" fontId="1" fillId="7" borderId="14" xfId="0" applyFont="1" applyFill="1" applyBorder="1" applyAlignment="1">
      <alignment horizontal="center"/>
    </xf>
    <xf numFmtId="165" fontId="1" fillId="7" borderId="14" xfId="0" applyNumberFormat="1" applyFont="1" applyFill="1" applyBorder="1" applyAlignment="1"/>
    <xf numFmtId="6" fontId="1" fillId="6" borderId="14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/>
    </xf>
    <xf numFmtId="0" fontId="8" fillId="0" borderId="19" xfId="0" applyFont="1" applyBorder="1"/>
    <xf numFmtId="0" fontId="9" fillId="0" borderId="19" xfId="0" applyFont="1" applyBorder="1" applyAlignment="1">
      <alignment horizontal="center" vertical="center" wrapText="1"/>
    </xf>
    <xf numFmtId="164" fontId="8" fillId="6" borderId="1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5" borderId="20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4" xfId="0" applyFont="1" applyBorder="1"/>
    <xf numFmtId="0" fontId="1" fillId="6" borderId="20" xfId="0" applyFont="1" applyFill="1" applyBorder="1"/>
    <xf numFmtId="0" fontId="1" fillId="6" borderId="19" xfId="0" applyFont="1" applyFill="1" applyBorder="1"/>
    <xf numFmtId="0" fontId="1" fillId="0" borderId="1" xfId="0" applyFont="1" applyBorder="1" applyAlignment="1">
      <alignment horizontal="left"/>
    </xf>
    <xf numFmtId="0" fontId="1" fillId="6" borderId="1" xfId="0" applyFont="1" applyFill="1" applyBorder="1"/>
    <xf numFmtId="0" fontId="1" fillId="6" borderId="25" xfId="0" applyFont="1" applyFill="1" applyBorder="1"/>
    <xf numFmtId="0" fontId="1" fillId="6" borderId="26" xfId="0" applyFont="1" applyFill="1" applyBorder="1"/>
    <xf numFmtId="6" fontId="1" fillId="6" borderId="2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/>
    <xf numFmtId="164" fontId="8" fillId="6" borderId="1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2" borderId="0" xfId="0" applyFont="1" applyFill="1"/>
    <xf numFmtId="0" fontId="1" fillId="2" borderId="4" xfId="0" applyFont="1" applyFill="1" applyBorder="1"/>
    <xf numFmtId="6" fontId="1" fillId="6" borderId="11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/>
    <xf numFmtId="0" fontId="1" fillId="5" borderId="12" xfId="0" applyFont="1" applyFill="1" applyBorder="1" applyAlignment="1">
      <alignment wrapText="1"/>
    </xf>
    <xf numFmtId="0" fontId="3" fillId="0" borderId="3" xfId="0" applyFont="1" applyBorder="1"/>
    <xf numFmtId="0" fontId="3" fillId="0" borderId="13" xfId="0" applyFont="1" applyBorder="1"/>
    <xf numFmtId="0" fontId="8" fillId="0" borderId="5" xfId="0" applyFont="1" applyBorder="1"/>
    <xf numFmtId="0" fontId="3" fillId="0" borderId="7" xfId="0" applyFont="1" applyBorder="1"/>
    <xf numFmtId="0" fontId="7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1" fillId="2" borderId="0" xfId="0" applyFont="1" applyFill="1"/>
    <xf numFmtId="0" fontId="0" fillId="0" borderId="0" xfId="0" applyFont="1" applyAlignment="1"/>
    <xf numFmtId="0" fontId="1" fillId="2" borderId="5" xfId="0" applyFont="1" applyFill="1" applyBorder="1"/>
    <xf numFmtId="0" fontId="3" fillId="0" borderId="4" xfId="0" applyFont="1" applyBorder="1"/>
    <xf numFmtId="0" fontId="8" fillId="5" borderId="12" xfId="0" applyFont="1" applyFill="1" applyBorder="1" applyAlignment="1">
      <alignment wrapText="1"/>
    </xf>
    <xf numFmtId="0" fontId="1" fillId="5" borderId="21" xfId="0" applyFont="1" applyFill="1" applyBorder="1" applyAlignment="1">
      <alignment wrapText="1"/>
    </xf>
    <xf numFmtId="0" fontId="3" fillId="0" borderId="22" xfId="0" applyFont="1" applyBorder="1"/>
    <xf numFmtId="0" fontId="3" fillId="0" borderId="23" xfId="0" applyFont="1" applyBorder="1"/>
    <xf numFmtId="0" fontId="2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706D36E-A6DC-41FB-A9C7-38804F84F8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5"/>
  <sheetViews>
    <sheetView tabSelected="1" topLeftCell="A34" workbookViewId="0">
      <selection activeCell="E53" sqref="E53"/>
    </sheetView>
  </sheetViews>
  <sheetFormatPr baseColWidth="10" defaultColWidth="14.44140625" defaultRowHeight="15" customHeight="1"/>
  <cols>
    <col min="1" max="1" width="2.109375" customWidth="1"/>
    <col min="2" max="2" width="40.109375" customWidth="1"/>
    <col min="3" max="3" width="11.44140625" customWidth="1"/>
    <col min="4" max="4" width="18.88671875" customWidth="1"/>
    <col min="5" max="5" width="11.44140625" customWidth="1"/>
    <col min="6" max="6" width="21.109375" customWidth="1"/>
    <col min="7" max="26" width="11.44140625" customWidth="1"/>
  </cols>
  <sheetData>
    <row r="1" spans="1:26" ht="13.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65" t="s">
        <v>1</v>
      </c>
      <c r="C2" s="51"/>
      <c r="D2" s="51"/>
      <c r="E2" s="51"/>
      <c r="F2" s="6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3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4" t="s">
        <v>2</v>
      </c>
      <c r="C5" s="5"/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5"/>
      <c r="C6" s="5"/>
      <c r="D6" s="66"/>
      <c r="E6" s="58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55" t="s">
        <v>3</v>
      </c>
      <c r="C7" s="56"/>
      <c r="D7" s="56"/>
      <c r="E7" s="56"/>
      <c r="F7" s="5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67" t="s">
        <v>4</v>
      </c>
      <c r="C8" s="68"/>
      <c r="D8" s="68"/>
      <c r="E8" s="69"/>
      <c r="F8" s="7" t="s">
        <v>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0" t="s">
        <v>6</v>
      </c>
      <c r="C9" s="51"/>
      <c r="D9" s="51"/>
      <c r="E9" s="52"/>
      <c r="F9" s="8">
        <v>5000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50" t="s">
        <v>7</v>
      </c>
      <c r="C10" s="51"/>
      <c r="D10" s="51"/>
      <c r="E10" s="52"/>
      <c r="F10" s="8">
        <v>5000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50" t="s">
        <v>8</v>
      </c>
      <c r="C11" s="51"/>
      <c r="D11" s="51"/>
      <c r="E11" s="52"/>
      <c r="F11" s="8">
        <v>5000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50" t="s">
        <v>9</v>
      </c>
      <c r="C12" s="51"/>
      <c r="D12" s="51"/>
      <c r="E12" s="52"/>
      <c r="F12" s="8">
        <v>8000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50" t="s">
        <v>10</v>
      </c>
      <c r="C13" s="51"/>
      <c r="D13" s="51"/>
      <c r="E13" s="52"/>
      <c r="F13" s="8">
        <v>6500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50" t="s">
        <v>11</v>
      </c>
      <c r="C14" s="51"/>
      <c r="D14" s="51"/>
      <c r="E14" s="52"/>
      <c r="F14" s="8">
        <v>3000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50" t="s">
        <v>12</v>
      </c>
      <c r="C15" s="51"/>
      <c r="D15" s="51"/>
      <c r="E15" s="52"/>
      <c r="F15" s="8">
        <v>8000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50" t="s">
        <v>13</v>
      </c>
      <c r="C16" s="51"/>
      <c r="D16" s="51"/>
      <c r="E16" s="52"/>
      <c r="F16" s="8">
        <v>7000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9" t="s">
        <v>14</v>
      </c>
      <c r="C17" s="10"/>
      <c r="D17" s="10"/>
      <c r="E17" s="11"/>
      <c r="F17" s="12">
        <f>SUM(F9:F16)</f>
        <v>47500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3" t="s">
        <v>15</v>
      </c>
      <c r="D18" s="14">
        <v>305</v>
      </c>
      <c r="E18" s="5" t="s">
        <v>16</v>
      </c>
      <c r="F18" s="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5"/>
      <c r="C19" s="5"/>
      <c r="D19" s="5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4" t="s">
        <v>17</v>
      </c>
      <c r="C20" s="5"/>
      <c r="D20" s="5"/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5"/>
      <c r="C21" s="5"/>
      <c r="D21" s="5"/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55" t="s">
        <v>18</v>
      </c>
      <c r="C22" s="56"/>
      <c r="D22" s="56"/>
      <c r="E22" s="54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6" t="s">
        <v>19</v>
      </c>
      <c r="C23" s="16" t="s">
        <v>20</v>
      </c>
      <c r="D23" s="17" t="s">
        <v>21</v>
      </c>
      <c r="E23" s="16" t="s">
        <v>5</v>
      </c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8" t="s">
        <v>22</v>
      </c>
      <c r="C24" s="19">
        <v>2</v>
      </c>
      <c r="D24" s="20">
        <v>6000</v>
      </c>
      <c r="E24" s="21">
        <f t="shared" ref="E24:E35" si="0">+D24*C24</f>
        <v>12000</v>
      </c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22" t="s">
        <v>23</v>
      </c>
      <c r="C25" s="23">
        <v>3</v>
      </c>
      <c r="D25" s="24">
        <v>10100</v>
      </c>
      <c r="E25" s="25">
        <f t="shared" si="0"/>
        <v>30300</v>
      </c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22" t="s">
        <v>24</v>
      </c>
      <c r="C26" s="23">
        <v>7</v>
      </c>
      <c r="D26" s="24">
        <v>3000</v>
      </c>
      <c r="E26" s="25">
        <f t="shared" si="0"/>
        <v>21000</v>
      </c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22" t="s">
        <v>25</v>
      </c>
      <c r="C27" s="23">
        <v>2</v>
      </c>
      <c r="D27" s="24">
        <v>5800</v>
      </c>
      <c r="E27" s="25">
        <f t="shared" si="0"/>
        <v>11600</v>
      </c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22" t="s">
        <v>26</v>
      </c>
      <c r="C28" s="23">
        <v>10</v>
      </c>
      <c r="D28" s="24">
        <v>1400</v>
      </c>
      <c r="E28" s="25">
        <f t="shared" si="0"/>
        <v>14000</v>
      </c>
      <c r="F28" s="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22" t="s">
        <v>27</v>
      </c>
      <c r="C29" s="26">
        <v>1</v>
      </c>
      <c r="D29" s="24">
        <v>15000</v>
      </c>
      <c r="E29" s="25">
        <f t="shared" si="0"/>
        <v>15000</v>
      </c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22" t="s">
        <v>28</v>
      </c>
      <c r="C30" s="23">
        <v>2</v>
      </c>
      <c r="D30" s="24">
        <v>11000</v>
      </c>
      <c r="E30" s="25">
        <f t="shared" si="0"/>
        <v>22000</v>
      </c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22" t="s">
        <v>29</v>
      </c>
      <c r="C31" s="23">
        <v>3</v>
      </c>
      <c r="D31" s="24">
        <v>9000</v>
      </c>
      <c r="E31" s="25">
        <f t="shared" si="0"/>
        <v>27000</v>
      </c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22" t="s">
        <v>30</v>
      </c>
      <c r="C32" s="23">
        <v>7</v>
      </c>
      <c r="D32" s="24">
        <v>20000</v>
      </c>
      <c r="E32" s="25">
        <f t="shared" si="0"/>
        <v>140000</v>
      </c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22" t="s">
        <v>31</v>
      </c>
      <c r="C33" s="26">
        <v>1</v>
      </c>
      <c r="D33" s="24">
        <v>8000</v>
      </c>
      <c r="E33" s="25">
        <f t="shared" si="0"/>
        <v>8000</v>
      </c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22" t="s">
        <v>32</v>
      </c>
      <c r="C34" s="23">
        <v>7</v>
      </c>
      <c r="D34" s="24">
        <v>1800</v>
      </c>
      <c r="E34" s="25">
        <f t="shared" si="0"/>
        <v>12600</v>
      </c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22" t="s">
        <v>33</v>
      </c>
      <c r="C35" s="26">
        <v>1</v>
      </c>
      <c r="D35" s="24">
        <v>1400</v>
      </c>
      <c r="E35" s="25">
        <f t="shared" si="0"/>
        <v>1400</v>
      </c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27"/>
      <c r="C36" s="28"/>
      <c r="D36" s="28"/>
      <c r="E36" s="29">
        <f>SUM(E24:E35)</f>
        <v>314900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4" t="s">
        <v>34</v>
      </c>
      <c r="C38" s="5"/>
      <c r="D38" s="5"/>
      <c r="E38" s="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5"/>
      <c r="C39" s="5"/>
      <c r="D39" s="5"/>
      <c r="E39" s="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55" t="s">
        <v>35</v>
      </c>
      <c r="C40" s="56"/>
      <c r="D40" s="56"/>
      <c r="E40" s="5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7" t="s">
        <v>19</v>
      </c>
      <c r="C41" s="7" t="s">
        <v>36</v>
      </c>
      <c r="D41" s="7" t="s">
        <v>37</v>
      </c>
      <c r="E41" s="16" t="s">
        <v>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50" t="s">
        <v>38</v>
      </c>
      <c r="C42" s="51"/>
      <c r="D42" s="60"/>
      <c r="E42" s="8">
        <v>20000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50" t="s">
        <v>39</v>
      </c>
      <c r="C43" s="51"/>
      <c r="D43" s="52"/>
      <c r="E43" s="8">
        <v>99000</v>
      </c>
      <c r="F43" s="30" t="s">
        <v>40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50" t="s">
        <v>41</v>
      </c>
      <c r="C44" s="51"/>
      <c r="D44" s="60"/>
      <c r="E44" s="8">
        <v>6000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50" t="s">
        <v>42</v>
      </c>
      <c r="C45" s="51"/>
      <c r="D45" s="60"/>
      <c r="E45" s="25">
        <v>20000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31" t="s">
        <v>43</v>
      </c>
      <c r="C46" s="32"/>
      <c r="D46" s="32"/>
      <c r="E46" s="25">
        <v>10000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50" t="s">
        <v>44</v>
      </c>
      <c r="C47" s="51"/>
      <c r="D47" s="60"/>
      <c r="E47" s="25">
        <v>1500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50" t="s">
        <v>45</v>
      </c>
      <c r="C48" s="51"/>
      <c r="D48" s="60"/>
      <c r="E48" s="25">
        <v>2000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50" t="s">
        <v>46</v>
      </c>
      <c r="C49" s="51"/>
      <c r="D49" s="60"/>
      <c r="E49" s="25">
        <v>1000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50" t="s">
        <v>47</v>
      </c>
      <c r="C50" s="51"/>
      <c r="D50" s="60"/>
      <c r="E50" s="8">
        <v>347000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50" t="s">
        <v>48</v>
      </c>
      <c r="C51" s="51"/>
      <c r="D51" s="60"/>
      <c r="E51" s="25">
        <v>25000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61" t="s">
        <v>49</v>
      </c>
      <c r="C52" s="51"/>
      <c r="D52" s="60"/>
      <c r="E52" s="2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61" t="s">
        <v>50</v>
      </c>
      <c r="C53" s="51"/>
      <c r="D53" s="60"/>
      <c r="E53" s="2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62" t="s">
        <v>12</v>
      </c>
      <c r="C54" s="63"/>
      <c r="D54" s="64"/>
      <c r="E54" s="25">
        <v>600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9" t="s">
        <v>14</v>
      </c>
      <c r="C55" s="33"/>
      <c r="D55" s="34"/>
      <c r="E55" s="12">
        <f>SUM(E42:E54)</f>
        <v>532100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5"/>
      <c r="C56" s="35"/>
      <c r="D56" s="35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4" t="s">
        <v>51</v>
      </c>
      <c r="C57" s="5"/>
      <c r="D57" s="5"/>
      <c r="E57" s="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5"/>
      <c r="C58" s="5"/>
      <c r="D58" s="5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55" t="s">
        <v>52</v>
      </c>
      <c r="C59" s="56"/>
      <c r="D59" s="54"/>
      <c r="E59" s="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36" t="s">
        <v>53</v>
      </c>
      <c r="C60" s="37"/>
      <c r="D60" s="25">
        <f>+F17</f>
        <v>47500</v>
      </c>
      <c r="E60" s="3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36" t="s">
        <v>54</v>
      </c>
      <c r="C61" s="39"/>
      <c r="D61" s="25">
        <f>+E36</f>
        <v>314900</v>
      </c>
      <c r="E61" s="3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40" t="s">
        <v>55</v>
      </c>
      <c r="C62" s="41"/>
      <c r="D62" s="42">
        <f>+E55</f>
        <v>532100</v>
      </c>
      <c r="E62" s="3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43"/>
      <c r="B63" s="53" t="s">
        <v>56</v>
      </c>
      <c r="C63" s="54"/>
      <c r="D63" s="44">
        <f>SUM(D60:D62)</f>
        <v>894500</v>
      </c>
      <c r="E63" s="4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43"/>
      <c r="B64" s="57"/>
      <c r="C64" s="58"/>
      <c r="E64" s="4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43"/>
      <c r="B65" s="59" t="s">
        <v>57</v>
      </c>
      <c r="C65" s="54"/>
      <c r="D65" s="48">
        <v>250000</v>
      </c>
      <c r="E65" s="4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43"/>
      <c r="B66" s="57"/>
      <c r="C66" s="58"/>
      <c r="D66" s="46"/>
      <c r="E66" s="4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43"/>
      <c r="B67" s="59" t="s">
        <v>58</v>
      </c>
      <c r="C67" s="54"/>
      <c r="D67" s="48">
        <f>+D63-D65</f>
        <v>644500</v>
      </c>
      <c r="E67" s="4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49"/>
      <c r="C68" s="49"/>
      <c r="D68" s="4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</sheetData>
  <mergeCells count="32">
    <mergeCell ref="B2:F2"/>
    <mergeCell ref="D6:E6"/>
    <mergeCell ref="B48:D48"/>
    <mergeCell ref="B8:E8"/>
    <mergeCell ref="B9:E9"/>
    <mergeCell ref="B22:E22"/>
    <mergeCell ref="B47:D47"/>
    <mergeCell ref="B16:E16"/>
    <mergeCell ref="B15:E15"/>
    <mergeCell ref="B40:E40"/>
    <mergeCell ref="B42:D42"/>
    <mergeCell ref="B7:F7"/>
    <mergeCell ref="B11:E11"/>
    <mergeCell ref="B10:E10"/>
    <mergeCell ref="B12:E12"/>
    <mergeCell ref="B14:E14"/>
    <mergeCell ref="B13:E13"/>
    <mergeCell ref="B63:C63"/>
    <mergeCell ref="B59:D59"/>
    <mergeCell ref="B66:C66"/>
    <mergeCell ref="B67:C67"/>
    <mergeCell ref="B43:D43"/>
    <mergeCell ref="B44:D44"/>
    <mergeCell ref="B45:D45"/>
    <mergeCell ref="B65:C65"/>
    <mergeCell ref="B64:C64"/>
    <mergeCell ref="B53:D53"/>
    <mergeCell ref="B54:D54"/>
    <mergeCell ref="B49:D49"/>
    <mergeCell ref="B50:D50"/>
    <mergeCell ref="B51:D51"/>
    <mergeCell ref="B52:D52"/>
  </mergeCells>
  <pageMargins left="0.7" right="0.7" top="0.75" bottom="0.75" header="0" footer="0"/>
  <pageSetup orientation="portrait"/>
  <headerFooter>
    <oddFooter>&amp;C© Copyright Nacional Financiera, S.N.C. MMXI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InversionTotal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Calva</cp:lastModifiedBy>
  <dcterms:modified xsi:type="dcterms:W3CDTF">2018-05-23T14:07:19Z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ec092265-f587-4d2b-bed0-b50ca67e1207</vt:lpwstr>
  </property>
</Properties>
</file>