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mgmori.sharepoint.com/sites/msteams_c40c07/Shared Documents/00.共有ファイル/99.個人作業用/大平/01_作業実績/"/>
    </mc:Choice>
  </mc:AlternateContent>
  <xr:revisionPtr revIDLastSave="6675" documentId="120_{28F032FA-1542-4EEB-8EBC-E9AF7F0E9B06}" xr6:coauthVersionLast="47" xr6:coauthVersionMax="47" xr10:uidLastSave="{72425ECA-6220-4BDF-8CBE-B7310FB91E75}"/>
  <bookViews>
    <workbookView xWindow="-120" yWindow="-120" windowWidth="29040" windowHeight="15720" tabRatio="855" activeTab="1" xr2:uid="{54FA110D-E370-4343-B206-34F550FB3ECF}"/>
  </bookViews>
  <sheets>
    <sheet name="設定" sheetId="57" r:id="rId1"/>
    <sheet name="タスクリスト" sheetId="48" r:id="rId2"/>
    <sheet name="今日のタスク" sheetId="42" r:id="rId3"/>
    <sheet name="アーカイブ(実績)" sheetId="44" r:id="rId4"/>
    <sheet name="INBOX" sheetId="43" r:id="rId5"/>
    <sheet name="次の行動" sheetId="58" r:id="rId6"/>
    <sheet name="アーカイブ(予定)" sheetId="45" r:id="rId7"/>
    <sheet name="日報テンプレート_v2" sheetId="41" r:id="rId8"/>
    <sheet name="リスト→" sheetId="54" r:id="rId9"/>
    <sheet name="待ち" sheetId="50" r:id="rId10"/>
    <sheet name="ゴミ箱" sheetId="51" r:id="rId11"/>
    <sheet name="プロジェクト" sheetId="52" r:id="rId12"/>
    <sheet name="いつかやる" sheetId="53" r:id="rId13"/>
    <sheet name="old→" sheetId="49" r:id="rId14"/>
  </sheets>
  <externalReferences>
    <externalReference r:id="rId15"/>
  </externalReferences>
  <definedNames>
    <definedName name="_xlnm._FilterDatabase" localSheetId="4" hidden="1">INBOX!$A$2:$W$80</definedName>
    <definedName name="_xlnm._FilterDatabase" localSheetId="3" hidden="1">'アーカイブ(実績)'!$A$2:$Y$2</definedName>
    <definedName name="システム区分" localSheetId="4">[1]入力規則!$C$30:$C$100</definedName>
    <definedName name="システム区分" localSheetId="12">[1]入力規則!$C$30:$C$100</definedName>
    <definedName name="システム区分" localSheetId="10">[1]入力規則!$C$30:$C$100</definedName>
    <definedName name="システム区分" localSheetId="1">[1]入力規則!$C$30:$C$100</definedName>
    <definedName name="システム区分" localSheetId="11">[1]入力規則!$C$30:$C$100</definedName>
    <definedName name="システム区分" localSheetId="2">[1]入力規則!$C$30:$C$100</definedName>
    <definedName name="システム区分" localSheetId="5">[1]入力規則!$C$30:$C$100</definedName>
    <definedName name="システム区分" localSheetId="9">[1]入力規則!$C$30:$C$100</definedName>
    <definedName name="システム区分" localSheetId="7">[1]入力規則!$C$30:$C$100</definedName>
    <definedName name="システム区分">#REF!</definedName>
    <definedName name="作業区分" localSheetId="4">[1]入力規則!$C$3:$C$27</definedName>
    <definedName name="作業区分" localSheetId="12">[1]入力規則!$C$3:$C$27</definedName>
    <definedName name="作業区分" localSheetId="10">[1]入力規則!$C$3:$C$27</definedName>
    <definedName name="作業区分" localSheetId="1">[1]入力規則!$C$3:$C$27</definedName>
    <definedName name="作業区分" localSheetId="11">[1]入力規則!$C$3:$C$27</definedName>
    <definedName name="作業区分" localSheetId="2">[1]入力規則!$C$3:$C$27</definedName>
    <definedName name="作業区分" localSheetId="5">[1]入力規則!$C$3:$C$27</definedName>
    <definedName name="作業区分" localSheetId="9">[1]入力規則!$C$3:$C$27</definedName>
    <definedName name="作業区分" localSheetId="7">[1]入力規則!$C$3:$C$27</definedName>
    <definedName name="作業区分">#REF!</definedName>
    <definedName name="作業実績年月" localSheetId="4">[1]作業実績!$D$1</definedName>
    <definedName name="作業実績年月" localSheetId="12">[1]作業実績!$D$1</definedName>
    <definedName name="作業実績年月" localSheetId="10">[1]作業実績!$D$1</definedName>
    <definedName name="作業実績年月" localSheetId="1">[1]作業実績!$D$1</definedName>
    <definedName name="作業実績年月" localSheetId="11">[1]作業実績!$D$1</definedName>
    <definedName name="作業実績年月" localSheetId="2">[1]作業実績!$D$1</definedName>
    <definedName name="作業実績年月" localSheetId="5">[1]作業実績!$D$1</definedName>
    <definedName name="作業実績年月" localSheetId="9">[1]作業実績!$D$1</definedName>
    <definedName name="作業実績年月" localSheetId="7">[1]作業実績!$D$1</definedName>
    <definedName name="作業実績年月">#REF!</definedName>
    <definedName name="集計明細" localSheetId="4">[1]集計!$K$15:$AI$82</definedName>
    <definedName name="集計明細" localSheetId="12">[1]集計!$K$15:$AI$82</definedName>
    <definedName name="集計明細" localSheetId="10">[1]集計!$K$15:$AI$82</definedName>
    <definedName name="集計明細" localSheetId="1">[1]集計!$K$15:$AI$82</definedName>
    <definedName name="集計明細" localSheetId="11">[1]集計!$K$15:$AI$82</definedName>
    <definedName name="集計明細" localSheetId="2">[1]集計!$K$15:$AI$82</definedName>
    <definedName name="集計明細" localSheetId="5">[1]集計!$K$15:$AI$82</definedName>
    <definedName name="集計明細" localSheetId="9">[1]集計!$K$15:$AI$82</definedName>
    <definedName name="集計明細" localSheetId="7">[1]集計!$K$15:$AI$82</definedName>
    <definedName name="集計明細">#REF!</definedName>
    <definedName name="状態" localSheetId="4">[1]入力規則!$C$127:$C$129</definedName>
    <definedName name="状態" localSheetId="12">[1]入力規則!$C$127:$C$129</definedName>
    <definedName name="状態" localSheetId="10">[1]入力規則!$C$127:$C$129</definedName>
    <definedName name="状態" localSheetId="1">[1]入力規則!$C$127:$C$129</definedName>
    <definedName name="状態" localSheetId="11">[1]入力規則!$C$127:$C$129</definedName>
    <definedName name="状態" localSheetId="2">[1]入力規則!$C$127:$C$129</definedName>
    <definedName name="状態" localSheetId="5">[1]入力規則!$C$127:$C$129</definedName>
    <definedName name="状態" localSheetId="9">[1]入力規則!$C$127:$C$129</definedName>
    <definedName name="状態" localSheetId="7">[1]入力規則!$C$127:$C$129</definedName>
    <definedName name="状態">#REF!</definedName>
    <definedName name="担当者">#REF!</definedName>
    <definedName name="部署" localSheetId="4">[1]入力規則!$C$103:$C$124</definedName>
    <definedName name="部署" localSheetId="12">[1]入力規則!$C$103:$C$124</definedName>
    <definedName name="部署" localSheetId="10">[1]入力規則!$C$103:$C$124</definedName>
    <definedName name="部署" localSheetId="1">[1]入力規則!$C$103:$C$124</definedName>
    <definedName name="部署" localSheetId="11">[1]入力規則!$C$103:$C$124</definedName>
    <definedName name="部署" localSheetId="2">[1]入力規則!$C$103:$C$124</definedName>
    <definedName name="部署" localSheetId="5">[1]入力規則!$C$103:$C$124</definedName>
    <definedName name="部署" localSheetId="9">[1]入力規則!$C$103:$C$124</definedName>
    <definedName name="部署" localSheetId="7">[1]入力規則!$C$103:$C$124</definedName>
    <definedName name="部署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58" l="1" a="1"/>
  <c r="I41" i="58" s="1"/>
  <c r="I40" i="58" a="1"/>
  <c r="I40" i="58" s="1"/>
  <c r="I39" i="58" a="1"/>
  <c r="I39" i="58" s="1"/>
  <c r="I38" i="58" a="1"/>
  <c r="I38" i="58" s="1"/>
  <c r="I37" i="58" a="1"/>
  <c r="I37" i="58" s="1"/>
  <c r="I36" i="58" a="1"/>
  <c r="I36" i="58" s="1"/>
  <c r="I35" i="58" a="1"/>
  <c r="I35" i="58" s="1"/>
  <c r="I34" i="58" a="1"/>
  <c r="I34" i="58" s="1"/>
  <c r="I33" i="58" a="1"/>
  <c r="I33" i="58" s="1"/>
  <c r="I32" i="58" a="1"/>
  <c r="I32" i="58" s="1"/>
  <c r="I31" i="58" a="1"/>
  <c r="I31" i="58" s="1"/>
  <c r="I30" i="58" a="1"/>
  <c r="I30" i="58" s="1"/>
  <c r="U3" i="44"/>
  <c r="U4" i="44"/>
  <c r="U5" i="44"/>
  <c r="U6" i="44"/>
  <c r="U7" i="44"/>
  <c r="U8" i="44"/>
  <c r="U9" i="44"/>
  <c r="U10" i="44"/>
  <c r="U11" i="44"/>
  <c r="U12" i="44"/>
  <c r="U13" i="44"/>
  <c r="U14" i="44"/>
  <c r="U15" i="44"/>
  <c r="U16" i="44"/>
  <c r="U17" i="44"/>
  <c r="V3" i="44"/>
  <c r="V4" i="44"/>
  <c r="V5" i="44"/>
  <c r="V6" i="44"/>
  <c r="V7" i="44"/>
  <c r="V8" i="44"/>
  <c r="V9" i="44"/>
  <c r="V10" i="44"/>
  <c r="V11" i="44"/>
  <c r="V12" i="44"/>
  <c r="V13" i="44"/>
  <c r="V14" i="44"/>
  <c r="V15" i="44"/>
  <c r="V16" i="44"/>
  <c r="V17" i="44"/>
  <c r="V41" i="42"/>
  <c r="U41" i="42"/>
  <c r="B41" i="42"/>
  <c r="V49" i="42"/>
  <c r="U49" i="42"/>
  <c r="B49" i="42"/>
  <c r="I42" i="58" l="1" a="1"/>
  <c r="I42" i="58" s="1"/>
  <c r="I28" i="58" a="1"/>
  <c r="I28" i="58" s="1"/>
  <c r="I27" i="58" a="1"/>
  <c r="I27" i="58" s="1"/>
  <c r="I26" i="58" a="1"/>
  <c r="I26" i="58" s="1"/>
  <c r="I25" i="58" a="1"/>
  <c r="I25" i="58" s="1"/>
  <c r="I24" i="58" a="1"/>
  <c r="I24" i="58" s="1"/>
  <c r="I23" i="58" a="1"/>
  <c r="I23" i="58" s="1"/>
  <c r="I20" i="58" a="1"/>
  <c r="I20" i="58" s="1"/>
  <c r="I19" i="58" a="1"/>
  <c r="I19" i="58" s="1"/>
  <c r="I18" i="58" a="1"/>
  <c r="I18" i="58" s="1"/>
  <c r="I29" i="58" l="1" a="1"/>
  <c r="I29" i="58" s="1"/>
  <c r="V46" i="42"/>
  <c r="U46" i="42"/>
  <c r="B46" i="42"/>
  <c r="I18" i="42" l="1" a="1"/>
  <c r="I18" i="42" s="1"/>
  <c r="I32" i="42" a="1"/>
  <c r="I32" i="42" s="1"/>
  <c r="I31" i="42" a="1"/>
  <c r="I31" i="42" s="1"/>
  <c r="I30" i="42" a="1"/>
  <c r="I30" i="42" s="1"/>
  <c r="I29" i="42" a="1"/>
  <c r="I29" i="42" s="1"/>
  <c r="I28" i="42" a="1"/>
  <c r="I28" i="42" s="1"/>
  <c r="I27" i="42" a="1"/>
  <c r="I27" i="42" s="1"/>
  <c r="I26" i="42" a="1"/>
  <c r="I26" i="42" s="1"/>
  <c r="I25" i="42" a="1"/>
  <c r="I25" i="42" s="1"/>
  <c r="I24" i="42" a="1"/>
  <c r="I24" i="42" s="1"/>
  <c r="I23" i="42" a="1"/>
  <c r="I23" i="42" s="1"/>
  <c r="I22" i="42" a="1"/>
  <c r="I22" i="42" s="1"/>
  <c r="I21" i="42" a="1"/>
  <c r="I21" i="42" s="1"/>
  <c r="I20" i="42" a="1"/>
  <c r="I20" i="42" s="1"/>
  <c r="I19" i="42" a="1"/>
  <c r="I19" i="42" s="1"/>
  <c r="I16" i="42" a="1"/>
  <c r="I16" i="42" s="1"/>
  <c r="I17" i="42" l="1" a="1"/>
  <c r="I17" i="42" s="1"/>
  <c r="I22" i="58" a="1"/>
  <c r="I22" i="58" s="1"/>
  <c r="I15" i="42" a="1"/>
  <c r="I15" i="42" s="1"/>
  <c r="V50" i="42"/>
  <c r="U50" i="42"/>
  <c r="B50" i="42"/>
  <c r="V47" i="42"/>
  <c r="U47" i="42"/>
  <c r="B47" i="42"/>
  <c r="V42" i="42" l="1"/>
  <c r="U42" i="42"/>
  <c r="B42" i="42"/>
  <c r="V44" i="42" l="1"/>
  <c r="U44" i="42"/>
  <c r="B44" i="42"/>
  <c r="I21" i="58" l="1" a="1"/>
  <c r="I21" i="58" s="1"/>
  <c r="V43" i="42"/>
  <c r="U43" i="42"/>
  <c r="B43" i="42"/>
  <c r="A48" i="58" l="1" a="1"/>
  <c r="A48" i="58" s="1"/>
  <c r="W16" i="48" l="1" a="1"/>
  <c r="W16" i="48" s="1"/>
  <c r="W17" i="48" a="1"/>
  <c r="W17" i="48" s="1"/>
  <c r="A34" i="41" a="1"/>
  <c r="A34" i="41" s="1"/>
  <c r="U38" i="42" l="1"/>
  <c r="V44" i="58" l="1"/>
  <c r="V62" i="41" l="1"/>
  <c r="U64" i="42"/>
  <c r="V66" i="42"/>
  <c r="U66" i="42"/>
  <c r="B66" i="42"/>
  <c r="B31" i="42"/>
  <c r="B30" i="42"/>
  <c r="B29" i="42"/>
  <c r="B28" i="42"/>
  <c r="B27" i="42"/>
  <c r="B26" i="42"/>
  <c r="B25" i="42"/>
  <c r="B24" i="42"/>
  <c r="U60" i="42" l="1"/>
  <c r="U59" i="42"/>
  <c r="U58" i="42"/>
  <c r="U57" i="42"/>
  <c r="U56" i="42"/>
  <c r="U55" i="42"/>
  <c r="U48" i="42"/>
  <c r="U53" i="42"/>
  <c r="U54" i="42"/>
  <c r="U52" i="42"/>
  <c r="U45" i="42"/>
  <c r="U40" i="42"/>
  <c r="U39" i="42"/>
  <c r="U51" i="42"/>
  <c r="V60" i="42"/>
  <c r="V59" i="42"/>
  <c r="V58" i="42"/>
  <c r="V57" i="42"/>
  <c r="V56" i="42"/>
  <c r="V55" i="42"/>
  <c r="V48" i="42"/>
  <c r="V53" i="42"/>
  <c r="V54" i="42"/>
  <c r="V52" i="42"/>
  <c r="V45" i="42"/>
  <c r="V40" i="42"/>
  <c r="V39" i="42"/>
  <c r="V51" i="42"/>
  <c r="V38" i="42"/>
  <c r="V37" i="42"/>
  <c r="U37" i="42"/>
  <c r="B48" i="42" l="1"/>
  <c r="B53" i="42"/>
  <c r="B54" i="42"/>
  <c r="B52" i="42" l="1"/>
  <c r="B45" i="42" l="1"/>
  <c r="B4" i="42" l="1"/>
  <c r="B19" i="42"/>
  <c r="B5" i="42"/>
  <c r="B6" i="42"/>
  <c r="B7" i="42"/>
  <c r="B15" i="42"/>
  <c r="B16" i="42"/>
  <c r="B11" i="42"/>
  <c r="B8" i="42"/>
  <c r="B12" i="42"/>
  <c r="B14" i="42"/>
  <c r="B9" i="42"/>
  <c r="B57" i="42"/>
  <c r="B55" i="42" l="1"/>
  <c r="B40" i="42" l="1"/>
  <c r="B56" i="42" l="1"/>
  <c r="W9" i="48" a="1"/>
  <c r="W9" i="48" s="1"/>
  <c r="V94" i="42"/>
  <c r="U94" i="42"/>
  <c r="B94" i="42"/>
  <c r="V93" i="42"/>
  <c r="U93" i="42"/>
  <c r="B93" i="42"/>
  <c r="V92" i="42"/>
  <c r="U92" i="42"/>
  <c r="B92" i="42"/>
  <c r="V91" i="42"/>
  <c r="U91" i="42"/>
  <c r="B91" i="42"/>
  <c r="V90" i="42"/>
  <c r="U90" i="42"/>
  <c r="B90" i="42"/>
  <c r="V89" i="42"/>
  <c r="U89" i="42"/>
  <c r="B89" i="42"/>
  <c r="V88" i="42"/>
  <c r="U88" i="42"/>
  <c r="B88" i="42"/>
  <c r="V87" i="42"/>
  <c r="U87" i="42"/>
  <c r="B87" i="42"/>
  <c r="V86" i="42"/>
  <c r="U86" i="42"/>
  <c r="B86" i="42"/>
  <c r="V85" i="42"/>
  <c r="U85" i="42"/>
  <c r="B85" i="42"/>
  <c r="V84" i="42"/>
  <c r="U84" i="42"/>
  <c r="B84" i="42"/>
  <c r="W13" i="48" l="1" a="1"/>
  <c r="W13" i="48" s="1"/>
  <c r="W11" i="48" a="1"/>
  <c r="W11" i="48" s="1"/>
  <c r="W8" i="48" a="1"/>
  <c r="W8" i="48" s="1"/>
  <c r="W4" i="48" a="1"/>
  <c r="W4" i="48" s="1"/>
  <c r="W10" i="48" a="1"/>
  <c r="W10" i="48" s="1"/>
  <c r="W12" i="48" a="1"/>
  <c r="W12" i="48" s="1"/>
  <c r="W14" i="48" a="1"/>
  <c r="W14" i="48" s="1"/>
  <c r="X11" i="48" a="1"/>
  <c r="X11" i="48" s="1"/>
  <c r="X9" i="48" a="1"/>
  <c r="X9" i="48" s="1"/>
  <c r="X12" i="48" a="1"/>
  <c r="X12" i="48" s="1"/>
  <c r="X5" i="48" a="1"/>
  <c r="X5" i="48" s="1"/>
  <c r="X13" i="48" a="1"/>
  <c r="X13" i="48" s="1"/>
  <c r="X16" i="48" a="1"/>
  <c r="X16" i="48" s="1"/>
  <c r="X14" i="48" a="1"/>
  <c r="X14" i="48" s="1"/>
  <c r="X4" i="48" a="1"/>
  <c r="X4" i="48" s="1"/>
  <c r="X10" i="48" a="1"/>
  <c r="X10" i="48" s="1"/>
  <c r="X8" i="48" a="1"/>
  <c r="X8" i="48" s="1"/>
  <c r="X3" i="48" a="1"/>
  <c r="X3" i="48" s="1"/>
  <c r="X6" i="48" a="1"/>
  <c r="X6" i="48" s="1"/>
  <c r="X17" i="48" a="1"/>
  <c r="X17" i="48" s="1"/>
  <c r="X15" i="48" a="1"/>
  <c r="X15" i="48" s="1"/>
  <c r="X7" i="48" a="1"/>
  <c r="X7" i="48" s="1"/>
  <c r="W6" i="48" a="1"/>
  <c r="W6" i="48" s="1"/>
  <c r="W5" i="48" a="1"/>
  <c r="W5" i="48" s="1"/>
  <c r="W7" i="48" a="1"/>
  <c r="W7" i="48" s="1"/>
  <c r="W3" i="48" a="1"/>
  <c r="W3" i="48" s="1"/>
  <c r="W15" i="48" a="1"/>
  <c r="W15" i="48" s="1"/>
  <c r="A3" i="41" a="1"/>
  <c r="V31" i="41" s="1"/>
  <c r="A80" i="41" a="1"/>
  <c r="A80" i="41" s="1"/>
  <c r="B38" i="42"/>
  <c r="B59" i="42"/>
  <c r="B51" i="42"/>
  <c r="B39" i="42"/>
  <c r="B58" i="42"/>
  <c r="A3" i="41" l="1"/>
  <c r="B99" i="42"/>
  <c r="B98" i="42"/>
  <c r="B97" i="42"/>
  <c r="B96" i="42"/>
  <c r="B95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8" i="42"/>
  <c r="B69" i="42"/>
  <c r="B65" i="42"/>
  <c r="B67" i="42"/>
  <c r="B64" i="42"/>
  <c r="B63" i="42"/>
  <c r="B60" i="42"/>
  <c r="B37" i="42"/>
  <c r="B32" i="42"/>
  <c r="B23" i="42"/>
  <c r="B22" i="42"/>
  <c r="B21" i="42"/>
  <c r="B20" i="42"/>
  <c r="B13" i="42"/>
  <c r="B18" i="42"/>
  <c r="B17" i="42"/>
  <c r="B10" i="42"/>
  <c r="U67" i="42"/>
  <c r="U65" i="42"/>
  <c r="U69" i="42"/>
  <c r="U68" i="42"/>
  <c r="U70" i="42"/>
  <c r="U71" i="42"/>
  <c r="U72" i="42"/>
  <c r="U73" i="42"/>
  <c r="U74" i="42"/>
  <c r="U75" i="42"/>
  <c r="U76" i="42"/>
  <c r="U77" i="42"/>
  <c r="U78" i="42"/>
  <c r="U79" i="42"/>
  <c r="U80" i="42"/>
  <c r="U81" i="42"/>
  <c r="U82" i="42"/>
  <c r="U83" i="42"/>
  <c r="U95" i="42"/>
  <c r="U96" i="42"/>
  <c r="U97" i="42"/>
  <c r="U98" i="42"/>
  <c r="U99" i="42"/>
  <c r="U63" i="42"/>
  <c r="U100" i="42" l="1"/>
  <c r="V80" i="42" l="1"/>
  <c r="V81" i="42"/>
  <c r="V82" i="42"/>
  <c r="V98" i="42" l="1"/>
  <c r="V97" i="42"/>
  <c r="V96" i="42"/>
  <c r="V95" i="42"/>
  <c r="V83" i="42"/>
  <c r="V73" i="42"/>
  <c r="V74" i="42"/>
  <c r="V99" i="42"/>
  <c r="V79" i="42"/>
  <c r="V78" i="42"/>
  <c r="V77" i="42"/>
  <c r="V76" i="42"/>
  <c r="V75" i="42"/>
  <c r="V72" i="42"/>
  <c r="V71" i="42"/>
  <c r="V70" i="42"/>
  <c r="V68" i="42"/>
  <c r="V69" i="42"/>
  <c r="V65" i="42"/>
  <c r="V67" i="42"/>
  <c r="V64" i="42"/>
  <c r="V63" i="42"/>
  <c r="V33" i="42"/>
  <c r="V100" i="42" l="1"/>
  <c r="I4" i="42" l="1" a="1"/>
  <c r="I4" i="42" s="1"/>
  <c r="I11" i="42" a="1"/>
  <c r="I11" i="42" s="1"/>
  <c r="I9" i="42" a="1"/>
  <c r="I9" i="42" s="1"/>
  <c r="I10" i="42" a="1"/>
  <c r="I10" i="42" s="1"/>
  <c r="I6" i="42" a="1"/>
  <c r="I6" i="42" s="1"/>
  <c r="I5" i="42" a="1"/>
  <c r="I5" i="42" s="1"/>
  <c r="I8" i="42" a="1"/>
  <c r="I8" i="42" s="1"/>
  <c r="I7" i="42" a="1"/>
  <c r="I7" i="42" s="1"/>
  <c r="I12" i="42" a="1"/>
  <c r="I12" i="42" s="1"/>
  <c r="A2" i="50" a="1"/>
  <c r="A2" i="50" s="1"/>
  <c r="I13" i="42" a="1"/>
  <c r="I13" i="42" s="1"/>
  <c r="I14" i="42" a="1"/>
  <c r="I14" i="42" s="1"/>
  <c r="A3" i="43" a="1"/>
  <c r="A3" i="4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<sst xmlns="http://schemas.openxmlformats.org/spreadsheetml/2006/main" count="952" uniqueCount="144">
  <si>
    <t>＜本日の実績＞</t>
    <rPh sb="1" eb="3">
      <t>ホンジツ</t>
    </rPh>
    <rPh sb="4" eb="6">
      <t>ジッセキ</t>
    </rPh>
    <phoneticPr fontId="1"/>
  </si>
  <si>
    <t>プロジェクト</t>
    <phoneticPr fontId="1"/>
  </si>
  <si>
    <t>＜明日の予定＞</t>
    <rPh sb="1" eb="3">
      <t>アス</t>
    </rPh>
    <rPh sb="4" eb="6">
      <t>ヨテイ</t>
    </rPh>
    <phoneticPr fontId="1"/>
  </si>
  <si>
    <t>-</t>
  </si>
  <si>
    <t>日報</t>
  </si>
  <si>
    <t>(合計)</t>
    <rPh sb="1" eb="3">
      <t>ゴウケイ</t>
    </rPh>
    <phoneticPr fontId="1"/>
  </si>
  <si>
    <t>WF保守</t>
  </si>
  <si>
    <t>予定</t>
    <rPh sb="0" eb="2">
      <t>ヨテイ</t>
    </rPh>
    <phoneticPr fontId="1"/>
  </si>
  <si>
    <t>実績</t>
    <rPh sb="0" eb="2">
      <t>ジッセキ</t>
    </rPh>
    <phoneticPr fontId="1"/>
  </si>
  <si>
    <t>ES定例</t>
    <rPh sb="2" eb="4">
      <t>テイレイ</t>
    </rPh>
    <phoneticPr fontId="1"/>
  </si>
  <si>
    <t>管理</t>
  </si>
  <si>
    <t>WF保守定例</t>
    <rPh sb="2" eb="6">
      <t>ホシュテイレイ</t>
    </rPh>
    <phoneticPr fontId="1"/>
  </si>
  <si>
    <t>＜本日の予定＞</t>
    <rPh sb="1" eb="3">
      <t>ホンジツ</t>
    </rPh>
    <rPh sb="4" eb="6">
      <t>ヨテイ</t>
    </rPh>
    <phoneticPr fontId="1"/>
  </si>
  <si>
    <t>打ち合わせ</t>
    <rPh sb="0" eb="1">
      <t>ウ</t>
    </rPh>
    <rPh sb="2" eb="3">
      <t>ア</t>
    </rPh>
    <phoneticPr fontId="1"/>
  </si>
  <si>
    <t>社長室WFGP定例</t>
    <rPh sb="0" eb="3">
      <t>シャチョウシツ</t>
    </rPh>
    <rPh sb="7" eb="9">
      <t>テイレイ</t>
    </rPh>
    <phoneticPr fontId="1"/>
  </si>
  <si>
    <t>水</t>
    <rPh sb="0" eb="1">
      <t>スイ</t>
    </rPh>
    <phoneticPr fontId="1"/>
  </si>
  <si>
    <t>木</t>
    <rPh sb="0" eb="1">
      <t>キ</t>
    </rPh>
    <phoneticPr fontId="1"/>
  </si>
  <si>
    <t>作業</t>
    <rPh sb="0" eb="2">
      <t>サギョウ</t>
    </rPh>
    <phoneticPr fontId="1"/>
  </si>
  <si>
    <t>定常業務_ログ確認</t>
    <rPh sb="0" eb="4">
      <t>テイジョウギョウム</t>
    </rPh>
    <rPh sb="7" eb="9">
      <t>カクニン</t>
    </rPh>
    <phoneticPr fontId="1"/>
  </si>
  <si>
    <t>定期</t>
    <rPh sb="0" eb="2">
      <t>テイキ</t>
    </rPh>
    <phoneticPr fontId="1"/>
  </si>
  <si>
    <t>PL連絡会</t>
    <rPh sb="2" eb="5">
      <t>レンラクカイ</t>
    </rPh>
    <phoneticPr fontId="1"/>
  </si>
  <si>
    <t>資料作成</t>
    <rPh sb="0" eb="4">
      <t>シリョウサクセイ</t>
    </rPh>
    <phoneticPr fontId="1"/>
  </si>
  <si>
    <t>火</t>
    <rPh sb="0" eb="1">
      <t>カ</t>
    </rPh>
    <phoneticPr fontId="1"/>
  </si>
  <si>
    <t>完了</t>
    <rPh sb="0" eb="2">
      <t>カンリョウ</t>
    </rPh>
    <phoneticPr fontId="1"/>
  </si>
  <si>
    <t>＜定期＞</t>
    <rPh sb="1" eb="3">
      <t>テイキ</t>
    </rPh>
    <phoneticPr fontId="1"/>
  </si>
  <si>
    <t>＜INBOX＞</t>
    <phoneticPr fontId="1"/>
  </si>
  <si>
    <t>実施中</t>
    <rPh sb="0" eb="3">
      <t>ジッシチュウ</t>
    </rPh>
    <phoneticPr fontId="1"/>
  </si>
  <si>
    <t>未完了</t>
    <rPh sb="0" eb="3">
      <t>ミカンリョウ</t>
    </rPh>
    <phoneticPr fontId="1"/>
  </si>
  <si>
    <t>＜次の行動＞</t>
    <rPh sb="1" eb="2">
      <t>ツギ</t>
    </rPh>
    <rPh sb="3" eb="5">
      <t>コウドウ</t>
    </rPh>
    <phoneticPr fontId="1"/>
  </si>
  <si>
    <t>＜実施中＞</t>
    <rPh sb="1" eb="4">
      <t>ジッシチュウ</t>
    </rPh>
    <phoneticPr fontId="1"/>
  </si>
  <si>
    <t>＜待ち＞</t>
    <rPh sb="1" eb="2">
      <t>マ</t>
    </rPh>
    <phoneticPr fontId="1"/>
  </si>
  <si>
    <t>＜ゴミ箱＞</t>
    <rPh sb="3" eb="4">
      <t>バコ</t>
    </rPh>
    <phoneticPr fontId="1"/>
  </si>
  <si>
    <t>＜いつかやる＞</t>
    <phoneticPr fontId="1"/>
  </si>
  <si>
    <t>＜プロジェクト＞</t>
    <phoneticPr fontId="1"/>
  </si>
  <si>
    <t>完了</t>
    <rPh sb="0" eb="2">
      <t>カンリョウ</t>
    </rPh>
    <phoneticPr fontId="1"/>
  </si>
  <si>
    <t>資料作成_社長室WFGP定例</t>
    <rPh sb="0" eb="4">
      <t>シリョウサクセイ</t>
    </rPh>
    <phoneticPr fontId="1"/>
  </si>
  <si>
    <t>メールチェック</t>
  </si>
  <si>
    <t>実施中</t>
    <rPh sb="0" eb="3">
      <t>ジッシチュウ</t>
    </rPh>
    <phoneticPr fontId="1"/>
  </si>
  <si>
    <t>メールチェック_昼</t>
    <rPh sb="8" eb="9">
      <t>ヒル</t>
    </rPh>
    <phoneticPr fontId="1"/>
  </si>
  <si>
    <t>メールチェック_夕方</t>
    <rPh sb="8" eb="10">
      <t>ユウガタ</t>
    </rPh>
    <phoneticPr fontId="1"/>
  </si>
  <si>
    <t>休憩</t>
    <rPh sb="0" eb="2">
      <t>キュウケイ</t>
    </rPh>
    <phoneticPr fontId="1"/>
  </si>
  <si>
    <t>メールチェック_朝</t>
    <rPh sb="8" eb="9">
      <t>アサ</t>
    </rPh>
    <phoneticPr fontId="1"/>
  </si>
  <si>
    <t>問い合わせ</t>
  </si>
  <si>
    <t>R&amp;Dのワークフロールートについて</t>
  </si>
  <si>
    <t>作業</t>
  </si>
  <si>
    <t>＜予定アーカイブ＞</t>
    <rPh sb="1" eb="3">
      <t>ヨテイ</t>
    </rPh>
    <phoneticPr fontId="1"/>
  </si>
  <si>
    <t>＜実績アーカイブ＞</t>
    <rPh sb="1" eb="3">
      <t>ジッセキ</t>
    </rPh>
    <phoneticPr fontId="1"/>
  </si>
  <si>
    <t>日付</t>
    <rPh sb="0" eb="2">
      <t>ヒヅケ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</si>
  <si>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</si>
  <si>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</si>
  <si>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分類</t>
    <rPh sb="0" eb="2">
      <t>ブンルイ</t>
    </rPh>
    <phoneticPr fontId="1"/>
  </si>
  <si>
    <t>詳細</t>
    <rPh sb="0" eb="2">
      <t>ショウサイ</t>
    </rPh>
    <phoneticPr fontId="1"/>
  </si>
  <si>
    <t>作業No</t>
    <rPh sb="0" eb="2">
      <t>サギョウ</t>
    </rPh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</si>
  <si>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</si>
  <si>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</si>
  <si>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時間2</t>
    <rPh sb="0" eb="2">
      <t>ジカン</t>
    </rPh>
    <phoneticPr fontId="1"/>
  </si>
  <si>
    <t>メールチェック</t>
    <phoneticPr fontId="1"/>
  </si>
  <si>
    <t>IN</t>
  </si>
  <si>
    <t>Sc</t>
  </si>
  <si>
    <t>記入日</t>
    <rPh sb="0" eb="3">
      <t>キニュウビ</t>
    </rPh>
    <phoneticPr fontId="1"/>
  </si>
  <si>
    <t>未完了</t>
    <rPh sb="0" eb="3">
      <t>ミカンリョウ</t>
    </rPh>
    <phoneticPr fontId="1"/>
  </si>
  <si>
    <t>TODAY:</t>
    <phoneticPr fontId="1"/>
  </si>
  <si>
    <t>管理</t>
    <rPh sb="0" eb="2">
      <t>カンリ</t>
    </rPh>
    <phoneticPr fontId="1"/>
  </si>
  <si>
    <t>タスク整理</t>
    <rPh sb="3" eb="5">
      <t>セイリ</t>
    </rPh>
    <phoneticPr fontId="1"/>
  </si>
  <si>
    <t>優先</t>
    <rPh sb="0" eb="2">
      <t>ユウセン</t>
    </rPh>
    <phoneticPr fontId="1"/>
  </si>
  <si>
    <t>重要</t>
    <rPh sb="0" eb="2">
      <t>ジュウヨウ</t>
    </rPh>
    <phoneticPr fontId="1"/>
  </si>
  <si>
    <t>資料作成_WF保守定例</t>
    <rPh sb="0" eb="4">
      <t>シリョウサクセイ</t>
    </rPh>
    <phoneticPr fontId="1"/>
  </si>
  <si>
    <t>お昼休憩</t>
    <rPh sb="1" eb="4">
      <t>ヒルキュウケイ</t>
    </rPh>
    <phoneticPr fontId="1"/>
  </si>
  <si>
    <t>日報</t>
    <rPh sb="0" eb="2">
      <t>ニッポウ</t>
    </rPh>
    <phoneticPr fontId="1"/>
  </si>
  <si>
    <t>詳細2</t>
    <rPh sb="0" eb="2">
      <t>ショウサイ</t>
    </rPh>
    <phoneticPr fontId="1"/>
  </si>
  <si>
    <t>記載日</t>
    <rPh sb="0" eb="3">
      <t>キサイビ</t>
    </rPh>
    <phoneticPr fontId="1"/>
  </si>
  <si>
    <t>個別開発</t>
    <rPh sb="0" eb="4">
      <t>コベツカイハツ</t>
    </rPh>
    <phoneticPr fontId="1"/>
  </si>
  <si>
    <t>SAKIのWF展開</t>
    <rPh sb="7" eb="9">
      <t>テンカイ</t>
    </rPh>
    <phoneticPr fontId="1"/>
  </si>
  <si>
    <t>インフラ</t>
  </si>
  <si>
    <t>メール</t>
  </si>
  <si>
    <t>タスク整理</t>
  </si>
  <si>
    <t>メールチェック_朝</t>
  </si>
  <si>
    <t>ログ確認</t>
  </si>
  <si>
    <t>定常業務_ログ確認</t>
  </si>
  <si>
    <t>資料作成</t>
  </si>
  <si>
    <t>打ち合わせ</t>
  </si>
  <si>
    <t>メールチェック_昼</t>
  </si>
  <si>
    <t>メールチェック_夕方</t>
  </si>
  <si>
    <t>休憩</t>
  </si>
  <si>
    <t>お昼休憩</t>
  </si>
  <si>
    <t>調査</t>
  </si>
  <si>
    <t>社長室WFGP定例</t>
  </si>
  <si>
    <t>PL連絡会</t>
  </si>
  <si>
    <t>子No</t>
    <rPh sb="0" eb="1">
      <t>コ</t>
    </rPh>
    <phoneticPr fontId="1"/>
  </si>
  <si>
    <t>タスクNo</t>
    <phoneticPr fontId="1"/>
  </si>
  <si>
    <t>種別</t>
    <rPh sb="0" eb="2">
      <t>シュベツ</t>
    </rPh>
    <phoneticPr fontId="1"/>
  </si>
  <si>
    <t>予定</t>
    <rPh sb="0" eb="2">
      <t>ヨテイ</t>
    </rPh>
    <phoneticPr fontId="1"/>
  </si>
  <si>
    <t>定期</t>
  </si>
  <si>
    <t>順</t>
    <rPh sb="0" eb="1">
      <t>ジュン</t>
    </rPh>
    <phoneticPr fontId="1"/>
  </si>
  <si>
    <t>ステータス</t>
    <phoneticPr fontId="1"/>
  </si>
  <si>
    <t>いつかやる</t>
    <phoneticPr fontId="1"/>
  </si>
  <si>
    <t>INBOX</t>
    <phoneticPr fontId="1"/>
  </si>
  <si>
    <t>待ち</t>
    <rPh sb="0" eb="1">
      <t>マ</t>
    </rPh>
    <phoneticPr fontId="1"/>
  </si>
  <si>
    <t>親No</t>
    <rPh sb="0" eb="1">
      <t>オヤ</t>
    </rPh>
    <phoneticPr fontId="1"/>
  </si>
  <si>
    <t>TODAY</t>
    <phoneticPr fontId="1"/>
  </si>
  <si>
    <t>25-1009</t>
  </si>
  <si>
    <t>定常業務</t>
  </si>
  <si>
    <t>定常業務</t>
    <phoneticPr fontId="1"/>
  </si>
  <si>
    <t>ログ確認</t>
    <phoneticPr fontId="1"/>
  </si>
  <si>
    <t>25-883</t>
  </si>
  <si>
    <t>タスクリスト</t>
    <phoneticPr fontId="1"/>
  </si>
  <si>
    <t>メール用</t>
    <rPh sb="3" eb="4">
      <t>ヨウ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</si>
  <si>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</si>
  <si>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</si>
  <si>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Tm</t>
  </si>
  <si>
    <t>INBOX</t>
  </si>
  <si>
    <t>ゴミ箱</t>
    <rPh sb="2" eb="3">
      <t>バコ</t>
    </rPh>
    <phoneticPr fontId="1"/>
  </si>
  <si>
    <t/>
  </si>
  <si>
    <t>T1</t>
    <phoneticPr fontId="1"/>
  </si>
  <si>
    <t>t2</t>
    <phoneticPr fontId="1"/>
  </si>
  <si>
    <t>t3</t>
    <phoneticPr fontId="1"/>
  </si>
  <si>
    <t>実績</t>
    <rPh sb="0" eb="2">
      <t>ジッセキ</t>
    </rPh>
    <phoneticPr fontId="1"/>
  </si>
  <si>
    <t>ステータス</t>
  </si>
  <si>
    <t>タスクNo</t>
  </si>
  <si>
    <t>完了</t>
  </si>
  <si>
    <t>実績数</t>
    <rPh sb="0" eb="2">
      <t>ジッセキ</t>
    </rPh>
    <rPh sb="2" eb="3">
      <t>スウ</t>
    </rPh>
    <phoneticPr fontId="1"/>
  </si>
  <si>
    <t>定期</t>
    <rPh sb="0" eb="2">
      <t>テイキ</t>
    </rPh>
    <phoneticPr fontId="1"/>
  </si>
  <si>
    <t>delflg</t>
    <phoneticPr fontId="1"/>
  </si>
  <si>
    <t>プロジェクトフラグ</t>
    <phoneticPr fontId="1"/>
  </si>
  <si>
    <t>次の行動</t>
    <rPh sb="0" eb="1">
      <t>ツギ</t>
    </rPh>
    <rPh sb="2" eb="4">
      <t>コウドウ</t>
    </rPh>
    <phoneticPr fontId="1"/>
  </si>
  <si>
    <t>今日のタスク</t>
    <rPh sb="0" eb="2">
      <t>キョウ</t>
    </rPh>
    <phoneticPr fontId="1"/>
  </si>
  <si>
    <t>実行中</t>
    <rPh sb="0" eb="3">
      <t>ジッコウチュウ</t>
    </rPh>
    <phoneticPr fontId="1"/>
  </si>
  <si>
    <t>完了フラグとする</t>
    <rPh sb="0" eb="2">
      <t>カンリョウ</t>
    </rPh>
    <phoneticPr fontId="1"/>
  </si>
  <si>
    <t>１以上なら完了　これイラン</t>
    <rPh sb="1" eb="3">
      <t>イジョウ</t>
    </rPh>
    <rPh sb="5" eb="7">
      <t>カンリョウ</t>
    </rPh>
    <phoneticPr fontId="1"/>
  </si>
  <si>
    <t>未完了カウント</t>
    <rPh sb="0" eb="3">
      <t>ミカンリョウ</t>
    </rPh>
    <phoneticPr fontId="1"/>
  </si>
  <si>
    <t>未完了</t>
  </si>
  <si>
    <t>資料作成_社長室WFGP定例</t>
  </si>
  <si>
    <t>死活監視の情報をまとめる</t>
  </si>
  <si>
    <t>67バッチ</t>
  </si>
  <si>
    <t>不具合調査</t>
  </si>
  <si>
    <t>サーバ一覧作成</t>
  </si>
  <si>
    <t>インフラ要件をまとめる</t>
  </si>
  <si>
    <t>兼重</t>
  </si>
  <si>
    <t>PPRNextの部署連携の件</t>
  </si>
  <si>
    <t>RE: 0Q-0000733 OIカウントについて</t>
  </si>
  <si>
    <t>RE: Precision Boring役務WF起案者追加について</t>
  </si>
  <si>
    <t>RE: 週報の部署コード追加について</t>
  </si>
  <si>
    <t>WR保守</t>
  </si>
  <si>
    <t>石橋さんに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</si>
</sst>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yy/m"/>
    <numFmt numFmtId="177" formatCode="yy/mm"/>
    <numFmt numFmtId="178" formatCode="#,##0.0"/>
    <numFmt numFmtId="179" formatCode="&quot;$&quot;#,##0.00_);[Red]\(&quot;$&quot;#,##0.00\)"/>
    <numFmt numFmtId="180" formatCode="_(&quot;$&quot;* #,##0_);_(&quot;$&quot;* \(#,##0\);_(&quot;$&quot;* &quot;-&quot;_);_(@_)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&quot;｣&quot;#,##0.00;\-&quot;｣&quot;#,##0.00"/>
    <numFmt numFmtId="185" formatCode="_-* #,##0.0_-;\-* #,##0.0_-;_-* &quot;-&quot;??_-;_-@_-"/>
    <numFmt numFmtId="186" formatCode="#,##0.00&quot;｣&quot;_);\(#,##0.00&quot;｣&quot;\)"/>
    <numFmt numFmtId="187" formatCode="#,##0.00&quot;｣&quot;_);[Red]\(#,##0.00&quot;｣&quot;\)"/>
    <numFmt numFmtId="188" formatCode="0.00_ "/>
    <numFmt numFmtId="189" formatCode="h:mm;@"/>
    <numFmt numFmtId="190" formatCode="m/d;@"/>
  </numFmts>
  <fonts count="4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color indexed="14"/>
      <name val="Arial"/>
      <family val="2"/>
    </font>
    <font>
      <sz val="10"/>
      <name val="Helv"/>
      <family val="2"/>
    </font>
    <font>
      <sz val="11"/>
      <name val="ＭＳ ゴシック"/>
      <family val="3"/>
      <charset val="128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color indexed="39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9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4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>
      <alignment horizontal="center" wrapText="1"/>
      <protection locked="0"/>
    </xf>
    <xf numFmtId="0" fontId="5" fillId="0" borderId="0" applyFill="0" applyBorder="0" applyAlignment="0"/>
    <xf numFmtId="0" fontId="5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5" fillId="0" borderId="0" applyFill="0" applyBorder="0" applyAlignment="0"/>
    <xf numFmtId="0" fontId="6" fillId="0" borderId="0" applyFill="0" applyBorder="0" applyAlignment="0"/>
    <xf numFmtId="0" fontId="5" fillId="0" borderId="0" applyFill="0" applyBorder="0" applyAlignment="0"/>
    <xf numFmtId="177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8" fillId="0" borderId="0" applyNumberFormat="0" applyAlignment="0">
      <alignment horizontal="left"/>
    </xf>
    <xf numFmtId="18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4" fontId="5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9" fillId="0" borderId="0" applyFill="0" applyBorder="0" applyAlignment="0"/>
    <xf numFmtId="0" fontId="6" fillId="0" borderId="0" applyFill="0" applyBorder="0" applyAlignment="0"/>
    <xf numFmtId="0" fontId="9" fillId="0" borderId="0" applyFill="0" applyBorder="0" applyAlignment="0"/>
    <xf numFmtId="0" fontId="10" fillId="0" borderId="0" applyNumberFormat="0" applyAlignment="0">
      <alignment horizontal="left"/>
    </xf>
    <xf numFmtId="0" fontId="11" fillId="0" borderId="0" applyNumberFormat="0" applyFill="0" applyBorder="0" applyAlignment="0" applyProtection="0">
      <alignment vertical="top"/>
      <protection locked="0"/>
    </xf>
    <xf numFmtId="38" fontId="12" fillId="16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3">
      <alignment horizontal="center"/>
    </xf>
    <xf numFmtId="0" fontId="14" fillId="0" borderId="0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10" fontId="12" fillId="17" borderId="4" applyNumberFormat="0" applyBorder="0" applyAlignment="0" applyProtection="0"/>
    <xf numFmtId="0" fontId="16" fillId="0" borderId="0" applyFill="0" applyBorder="0" applyAlignment="0"/>
    <xf numFmtId="0" fontId="16" fillId="0" borderId="0" applyFill="0" applyBorder="0" applyAlignment="0"/>
    <xf numFmtId="0" fontId="16" fillId="0" borderId="0" applyFill="0" applyBorder="0" applyAlignment="0"/>
    <xf numFmtId="0" fontId="6" fillId="0" borderId="0" applyFill="0" applyBorder="0" applyAlignment="0"/>
    <xf numFmtId="0" fontId="16" fillId="0" borderId="0" applyFill="0" applyBorder="0" applyAlignment="0"/>
    <xf numFmtId="178" fontId="7" fillId="0" borderId="0" applyFont="0" applyFill="0" applyBorder="0" applyAlignment="0" applyProtection="0"/>
    <xf numFmtId="4" fontId="17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18" fillId="0" borderId="0" applyFont="0" applyFill="0" applyBorder="0" applyAlignment="0" applyProtection="0"/>
    <xf numFmtId="180" fontId="6" fillId="0" borderId="0" applyFont="0" applyFill="0" applyBorder="0" applyAlignment="0" applyProtection="0"/>
    <xf numFmtId="179" fontId="17" fillId="0" borderId="0" applyFont="0" applyFill="0" applyBorder="0" applyAlignment="0" applyProtection="0"/>
    <xf numFmtId="187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184" fontId="17" fillId="0" borderId="0"/>
    <xf numFmtId="0" fontId="6" fillId="0" borderId="0"/>
    <xf numFmtId="0" fontId="19" fillId="0" borderId="0"/>
    <xf numFmtId="14" fontId="4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0" fillId="0" borderId="0" applyFill="0" applyBorder="0" applyAlignment="0"/>
    <xf numFmtId="0" fontId="20" fillId="0" borderId="0" applyFill="0" applyBorder="0" applyAlignment="0"/>
    <xf numFmtId="0" fontId="20" fillId="0" borderId="0" applyFill="0" applyBorder="0" applyAlignment="0"/>
    <xf numFmtId="0" fontId="6" fillId="0" borderId="0" applyFill="0" applyBorder="0" applyAlignment="0"/>
    <xf numFmtId="0" fontId="20" fillId="0" borderId="0" applyFill="0" applyBorder="0" applyAlignment="0"/>
    <xf numFmtId="181" fontId="21" fillId="0" borderId="0"/>
    <xf numFmtId="0" fontId="22" fillId="0" borderId="3">
      <alignment horizontal="center"/>
    </xf>
    <xf numFmtId="0" fontId="23" fillId="18" borderId="0" applyNumberFormat="0" applyFont="0" applyBorder="0" applyAlignment="0">
      <alignment horizontal="center"/>
    </xf>
    <xf numFmtId="30" fontId="24" fillId="0" borderId="0" applyNumberFormat="0" applyFill="0" applyBorder="0" applyAlignment="0" applyProtection="0">
      <alignment horizontal="left"/>
    </xf>
    <xf numFmtId="0" fontId="23" fillId="1" borderId="2" applyNumberFormat="0" applyFont="0" applyAlignment="0">
      <alignment horizontal="center"/>
    </xf>
    <xf numFmtId="0" fontId="25" fillId="0" borderId="0" applyNumberFormat="0" applyFill="0" applyBorder="0" applyAlignment="0">
      <alignment horizontal="center"/>
    </xf>
    <xf numFmtId="40" fontId="26" fillId="0" borderId="0" applyBorder="0">
      <alignment horizontal="right"/>
    </xf>
    <xf numFmtId="49" fontId="5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5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0" borderId="0"/>
    <xf numFmtId="0" fontId="33" fillId="26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38" fontId="7" fillId="0" borderId="0" applyFont="0" applyFill="0" applyBorder="0" applyAlignment="0" applyProtection="0"/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26" borderId="13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19" fillId="0" borderId="0"/>
    <xf numFmtId="0" fontId="42" fillId="0" borderId="0"/>
    <xf numFmtId="0" fontId="7" fillId="0" borderId="0"/>
    <xf numFmtId="0" fontId="43" fillId="4" borderId="0" applyNumberFormat="0" applyBorder="0" applyAlignment="0" applyProtection="0">
      <alignment vertical="center"/>
    </xf>
  </cellStyleXfs>
  <cellXfs count="83">
    <xf numFmtId="0" fontId="0" fillId="0" borderId="0" xfId="0"/>
    <xf numFmtId="0" fontId="44" fillId="0" borderId="0" xfId="0" applyFont="1"/>
    <xf numFmtId="188" fontId="44" fillId="0" borderId="0" xfId="0" applyNumberFormat="1" applyFont="1"/>
    <xf numFmtId="0" fontId="44" fillId="0" borderId="0" xfId="0" quotePrefix="1" applyFont="1"/>
    <xf numFmtId="0" fontId="44" fillId="0" borderId="15" xfId="0" applyFont="1" applyBorder="1" applyAlignment="1">
      <alignment wrapText="1"/>
    </xf>
    <xf numFmtId="188" fontId="44" fillId="0" borderId="15" xfId="0" applyNumberFormat="1" applyFont="1" applyBorder="1" applyAlignment="1">
      <alignment wrapText="1"/>
    </xf>
    <xf numFmtId="188" fontId="44" fillId="31" borderId="15" xfId="0" applyNumberFormat="1" applyFont="1" applyFill="1" applyBorder="1" applyAlignment="1">
      <alignment wrapText="1"/>
    </xf>
    <xf numFmtId="0" fontId="44" fillId="0" borderId="17" xfId="0" applyFont="1" applyBorder="1" applyAlignment="1">
      <alignment wrapText="1"/>
    </xf>
    <xf numFmtId="0" fontId="44" fillId="0" borderId="14" xfId="0" applyFont="1" applyBorder="1" applyAlignment="1">
      <alignment wrapText="1"/>
    </xf>
    <xf numFmtId="0" fontId="44" fillId="0" borderId="18" xfId="0" applyFont="1" applyBorder="1" applyAlignment="1">
      <alignment wrapText="1"/>
    </xf>
    <xf numFmtId="0" fontId="44" fillId="0" borderId="0" xfId="0" applyFont="1" applyAlignment="1">
      <alignment wrapText="1"/>
    </xf>
    <xf numFmtId="0" fontId="44" fillId="30" borderId="14" xfId="0" applyFont="1" applyFill="1" applyBorder="1" applyAlignment="1">
      <alignment wrapText="1"/>
    </xf>
    <xf numFmtId="0" fontId="44" fillId="30" borderId="18" xfId="0" applyFont="1" applyFill="1" applyBorder="1" applyAlignment="1">
      <alignment wrapText="1"/>
    </xf>
    <xf numFmtId="0" fontId="44" fillId="29" borderId="14" xfId="0" applyFont="1" applyFill="1" applyBorder="1" applyAlignment="1">
      <alignment wrapText="1"/>
    </xf>
    <xf numFmtId="0" fontId="44" fillId="29" borderId="18" xfId="0" applyFont="1" applyFill="1" applyBorder="1" applyAlignment="1">
      <alignment wrapText="1"/>
    </xf>
    <xf numFmtId="0" fontId="44" fillId="29" borderId="17" xfId="0" applyFont="1" applyFill="1" applyBorder="1"/>
    <xf numFmtId="0" fontId="44" fillId="30" borderId="17" xfId="0" applyFont="1" applyFill="1" applyBorder="1"/>
    <xf numFmtId="0" fontId="44" fillId="30" borderId="14" xfId="0" applyFont="1" applyFill="1" applyBorder="1"/>
    <xf numFmtId="0" fontId="44" fillId="30" borderId="18" xfId="0" applyFont="1" applyFill="1" applyBorder="1"/>
    <xf numFmtId="0" fontId="44" fillId="29" borderId="14" xfId="0" applyFont="1" applyFill="1" applyBorder="1"/>
    <xf numFmtId="0" fontId="44" fillId="29" borderId="18" xfId="0" applyFont="1" applyFill="1" applyBorder="1"/>
    <xf numFmtId="0" fontId="44" fillId="0" borderId="15" xfId="0" applyFont="1" applyBorder="1"/>
    <xf numFmtId="188" fontId="44" fillId="0" borderId="15" xfId="0" applyNumberFormat="1" applyFont="1" applyBorder="1"/>
    <xf numFmtId="189" fontId="44" fillId="0" borderId="15" xfId="0" applyNumberFormat="1" applyFont="1" applyBorder="1" applyAlignment="1">
      <alignment wrapText="1"/>
    </xf>
    <xf numFmtId="189" fontId="44" fillId="30" borderId="14" xfId="0" applyNumberFormat="1" applyFont="1" applyFill="1" applyBorder="1"/>
    <xf numFmtId="189" fontId="44" fillId="0" borderId="15" xfId="0" applyNumberFormat="1" applyFont="1" applyBorder="1"/>
    <xf numFmtId="189" fontId="44" fillId="0" borderId="0" xfId="0" applyNumberFormat="1" applyFont="1"/>
    <xf numFmtId="0" fontId="44" fillId="30" borderId="17" xfId="0" applyFont="1" applyFill="1" applyBorder="1" applyAlignment="1">
      <alignment horizontal="left"/>
    </xf>
    <xf numFmtId="0" fontId="44" fillId="30" borderId="14" xfId="0" applyFont="1" applyFill="1" applyBorder="1" applyAlignment="1">
      <alignment horizontal="left"/>
    </xf>
    <xf numFmtId="190" fontId="44" fillId="0" borderId="15" xfId="0" applyNumberFormat="1" applyFont="1" applyBorder="1"/>
    <xf numFmtId="0" fontId="44" fillId="30" borderId="15" xfId="0" applyFont="1" applyFill="1" applyBorder="1"/>
    <xf numFmtId="190" fontId="44" fillId="30" borderId="15" xfId="0" applyNumberFormat="1" applyFont="1" applyFill="1" applyBorder="1"/>
    <xf numFmtId="189" fontId="44" fillId="30" borderId="15" xfId="0" applyNumberFormat="1" applyFont="1" applyFill="1" applyBorder="1"/>
    <xf numFmtId="0" fontId="44" fillId="30" borderId="15" xfId="0" applyFont="1" applyFill="1" applyBorder="1" applyAlignment="1">
      <alignment wrapText="1"/>
    </xf>
    <xf numFmtId="188" fontId="44" fillId="30" borderId="15" xfId="0" applyNumberFormat="1" applyFont="1" applyFill="1" applyBorder="1"/>
    <xf numFmtId="0" fontId="0" fillId="30" borderId="0" xfId="0" applyFill="1"/>
    <xf numFmtId="188" fontId="44" fillId="30" borderId="15" xfId="0" applyNumberFormat="1" applyFont="1" applyFill="1" applyBorder="1" applyAlignment="1">
      <alignment wrapText="1"/>
    </xf>
    <xf numFmtId="188" fontId="44" fillId="32" borderId="15" xfId="0" applyNumberFormat="1" applyFont="1" applyFill="1" applyBorder="1"/>
    <xf numFmtId="0" fontId="44" fillId="32" borderId="15" xfId="0" applyFont="1" applyFill="1" applyBorder="1"/>
    <xf numFmtId="190" fontId="44" fillId="32" borderId="15" xfId="0" applyNumberFormat="1" applyFont="1" applyFill="1" applyBorder="1"/>
    <xf numFmtId="189" fontId="44" fillId="32" borderId="15" xfId="0" applyNumberFormat="1" applyFont="1" applyFill="1" applyBorder="1" applyAlignment="1">
      <alignment wrapText="1"/>
    </xf>
    <xf numFmtId="189" fontId="44" fillId="32" borderId="18" xfId="0" applyNumberFormat="1" applyFont="1" applyFill="1" applyBorder="1" applyAlignment="1">
      <alignment wrapText="1"/>
    </xf>
    <xf numFmtId="0" fontId="44" fillId="32" borderId="17" xfId="0" applyFont="1" applyFill="1" applyBorder="1"/>
    <xf numFmtId="0" fontId="44" fillId="32" borderId="14" xfId="0" applyFont="1" applyFill="1" applyBorder="1"/>
    <xf numFmtId="189" fontId="44" fillId="32" borderId="14" xfId="0" applyNumberFormat="1" applyFont="1" applyFill="1" applyBorder="1"/>
    <xf numFmtId="0" fontId="44" fillId="32" borderId="18" xfId="0" applyFont="1" applyFill="1" applyBorder="1" applyAlignment="1">
      <alignment wrapText="1"/>
    </xf>
    <xf numFmtId="0" fontId="44" fillId="32" borderId="17" xfId="0" applyFont="1" applyFill="1" applyBorder="1" applyAlignment="1">
      <alignment wrapText="1"/>
    </xf>
    <xf numFmtId="0" fontId="44" fillId="32" borderId="14" xfId="0" applyFont="1" applyFill="1" applyBorder="1" applyAlignment="1">
      <alignment wrapText="1"/>
    </xf>
    <xf numFmtId="188" fontId="44" fillId="32" borderId="15" xfId="0" applyNumberFormat="1" applyFont="1" applyFill="1" applyBorder="1" applyAlignment="1">
      <alignment wrapText="1"/>
    </xf>
    <xf numFmtId="14" fontId="44" fillId="0" borderId="0" xfId="0" applyNumberFormat="1" applyFont="1"/>
    <xf numFmtId="190" fontId="44" fillId="27" borderId="15" xfId="0" applyNumberFormat="1" applyFont="1" applyFill="1" applyBorder="1"/>
    <xf numFmtId="20" fontId="44" fillId="0" borderId="15" xfId="0" applyNumberFormat="1" applyFont="1" applyBorder="1" applyAlignment="1">
      <alignment wrapText="1"/>
    </xf>
    <xf numFmtId="190" fontId="44" fillId="0" borderId="0" xfId="0" applyNumberFormat="1" applyFont="1"/>
    <xf numFmtId="190" fontId="44" fillId="0" borderId="21" xfId="0" applyNumberFormat="1" applyFont="1" applyBorder="1"/>
    <xf numFmtId="0" fontId="44" fillId="32" borderId="15" xfId="0" applyFont="1" applyFill="1" applyBorder="1" applyAlignment="1">
      <alignment wrapText="1"/>
    </xf>
    <xf numFmtId="188" fontId="44" fillId="31" borderId="17" xfId="0" applyNumberFormat="1" applyFont="1" applyFill="1" applyBorder="1" applyAlignment="1">
      <alignment wrapText="1"/>
    </xf>
    <xf numFmtId="188" fontId="44" fillId="0" borderId="17" xfId="0" applyNumberFormat="1" applyFont="1" applyBorder="1" applyAlignment="1">
      <alignment wrapText="1"/>
    </xf>
    <xf numFmtId="0" fontId="44" fillId="29" borderId="16" xfId="0" applyFont="1" applyFill="1" applyBorder="1"/>
    <xf numFmtId="0" fontId="44" fillId="0" borderId="21" xfId="0" applyFont="1" applyBorder="1" applyAlignment="1">
      <alignment wrapText="1"/>
    </xf>
    <xf numFmtId="0" fontId="44" fillId="28" borderId="15" xfId="0" applyFont="1" applyFill="1" applyBorder="1" applyAlignment="1">
      <alignment wrapText="1"/>
    </xf>
    <xf numFmtId="190" fontId="44" fillId="28" borderId="15" xfId="0" applyNumberFormat="1" applyFont="1" applyFill="1" applyBorder="1"/>
    <xf numFmtId="188" fontId="44" fillId="28" borderId="15" xfId="0" applyNumberFormat="1" applyFont="1" applyFill="1" applyBorder="1" applyAlignment="1">
      <alignment wrapText="1"/>
    </xf>
    <xf numFmtId="0" fontId="44" fillId="28" borderId="15" xfId="0" applyFont="1" applyFill="1" applyBorder="1"/>
    <xf numFmtId="189" fontId="44" fillId="0" borderId="21" xfId="0" applyNumberFormat="1" applyFont="1" applyBorder="1" applyAlignment="1">
      <alignment wrapText="1"/>
    </xf>
    <xf numFmtId="0" fontId="44" fillId="27" borderId="15" xfId="0" applyFont="1" applyFill="1" applyBorder="1" applyAlignment="1">
      <alignment wrapText="1"/>
    </xf>
    <xf numFmtId="189" fontId="44" fillId="27" borderId="15" xfId="0" applyNumberFormat="1" applyFont="1" applyFill="1" applyBorder="1" applyAlignment="1">
      <alignment wrapText="1"/>
    </xf>
    <xf numFmtId="189" fontId="44" fillId="27" borderId="15" xfId="0" applyNumberFormat="1" applyFont="1" applyFill="1" applyBorder="1"/>
    <xf numFmtId="0" fontId="44" fillId="27" borderId="15" xfId="0" applyFont="1" applyFill="1" applyBorder="1"/>
    <xf numFmtId="190" fontId="44" fillId="27" borderId="15" xfId="0" applyNumberFormat="1" applyFont="1" applyFill="1" applyBorder="1" applyAlignment="1">
      <alignment wrapText="1"/>
    </xf>
    <xf numFmtId="0" fontId="44" fillId="0" borderId="18" xfId="0" applyFont="1" applyBorder="1"/>
    <xf numFmtId="188" fontId="44" fillId="0" borderId="17" xfId="0" applyNumberFormat="1" applyFont="1" applyBorder="1"/>
    <xf numFmtId="0" fontId="44" fillId="30" borderId="16" xfId="0" applyFont="1" applyFill="1" applyBorder="1"/>
    <xf numFmtId="189" fontId="44" fillId="30" borderId="16" xfId="0" applyNumberFormat="1" applyFont="1" applyFill="1" applyBorder="1"/>
    <xf numFmtId="0" fontId="44" fillId="30" borderId="16" xfId="0" applyFont="1" applyFill="1" applyBorder="1" applyAlignment="1">
      <alignment wrapText="1"/>
    </xf>
    <xf numFmtId="0" fontId="44" fillId="0" borderId="20" xfId="0" applyFont="1" applyBorder="1"/>
    <xf numFmtId="0" fontId="44" fillId="0" borderId="21" xfId="0" applyFont="1" applyBorder="1"/>
    <xf numFmtId="189" fontId="44" fillId="0" borderId="21" xfId="0" applyNumberFormat="1" applyFont="1" applyBorder="1"/>
    <xf numFmtId="188" fontId="44" fillId="0" borderId="19" xfId="0" applyNumberFormat="1" applyFont="1" applyBorder="1"/>
    <xf numFmtId="188" fontId="44" fillId="32" borderId="17" xfId="0" applyNumberFormat="1" applyFont="1" applyFill="1" applyBorder="1"/>
    <xf numFmtId="189" fontId="44" fillId="32" borderId="21" xfId="0" applyNumberFormat="1" applyFont="1" applyFill="1" applyBorder="1" applyAlignment="1">
      <alignment wrapText="1"/>
    </xf>
    <xf numFmtId="188" fontId="44" fillId="32" borderId="19" xfId="0" applyNumberFormat="1" applyFont="1" applyFill="1" applyBorder="1"/>
    <xf numFmtId="190" fontId="44" fillId="0" borderId="0" xfId="0" applyNumberFormat="1" applyFont="1" applyAlignment="1">
      <alignment wrapText="1"/>
    </xf>
    <xf numFmtId="0" fontId="45" fillId="0" borderId="4" xfId="0" applyFont="1" applyBorder="1" applyAlignment="1">
      <alignment wrapText="1"/>
    </xf>
  </cellXfs>
  <cellStyles count="11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args.style" xfId="19" xr:uid="{00000000-0005-0000-0000-000012000000}"/>
    <cellStyle name="Calc Currency (0)" xfId="20" xr:uid="{00000000-0005-0000-0000-000013000000}"/>
    <cellStyle name="Calc Currency (2)" xfId="21" xr:uid="{00000000-0005-0000-0000-000014000000}"/>
    <cellStyle name="Calc Percent (0)" xfId="22" xr:uid="{00000000-0005-0000-0000-000015000000}"/>
    <cellStyle name="Calc Percent (1)" xfId="23" xr:uid="{00000000-0005-0000-0000-000016000000}"/>
    <cellStyle name="Calc Percent (2)" xfId="24" xr:uid="{00000000-0005-0000-0000-000017000000}"/>
    <cellStyle name="Calc Units (0)" xfId="25" xr:uid="{00000000-0005-0000-0000-000018000000}"/>
    <cellStyle name="Calc Units (1)" xfId="26" xr:uid="{00000000-0005-0000-0000-000019000000}"/>
    <cellStyle name="Calc Units (2)" xfId="27" xr:uid="{00000000-0005-0000-0000-00001A000000}"/>
    <cellStyle name="Comma [0]_!!!GO" xfId="28" xr:uid="{00000000-0005-0000-0000-00001B000000}"/>
    <cellStyle name="Comma [00]" xfId="29" xr:uid="{00000000-0005-0000-0000-00001C000000}"/>
    <cellStyle name="Comma_!!!GO" xfId="30" xr:uid="{00000000-0005-0000-0000-00001D000000}"/>
    <cellStyle name="Copied" xfId="31" xr:uid="{00000000-0005-0000-0000-00001E000000}"/>
    <cellStyle name="Currency [0]_!!!GO" xfId="32" xr:uid="{00000000-0005-0000-0000-00001F000000}"/>
    <cellStyle name="Currency [00]" xfId="33" xr:uid="{00000000-0005-0000-0000-000020000000}"/>
    <cellStyle name="Currency_!!!GO" xfId="34" xr:uid="{00000000-0005-0000-0000-000021000000}"/>
    <cellStyle name="Date Short" xfId="35" xr:uid="{00000000-0005-0000-0000-000022000000}"/>
    <cellStyle name="Enter Currency (0)" xfId="36" xr:uid="{00000000-0005-0000-0000-000023000000}"/>
    <cellStyle name="Enter Currency (2)" xfId="37" xr:uid="{00000000-0005-0000-0000-000024000000}"/>
    <cellStyle name="Enter Units (0)" xfId="38" xr:uid="{00000000-0005-0000-0000-000025000000}"/>
    <cellStyle name="Enter Units (1)" xfId="39" xr:uid="{00000000-0005-0000-0000-000026000000}"/>
    <cellStyle name="Enter Units (2)" xfId="40" xr:uid="{00000000-0005-0000-0000-000027000000}"/>
    <cellStyle name="Entered" xfId="41" xr:uid="{00000000-0005-0000-0000-000028000000}"/>
    <cellStyle name="Followed Hyperlink" xfId="42" xr:uid="{00000000-0005-0000-0000-000029000000}"/>
    <cellStyle name="Grey" xfId="43" xr:uid="{00000000-0005-0000-0000-00002A000000}"/>
    <cellStyle name="Header1" xfId="44" xr:uid="{00000000-0005-0000-0000-00002B000000}"/>
    <cellStyle name="Header2" xfId="45" xr:uid="{00000000-0005-0000-0000-00002C000000}"/>
    <cellStyle name="HEADINGS" xfId="46" xr:uid="{00000000-0005-0000-0000-00002D000000}"/>
    <cellStyle name="HEADINGSTOP" xfId="47" xr:uid="{00000000-0005-0000-0000-00002E000000}"/>
    <cellStyle name="Hyperlink" xfId="48" xr:uid="{00000000-0005-0000-0000-00002F000000}"/>
    <cellStyle name="Input [yellow]" xfId="49" xr:uid="{00000000-0005-0000-0000-000030000000}"/>
    <cellStyle name="Link Currency (0)" xfId="50" xr:uid="{00000000-0005-0000-0000-000031000000}"/>
    <cellStyle name="Link Currency (2)" xfId="51" xr:uid="{00000000-0005-0000-0000-000032000000}"/>
    <cellStyle name="Link Units (0)" xfId="52" xr:uid="{00000000-0005-0000-0000-000033000000}"/>
    <cellStyle name="Link Units (1)" xfId="53" xr:uid="{00000000-0005-0000-0000-000034000000}"/>
    <cellStyle name="Link Units (2)" xfId="54" xr:uid="{00000000-0005-0000-0000-000035000000}"/>
    <cellStyle name="Millares [0]_BRASIL (2)" xfId="55" xr:uid="{00000000-0005-0000-0000-000036000000}"/>
    <cellStyle name="Millares_5670-t123" xfId="56" xr:uid="{00000000-0005-0000-0000-000037000000}"/>
    <cellStyle name="Milliers [0]_!!!GO" xfId="57" xr:uid="{00000000-0005-0000-0000-000038000000}"/>
    <cellStyle name="Milliers_!!!GO" xfId="58" xr:uid="{00000000-0005-0000-0000-000039000000}"/>
    <cellStyle name="Moneda [0]_BRASIL (2)" xfId="59" xr:uid="{00000000-0005-0000-0000-00003A000000}"/>
    <cellStyle name="Moneda_5670-t123" xfId="60" xr:uid="{00000000-0005-0000-0000-00003B000000}"/>
    <cellStyle name="Mon騁aire [0]_!!!GO" xfId="61" xr:uid="{00000000-0005-0000-0000-00003C000000}"/>
    <cellStyle name="Mon騁aire_!!!GO" xfId="62" xr:uid="{00000000-0005-0000-0000-00003D000000}"/>
    <cellStyle name="Normal - Style1" xfId="63" xr:uid="{00000000-0005-0000-0000-00003E000000}"/>
    <cellStyle name="Normal_!!!GO" xfId="64" xr:uid="{00000000-0005-0000-0000-00003F000000}"/>
    <cellStyle name="Normale_LSCO0697" xfId="65" xr:uid="{00000000-0005-0000-0000-000040000000}"/>
    <cellStyle name="per.style" xfId="66" xr:uid="{00000000-0005-0000-0000-000041000000}"/>
    <cellStyle name="Percent [0]" xfId="67" xr:uid="{00000000-0005-0000-0000-000042000000}"/>
    <cellStyle name="Percent [00]" xfId="68" xr:uid="{00000000-0005-0000-0000-000043000000}"/>
    <cellStyle name="Percent [2]" xfId="69" xr:uid="{00000000-0005-0000-0000-000044000000}"/>
    <cellStyle name="Percent_#6 Temps &amp; Contractors" xfId="70" xr:uid="{00000000-0005-0000-0000-000045000000}"/>
    <cellStyle name="PrePop Currency (0)" xfId="71" xr:uid="{00000000-0005-0000-0000-000046000000}"/>
    <cellStyle name="PrePop Currency (2)" xfId="72" xr:uid="{00000000-0005-0000-0000-000047000000}"/>
    <cellStyle name="PrePop Units (0)" xfId="73" xr:uid="{00000000-0005-0000-0000-000048000000}"/>
    <cellStyle name="PrePop Units (1)" xfId="74" xr:uid="{00000000-0005-0000-0000-000049000000}"/>
    <cellStyle name="PrePop Units (2)" xfId="75" xr:uid="{00000000-0005-0000-0000-00004A000000}"/>
    <cellStyle name="pricing" xfId="76" xr:uid="{00000000-0005-0000-0000-00004B000000}"/>
    <cellStyle name="PSHeading" xfId="77" xr:uid="{00000000-0005-0000-0000-00004C000000}"/>
    <cellStyle name="regstoresfromspecstores" xfId="78" xr:uid="{00000000-0005-0000-0000-00004D000000}"/>
    <cellStyle name="RevList" xfId="79" xr:uid="{00000000-0005-0000-0000-00004E000000}"/>
    <cellStyle name="SHADEDSTORES" xfId="80" xr:uid="{00000000-0005-0000-0000-00004F000000}"/>
    <cellStyle name="specstores" xfId="81" xr:uid="{00000000-0005-0000-0000-000050000000}"/>
    <cellStyle name="Subtotal" xfId="82" xr:uid="{00000000-0005-0000-0000-000051000000}"/>
    <cellStyle name="Text Indent A" xfId="83" xr:uid="{00000000-0005-0000-0000-000052000000}"/>
    <cellStyle name="Text Indent B" xfId="84" xr:uid="{00000000-0005-0000-0000-000053000000}"/>
    <cellStyle name="Text Indent C" xfId="85" xr:uid="{00000000-0005-0000-0000-000054000000}"/>
    <cellStyle name="アクセント 1" xfId="86" builtinId="29" customBuiltin="1"/>
    <cellStyle name="アクセント 2" xfId="87" builtinId="33" customBuiltin="1"/>
    <cellStyle name="アクセント 3" xfId="88" builtinId="37" customBuiltin="1"/>
    <cellStyle name="アクセント 4" xfId="89" builtinId="41" customBuiltin="1"/>
    <cellStyle name="アクセント 5" xfId="90" builtinId="45" customBuiltin="1"/>
    <cellStyle name="アクセント 6" xfId="91" builtinId="49" customBuiltin="1"/>
    <cellStyle name="タイトル" xfId="92" builtinId="15" customBuiltin="1"/>
    <cellStyle name="チェック セル" xfId="93" builtinId="23" customBuiltin="1"/>
    <cellStyle name="どちらでもない" xfId="94" builtinId="28" customBuiltin="1"/>
    <cellStyle name="メモ" xfId="95" builtinId="10" customBuiltin="1"/>
    <cellStyle name="リンク セル" xfId="96" builtinId="24" customBuiltin="1"/>
    <cellStyle name="悪い" xfId="97" builtinId="27" customBuiltin="1"/>
    <cellStyle name="開発計画書スタイル" xfId="98" xr:uid="{00000000-0005-0000-0000-000061000000}"/>
    <cellStyle name="計算" xfId="99" builtinId="22" customBuiltin="1"/>
    <cellStyle name="警告文" xfId="100" builtinId="11" customBuiltin="1"/>
    <cellStyle name="桁区切り 2" xfId="101" xr:uid="{00000000-0005-0000-0000-000065000000}"/>
    <cellStyle name="見出し 1" xfId="102" builtinId="16" customBuiltin="1"/>
    <cellStyle name="見出し 2" xfId="103" builtinId="17" customBuiltin="1"/>
    <cellStyle name="見出し 3" xfId="104" builtinId="18" customBuiltin="1"/>
    <cellStyle name="見出し 4" xfId="105" builtinId="19" customBuiltin="1"/>
    <cellStyle name="集計" xfId="106" builtinId="25" customBuiltin="1"/>
    <cellStyle name="出力" xfId="107" builtinId="21" customBuiltin="1"/>
    <cellStyle name="説明文" xfId="108" builtinId="53" customBuiltin="1"/>
    <cellStyle name="入力" xfId="109" builtinId="20" customBuiltin="1"/>
    <cellStyle name="標?_Pacific Region P&amp;L" xfId="110" xr:uid="{00000000-0005-0000-0000-00006E000000}"/>
    <cellStyle name="標準" xfId="0" builtinId="0"/>
    <cellStyle name="標準 2" xfId="111" xr:uid="{00000000-0005-0000-0000-000070000000}"/>
    <cellStyle name="標準 3" xfId="112" xr:uid="{00000000-0005-0000-0000-000071000000}"/>
    <cellStyle name="良い" xfId="113" builtinId="26" customBuiltin="1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8" formatCode="0.00_ 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9" formatCode="h:mm;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9" formatCode="h:mm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9" formatCode="h:mm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8" formatCode="0.00_ 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9" formatCode="h:mm;@"/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9" formatCode="h:mm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9" formatCode="h:mm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8" formatCode="0.00_ 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90" formatCode="m/d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solid">
          <fgColor indexed="64"/>
          <bgColor rgb="FFCCFFCC"/>
        </patternFill>
      </fill>
    </dxf>
  </dxfs>
  <tableStyles count="0" defaultTableStyle="TableStyleMedium2" defaultPivotStyle="PivotStyleLight16"/>
  <colors>
    <mruColors>
      <color rgb="FFEAEAEA"/>
      <color rgb="FFFFFFCC"/>
      <color rgb="FFCC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mgmori.sharepoint.com/sites/msteams_c40c07/Shared%20Documents/00.&#20849;&#26377;&#12501;&#12449;&#12452;&#12523;/2024&#24180;&#24230;/&#20316;&#26989;&#23455;&#32318;(&#37428;&#26408;)202406.xlsx" TargetMode="External"/><Relationship Id="rId1" Type="http://schemas.openxmlformats.org/officeDocument/2006/relationships/externalLinkPath" Target="/sites/msteams_c40c07/Shared%20Documents/00.&#20849;&#26377;&#12501;&#12449;&#12452;&#12523;/2024&#24180;&#24230;/&#20316;&#26989;&#23455;&#32318;(&#37428;&#26408;)2024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作業実績"/>
      <sheetName val="集計"/>
      <sheetName val="集計2"/>
      <sheetName val="入力規則"/>
      <sheetName val="利用方法"/>
      <sheetName val="日報テンプレート"/>
      <sheetName val="Sheet2"/>
    </sheetNames>
    <sheetDataSet>
      <sheetData sheetId="0">
        <row r="1">
          <cell r="D1">
            <v>45444</v>
          </cell>
        </row>
      </sheetData>
      <sheetData sheetId="1">
        <row r="15"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  <row r="18"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</row>
        <row r="19"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</row>
        <row r="20"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</row>
        <row r="21"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</row>
        <row r="22"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</row>
        <row r="23"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</row>
        <row r="25"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</row>
        <row r="28"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</row>
        <row r="29"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</row>
        <row r="30"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</row>
        <row r="31"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</row>
        <row r="32"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</row>
        <row r="33"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</row>
        <row r="34"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</row>
        <row r="35"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</row>
        <row r="36"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</row>
        <row r="37"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</row>
        <row r="38"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</row>
        <row r="39"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</row>
        <row r="40"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</row>
        <row r="41"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</row>
        <row r="42"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</row>
        <row r="43"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</row>
        <row r="44"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</row>
        <row r="45"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</row>
        <row r="46"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</row>
        <row r="47"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</row>
        <row r="48"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</row>
        <row r="49"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</row>
        <row r="50"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</row>
        <row r="51"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</row>
        <row r="52"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</row>
        <row r="53"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</row>
        <row r="57"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</row>
        <row r="59"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</row>
        <row r="60"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</row>
        <row r="61"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</row>
        <row r="62"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</row>
        <row r="63"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</row>
        <row r="64"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</row>
        <row r="65"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</row>
        <row r="67"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</row>
        <row r="68"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</row>
        <row r="69"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</row>
        <row r="71"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</row>
        <row r="72"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</row>
        <row r="73"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</row>
        <row r="74"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</row>
        <row r="75"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</row>
        <row r="76"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</row>
        <row r="77"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</row>
        <row r="79"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</row>
        <row r="80"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</row>
        <row r="81"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</row>
        <row r="82"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4</v>
          </cell>
          <cell r="AG82">
            <v>2</v>
          </cell>
          <cell r="AH82">
            <v>0</v>
          </cell>
          <cell r="AI82">
            <v>0</v>
          </cell>
        </row>
      </sheetData>
      <sheetData sheetId="2" refreshError="1"/>
      <sheetData sheetId="3">
        <row r="3">
          <cell r="C3" t="str">
            <v>問合せ対応</v>
          </cell>
        </row>
        <row r="4">
          <cell r="C4" t="str">
            <v>レポーティング</v>
          </cell>
        </row>
        <row r="5">
          <cell r="C5" t="str">
            <v>データメンテ</v>
          </cell>
        </row>
        <row r="6">
          <cell r="C6" t="str">
            <v>マスタメンテ</v>
          </cell>
        </row>
        <row r="7">
          <cell r="C7" t="str">
            <v>アカウントメンテ</v>
          </cell>
        </row>
        <row r="8">
          <cell r="C8" t="str">
            <v>業務支援</v>
          </cell>
        </row>
        <row r="9">
          <cell r="C9" t="str">
            <v>システム保守</v>
          </cell>
        </row>
        <row r="10">
          <cell r="C10" t="str">
            <v>リリース</v>
          </cell>
        </row>
        <row r="11">
          <cell r="C11" t="str">
            <v>障害対応</v>
          </cell>
        </row>
        <row r="12">
          <cell r="C12" t="str">
            <v>改善活動</v>
          </cell>
        </row>
        <row r="13">
          <cell r="C13" t="str">
            <v>仕様変更</v>
          </cell>
        </row>
        <row r="14">
          <cell r="C14" t="str">
            <v>保守開発</v>
          </cell>
        </row>
        <row r="15">
          <cell r="C15" t="str">
            <v>個別開発</v>
          </cell>
        </row>
        <row r="16">
          <cell r="C16" t="str">
            <v>基幹再構築支援</v>
          </cell>
        </row>
        <row r="17">
          <cell r="C17" t="str">
            <v>過渡期機能開発</v>
          </cell>
        </row>
        <row r="18">
          <cell r="C18" t="str">
            <v>基幹導入支援</v>
          </cell>
        </row>
        <row r="19">
          <cell r="C19" t="str">
            <v>インフラ対応</v>
          </cell>
        </row>
        <row r="20">
          <cell r="C20" t="str">
            <v>運用管理</v>
          </cell>
        </row>
        <row r="21">
          <cell r="C21" t="str">
            <v>構成・資産管理</v>
          </cell>
        </row>
        <row r="22">
          <cell r="C22" t="str">
            <v>障害・性能監視</v>
          </cell>
        </row>
        <row r="23">
          <cell r="C23" t="str">
            <v>セキュリティ対応</v>
          </cell>
        </row>
        <row r="24">
          <cell r="C24" t="str">
            <v>定例会</v>
          </cell>
        </row>
        <row r="25">
          <cell r="C25" t="str">
            <v>管理作業</v>
          </cell>
        </row>
        <row r="26">
          <cell r="C26" t="str">
            <v>その他</v>
          </cell>
        </row>
        <row r="27">
          <cell r="C27" t="str">
            <v>自社庶務・研修</v>
          </cell>
        </row>
        <row r="30">
          <cell r="C30" t="str">
            <v>DCRM(営業)</v>
          </cell>
        </row>
        <row r="31">
          <cell r="C31" t="str">
            <v>DCRM(サービス)</v>
          </cell>
        </row>
        <row r="32">
          <cell r="C32" t="str">
            <v>DCRM連携</v>
          </cell>
        </row>
        <row r="33">
          <cell r="C33" t="str">
            <v>DCRM/MIS連携</v>
          </cell>
        </row>
        <row r="34">
          <cell r="C34" t="str">
            <v>DCRM/SST連携</v>
          </cell>
        </row>
        <row r="35">
          <cell r="C35" t="str">
            <v>DCRM共通</v>
          </cell>
        </row>
        <row r="36">
          <cell r="C36" t="str">
            <v>PSM</v>
          </cell>
        </row>
        <row r="37">
          <cell r="C37" t="str">
            <v>OMS</v>
          </cell>
        </row>
        <row r="38">
          <cell r="C38" t="str">
            <v>ODS</v>
          </cell>
        </row>
        <row r="39">
          <cell r="C39" t="str">
            <v>価格表</v>
          </cell>
        </row>
        <row r="40">
          <cell r="C40" t="str">
            <v>与信管理</v>
          </cell>
        </row>
        <row r="41">
          <cell r="C41" t="str">
            <v>機械ホールド</v>
          </cell>
        </row>
        <row r="42">
          <cell r="C42" t="str">
            <v>セールスレポート</v>
          </cell>
        </row>
        <row r="43">
          <cell r="C43" t="str">
            <v>受注集計</v>
          </cell>
        </row>
        <row r="44">
          <cell r="C44" t="str">
            <v>営業共通</v>
          </cell>
        </row>
        <row r="45">
          <cell r="C45" t="str">
            <v>価格計算(価格計算)</v>
          </cell>
        </row>
        <row r="46">
          <cell r="C46" t="str">
            <v>価格計算(採算表)</v>
          </cell>
        </row>
        <row r="47">
          <cell r="C47" t="str">
            <v>価格計算(XML連携)</v>
          </cell>
        </row>
        <row r="48">
          <cell r="C48" t="str">
            <v>価格計算(価格連携)</v>
          </cell>
        </row>
        <row r="49">
          <cell r="C49" t="str">
            <v>価格計算(特別価格IF)</v>
          </cell>
        </row>
        <row r="50">
          <cell r="C50" t="str">
            <v>価格計算共通</v>
          </cell>
        </row>
        <row r="51">
          <cell r="C51" t="str">
            <v>設置場所管理</v>
          </cell>
        </row>
        <row r="52">
          <cell r="C52" t="str">
            <v>販売VB</v>
          </cell>
        </row>
        <row r="53">
          <cell r="C53" t="str">
            <v>販売2</v>
          </cell>
        </row>
        <row r="54">
          <cell r="C54" t="str">
            <v>仕様入力</v>
          </cell>
        </row>
        <row r="55">
          <cell r="C55" t="str">
            <v>PC仕様照会</v>
          </cell>
        </row>
        <row r="56">
          <cell r="C56" t="str">
            <v>販売バッチ</v>
          </cell>
        </row>
        <row r="57">
          <cell r="C57" t="str">
            <v>販売自動配信</v>
          </cell>
        </row>
        <row r="58">
          <cell r="C58" t="str">
            <v>販売管理共通</v>
          </cell>
        </row>
        <row r="59">
          <cell r="C59" t="str">
            <v>機械カルテ</v>
          </cell>
        </row>
        <row r="60">
          <cell r="C60" t="str">
            <v>HotParts</v>
          </cell>
        </row>
        <row r="61">
          <cell r="C61" t="str">
            <v>Price&amp;Delivery</v>
          </cell>
        </row>
        <row r="62">
          <cell r="C62" t="str">
            <v>WebOrder</v>
          </cell>
        </row>
        <row r="63">
          <cell r="C63" t="str">
            <v>ディーラーWeb</v>
          </cell>
        </row>
        <row r="64">
          <cell r="C64" t="str">
            <v>機械別部品表</v>
          </cell>
        </row>
        <row r="65">
          <cell r="C65" t="str">
            <v>PPR</v>
          </cell>
        </row>
        <row r="66">
          <cell r="C66" t="str">
            <v>サービスパーツ業務支援ツール</v>
          </cell>
        </row>
        <row r="67">
          <cell r="C67" t="str">
            <v>サービスパーツバッチ</v>
          </cell>
        </row>
        <row r="68">
          <cell r="C68" t="str">
            <v>SP/DCRM連携</v>
          </cell>
        </row>
        <row r="69">
          <cell r="C69" t="str">
            <v>SP/SST連携</v>
          </cell>
        </row>
        <row r="70">
          <cell r="C70" t="str">
            <v>サービスパーツ共通</v>
          </cell>
        </row>
        <row r="71">
          <cell r="C71" t="str">
            <v>人給(V6)</v>
          </cell>
        </row>
        <row r="72">
          <cell r="C72" t="str">
            <v>就労(V6)</v>
          </cell>
        </row>
        <row r="73">
          <cell r="C73" t="str">
            <v>人給(V7)</v>
          </cell>
        </row>
        <row r="74">
          <cell r="C74" t="str">
            <v>入出管理</v>
          </cell>
        </row>
        <row r="75">
          <cell r="C75" t="str">
            <v>人事業務支援ツール</v>
          </cell>
        </row>
        <row r="76">
          <cell r="C76" t="str">
            <v>人事共通</v>
          </cell>
        </row>
        <row r="77">
          <cell r="C77" t="str">
            <v>勤怠情報HUB</v>
          </cell>
        </row>
        <row r="78">
          <cell r="C78" t="str">
            <v>マイページ</v>
          </cell>
        </row>
        <row r="79">
          <cell r="C79" t="str">
            <v>就労タイマー</v>
          </cell>
        </row>
        <row r="80">
          <cell r="C80" t="str">
            <v>労働時間管理共通</v>
          </cell>
        </row>
        <row r="81">
          <cell r="C81" t="str">
            <v>ワークフロー</v>
          </cell>
        </row>
        <row r="82">
          <cell r="C82" t="str">
            <v>セールスワークフロー</v>
          </cell>
        </row>
        <row r="83">
          <cell r="C83" t="str">
            <v>週報</v>
          </cell>
        </row>
        <row r="84">
          <cell r="C84" t="str">
            <v>開発日報</v>
          </cell>
        </row>
        <row r="85">
          <cell r="C85" t="str">
            <v>来訪者管理</v>
          </cell>
        </row>
        <row r="86">
          <cell r="C86" t="str">
            <v>Documalワークフロー</v>
          </cell>
        </row>
        <row r="87">
          <cell r="C87" t="str">
            <v>(AG)ワークフロー</v>
          </cell>
        </row>
        <row r="88">
          <cell r="C88" t="str">
            <v>(AG)週報</v>
          </cell>
        </row>
        <row r="89">
          <cell r="C89" t="str">
            <v>ワークフロー共通</v>
          </cell>
        </row>
        <row r="90">
          <cell r="C90" t="str">
            <v>営業販売系サーバー</v>
          </cell>
        </row>
        <row r="91">
          <cell r="C91" t="str">
            <v>サービスパーツ系サーバー</v>
          </cell>
        </row>
        <row r="92">
          <cell r="C92" t="str">
            <v>人事・給与系サーバー</v>
          </cell>
        </row>
        <row r="93">
          <cell r="C93" t="str">
            <v>ワークフロー系サーバー</v>
          </cell>
        </row>
        <row r="94">
          <cell r="C94" t="str">
            <v>国内サーバー</v>
          </cell>
        </row>
        <row r="95">
          <cell r="C95" t="str">
            <v>海外サーバー</v>
          </cell>
        </row>
        <row r="96">
          <cell r="C96" t="str">
            <v>クライアントPC</v>
          </cell>
        </row>
        <row r="97">
          <cell r="C97" t="str">
            <v>国内ネットワーク</v>
          </cell>
        </row>
        <row r="98">
          <cell r="C98" t="str">
            <v>海外ネットワーク</v>
          </cell>
        </row>
        <row r="99">
          <cell r="C99" t="str">
            <v>インフラ共通</v>
          </cell>
        </row>
        <row r="100">
          <cell r="C100" t="str">
            <v>システム保守共通</v>
          </cell>
        </row>
        <row r="103">
          <cell r="C103" t="str">
            <v>業務部OMSGP</v>
          </cell>
        </row>
        <row r="104">
          <cell r="C104" t="str">
            <v>業務部ODSGP</v>
          </cell>
        </row>
        <row r="105">
          <cell r="C105" t="str">
            <v>業務部伊賀業務GP</v>
          </cell>
        </row>
        <row r="106">
          <cell r="C106" t="str">
            <v>業務部奈良業務GP</v>
          </cell>
        </row>
        <row r="107">
          <cell r="C107" t="str">
            <v>業務部千葉業務GP</v>
          </cell>
        </row>
        <row r="108">
          <cell r="C108" t="str">
            <v>輸出管理業務室</v>
          </cell>
        </row>
        <row r="109">
          <cell r="C109" t="str">
            <v>CRMGP</v>
          </cell>
        </row>
        <row r="110">
          <cell r="C110" t="str">
            <v>OMSGP</v>
          </cell>
        </row>
        <row r="111">
          <cell r="C111" t="str">
            <v>ｻｰﾋﾞｽﾊﾟｰﾂｼｽﾃﾑGP</v>
          </cell>
        </row>
        <row r="112">
          <cell r="C112" t="str">
            <v>生産ｼｽﾃﾑGP</v>
          </cell>
        </row>
        <row r="113">
          <cell r="C113" t="str">
            <v>会計ｼｽﾃﾑGP</v>
          </cell>
        </row>
        <row r="114">
          <cell r="C114" t="str">
            <v>情報ｲﾝﾌﾗGP</v>
          </cell>
        </row>
        <row r="115">
          <cell r="C115" t="str">
            <v>情報ｾｷｭﾘﾃｨGP</v>
          </cell>
        </row>
        <row r="116">
          <cell r="C116" t="str">
            <v>労務部</v>
          </cell>
        </row>
        <row r="117">
          <cell r="C117" t="str">
            <v>人事部</v>
          </cell>
        </row>
        <row r="118">
          <cell r="C118" t="str">
            <v>海外人事部</v>
          </cell>
        </row>
        <row r="119">
          <cell r="C119" t="str">
            <v>S&amp;S管理GP</v>
          </cell>
        </row>
        <row r="120">
          <cell r="C120" t="str">
            <v>S&amp;S営業</v>
          </cell>
        </row>
        <row r="121">
          <cell r="C121" t="str">
            <v>S&amp;S重要商社支援GP</v>
          </cell>
        </row>
        <row r="122">
          <cell r="C122" t="str">
            <v>BUG</v>
          </cell>
        </row>
        <row r="123">
          <cell r="C123" t="str">
            <v>ﾃｸﾄﾚ</v>
          </cell>
        </row>
        <row r="127">
          <cell r="C127" t="str">
            <v>対応中</v>
          </cell>
        </row>
        <row r="128">
          <cell r="C128" t="str">
            <v>対応済</v>
          </cell>
        </row>
        <row r="129">
          <cell r="C129" t="str">
            <v>継続</v>
          </cell>
        </row>
      </sheetData>
      <sheetData sheetId="4" refreshError="1"/>
      <sheetData sheetId="5" refreshError="1"/>
      <sheetData sheetId="6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A3167-0AB0-4057-8DCA-340BD7474110}" name="テーブル1" displayName="テーブル1" ref="A2:V17" totalsRowShown="0" headerRowDxfId="77" dataDxfId="75" headerRowBorderDxfId="76" tableBorderDxfId="74" totalsRowBorderDxfId="73">
  <autoFilter ref="A2:V17" xr:uid="{3C7A3167-0AB0-4057-8DCA-340BD7474110}"/>
  <sortState xmlns:xlrd2="http://schemas.microsoft.com/office/spreadsheetml/2017/richdata2" ref="A3:V17">
    <sortCondition ref="G3:G17"/>
    <sortCondition ref="H3:H17"/>
  </sortState>
  <tableColumns count="22">
    <tableColumn id="1" xr3:uid="{9C19E364-9B86-49A5-A7AF-79CF176BC380}" name="メール用" dataDxfId="72">
      <calculatedColumnFormula array="1">IFERROR(ROWS(_xlfn._xlws.FILTER(テーブル1[#All],(テーブル1[[#All],[タスクNo]]=テーブル1[[#This Row],[タスクNo]])*(テーブル1[[#All],[子No]]&lt;&gt;テーブル1[[#This Row],[子No]])*(テーブル1[[#All],[ステータス]]="未完了"))),0)</calculatedColumnFormula>
    </tableColumn>
    <tableColumn id="2" xr3:uid="{FB471024-709C-403A-AC0D-353311AE82BF}" name="日付" dataDxfId="71"/>
    <tableColumn id="3" xr3:uid="{8958A638-1073-472E-9CAF-E64DBCBF6BA6}" name="ステータス" dataDxfId="70"/>
    <tableColumn id="4" xr3:uid="{4A748FAC-E2FE-4FA6-B09F-F19494448BB5}" name="予定" dataDxfId="69"/>
    <tableColumn id="5" xr3:uid="{D0FA85D5-B5B3-4FDE-8FD2-767DE2E08F1B}" name="順" dataDxfId="68"/>
    <tableColumn id="6" xr3:uid="{3F5E7E94-CDE7-4DE2-92B2-74FDEDA2A4FF}" name="種別" dataDxfId="67"/>
    <tableColumn id="7" xr3:uid="{B023ECE7-2205-4F36-827F-435FDF34A32A}" name="タスクNo" dataDxfId="66"/>
    <tableColumn id="8" xr3:uid="{7B541DD5-75B0-4880-9921-0D1E128BA5DB}" name="子No" dataDxfId="65"/>
    <tableColumn id="9" xr3:uid="{02BD1D4E-5D79-4C19-A560-3B2689777B24}" name="親No" dataDxfId="64"/>
    <tableColumn id="10" xr3:uid="{F47C2FB0-77E7-4385-8815-716B73CACC4A}" name="開始" dataDxfId="63"/>
    <tableColumn id="11" xr3:uid="{F37855A3-9D22-4457-BB7E-392CA581A3F4}" name="終了" dataDxfId="62"/>
    <tableColumn id="12" xr3:uid="{12D12C9E-85DE-48AE-8DC5-EF521FBEBF5D}" name="分類" dataDxfId="61"/>
    <tableColumn id="13" xr3:uid="{DE496659-B3D8-4DF5-9239-C498E8177535}" name="Tm" dataDxfId="60"/>
    <tableColumn id="14" xr3:uid="{4E0C017D-9CF4-45BF-97EA-FB96B6AA284A}" name="詳細" dataDxfId="59"/>
    <tableColumn id="15" xr3:uid="{B6CCA9C6-CDCB-4EBA-BB38-D05976A4CD64}" name="詳細2" dataDxfId="58"/>
    <tableColumn id="16" xr3:uid="{E67C5866-3D61-4246-9765-2A4FE21FB6BF}" name="作業No" dataDxfId="57"/>
    <tableColumn id="17" xr3:uid="{1AA834BF-6DA1-4F28-AC66-174054478213}" name="内容" dataDxfId="56"/>
    <tableColumn id="18" xr3:uid="{E20ADDB9-8768-4180-ACA7-8E378A268C9E}" name="優先" dataDxfId="55"/>
    <tableColumn id="19" xr3:uid="{12CB9078-FA82-4217-AA64-551351770433}" name="重要" dataDxfId="54"/>
    <tableColumn id="20" xr3:uid="{7696EDFA-D855-4BBD-B413-31E8CA71ABBF}" name="記載日" dataDxfId="53"/>
    <tableColumn id="21" xr3:uid="{085EF4F9-0555-4EF5-B27A-628E304994BF}" name="時間" dataDxfId="52"/>
    <tableColumn id="22" xr3:uid="{6659EE24-96B1-4F30-A20F-92CB90B36DB6}" name="時間2" dataDxfId="5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60EC8-DD0D-4488-AEBB-C69D0014E5E6}" name="テーブル3" displayName="テーブル3" ref="A2:V17" totalsRowShown="0" headerRowDxfId="50" headerRowBorderDxfId="49" tableBorderDxfId="48">
  <autoFilter ref="A2:V17" xr:uid="{65E60EC8-DD0D-4488-AEBB-C69D0014E5E6}"/>
  <tableColumns count="22">
    <tableColumn id="1" xr3:uid="{4D8728CF-FAF0-4A4C-B6D7-B7F6E258B209}" name="メール用" dataDxfId="47"/>
    <tableColumn id="2" xr3:uid="{6A55C996-8C01-4806-AB18-A98F6FA11570}" name="日付" dataDxfId="46"/>
    <tableColumn id="3" xr3:uid="{A685095C-DFCE-4458-A9E8-DC7404E68C61}" name="ステータス" dataDxfId="45"/>
    <tableColumn id="4" xr3:uid="{5F65F61B-8425-47EE-A7BD-8754247451B8}" name="予定" dataDxfId="44"/>
    <tableColumn id="5" xr3:uid="{4CD36BF9-A48E-41E1-9A29-5A8D939BF03D}" name="順" dataDxfId="43"/>
    <tableColumn id="6" xr3:uid="{2E03483B-EF0E-4CA3-ABF4-408F58BEAD6F}" name="種別" dataDxfId="42"/>
    <tableColumn id="7" xr3:uid="{63859912-F253-4D5A-B06C-737694443722}" name="タスクNo" dataDxfId="41"/>
    <tableColumn id="8" xr3:uid="{394FF377-7F8F-4F31-A69F-465ABC573464}" name="子No" dataDxfId="40"/>
    <tableColumn id="9" xr3:uid="{508FE7A6-A989-4C43-9EC0-DF80F6235CF8}" name="親No" dataDxfId="39"/>
    <tableColumn id="10" xr3:uid="{45EA3A04-7A1D-47F3-B8A8-BABCFA006AAE}" name="開始" dataDxfId="38"/>
    <tableColumn id="11" xr3:uid="{812E7DCA-8B60-4D68-9B6A-07C8C597965F}" name="終了" dataDxfId="37"/>
    <tableColumn id="12" xr3:uid="{9F9D396D-8A29-472C-8861-25096C8F30C8}" name="分類" dataDxfId="36"/>
    <tableColumn id="13" xr3:uid="{628B2246-B908-4A70-A3CF-2A0A449E343B}" name="Tm" dataDxfId="35"/>
    <tableColumn id="14" xr3:uid="{FA81572D-D516-4510-8FED-096AB548DB20}" name="詳細" dataDxfId="34"/>
    <tableColumn id="15" xr3:uid="{03AFB362-7BA3-4566-84CE-21B24647C64C}" name="詳細2" dataDxfId="33"/>
    <tableColumn id="16" xr3:uid="{C0935DBC-7FAC-4AA4-B90B-05641C9BAEA8}" name="作業No" dataDxfId="32"/>
    <tableColumn id="17" xr3:uid="{3C704CEC-E7BD-4C9F-9A71-06E6CAB9141B}" name="内容" dataDxfId="31"/>
    <tableColumn id="18" xr3:uid="{02BD022E-0ABF-48FD-9281-21B59B6603A3}" name="優先" dataDxfId="30"/>
    <tableColumn id="19" xr3:uid="{4CA3A69E-9C26-4F69-B6E3-EB7900DF2953}" name="重要" dataDxfId="29"/>
    <tableColumn id="20" xr3:uid="{2DEBC784-6387-441D-A055-5C5162DB7724}" name="記載日" dataDxfId="28"/>
    <tableColumn id="21" xr3:uid="{2DAD7F2B-231E-4ED3-9B9C-34795D0ED73A}" name="時間" dataDxfId="27">
      <calculatedColumnFormula>K3-J3</calculatedColumnFormula>
    </tableColumn>
    <tableColumn id="22" xr3:uid="{8B0792D5-3A4A-4E8D-90F6-454FBE87756F}" name="時間2" dataDxfId="26">
      <calculatedColumnFormula>(K3-J3)*24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145F79-7F42-4250-9E4F-A48EEFBF08FC}" name="テーブル2" displayName="テーブル2" ref="A2:V15" totalsRowShown="0" headerRowDxfId="25" headerRowBorderDxfId="24" tableBorderDxfId="23" totalsRowBorderDxfId="22">
  <autoFilter ref="A2:V15" xr:uid="{1F145F79-7F42-4250-9E4F-A48EEFBF08FC}"/>
  <tableColumns count="22">
    <tableColumn id="1" xr3:uid="{C4252EB9-EB4B-412D-9C9F-815E5DA48839}" name="メール用" dataDxfId="21"/>
    <tableColumn id="2" xr3:uid="{14901BC9-48E4-4BB8-BA77-992998C3FD6A}" name="日付" dataDxfId="20"/>
    <tableColumn id="3" xr3:uid="{B45893B7-B594-4252-BB9C-AC079AB385E2}" name="ステータス" dataDxfId="19"/>
    <tableColumn id="4" xr3:uid="{360D94DD-513E-44BD-AD16-7BDA2DBDF479}" name="予定" dataDxfId="18"/>
    <tableColumn id="5" xr3:uid="{DA4300C3-6F69-48CC-BCB1-D091101D028E}" name="順" dataDxfId="17"/>
    <tableColumn id="6" xr3:uid="{660DCDF6-2007-4394-B968-23B5FED3204B}" name="種別" dataDxfId="16"/>
    <tableColumn id="7" xr3:uid="{8A9D3655-12F4-40CD-BD85-1D560B54D1D2}" name="タスクNo" dataDxfId="15"/>
    <tableColumn id="8" xr3:uid="{8CD9943F-C3A4-46D7-B6FC-3D1440F63126}" name="子No" dataDxfId="14"/>
    <tableColumn id="9" xr3:uid="{1D72007B-6CC6-4977-AF01-8A7C1DF4D9CB}" name="親No" dataDxfId="13"/>
    <tableColumn id="10" xr3:uid="{D6B2B66D-E202-4E92-819A-71FB41401A7D}" name="開始" dataDxfId="12"/>
    <tableColumn id="11" xr3:uid="{4DDE2560-3EC5-403F-B30F-782AE0BE3073}" name="終了" dataDxfId="11"/>
    <tableColumn id="12" xr3:uid="{EF9A5171-ABAA-4EBE-9E10-1235F01EFCF3}" name="分類" dataDxfId="10"/>
    <tableColumn id="13" xr3:uid="{B5057DF3-DE8B-4F83-A63D-67F2BDDAC9C8}" name="Tm" dataDxfId="9"/>
    <tableColumn id="14" xr3:uid="{9556C9C4-AB8C-4B7E-A46F-CC4FB9FAFEA4}" name="詳細" dataDxfId="8"/>
    <tableColumn id="15" xr3:uid="{CB9DFCBB-FA38-4A31-A25E-133E16140E02}" name="詳細2" dataDxfId="7"/>
    <tableColumn id="16" xr3:uid="{03003C7A-E948-4778-94F2-CFFB7298974E}" name="作業No" dataDxfId="6"/>
    <tableColumn id="17" xr3:uid="{FF2BA114-B310-4003-9ABC-A618B66C3D62}" name="内容" dataDxfId="5"/>
    <tableColumn id="18" xr3:uid="{E3696E7F-A513-49C4-8B4D-EF0F71B57CC1}" name="優先" dataDxfId="4"/>
    <tableColumn id="19" xr3:uid="{46C53970-1AC4-46BE-941A-E521B39D14C2}" name="重要" dataDxfId="3"/>
    <tableColumn id="20" xr3:uid="{3E01A74F-FC96-4CC4-8349-E93706F9F300}" name="記載日" dataDxfId="2"/>
    <tableColumn id="21" xr3:uid="{FEB754ED-F3D6-461E-8AB2-F31E36ED2414}" name="時間" dataDxfId="1"/>
    <tableColumn id="22" xr3:uid="{72AEA414-F90A-488C-AFAD-E94548B9947E}" name="時間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23B8-3541-47E8-88F1-C4B4DEC4398B}">
  <dimension ref="A2:B11"/>
  <sheetViews>
    <sheetView workbookViewId="0">
      <selection activeCell="E16" sqref="E16"/>
    </sheetView>
  </sheetViews>
  <sheetFormatPr defaultRowHeight="13.5" x14ac:dyDescent="0.15"/>
  <cols>
    <col min="1" max="1" width="11.875" bestFit="1" customWidth="1"/>
  </cols>
  <sheetData>
    <row r="2" spans="1:2" x14ac:dyDescent="0.15">
      <c r="A2" t="s">
        <v>96</v>
      </c>
      <c r="B2">
        <v>1</v>
      </c>
    </row>
    <row r="3" spans="1:2" x14ac:dyDescent="0.15">
      <c r="A3" t="s">
        <v>97</v>
      </c>
      <c r="B3">
        <v>2</v>
      </c>
    </row>
    <row r="4" spans="1:2" x14ac:dyDescent="0.15">
      <c r="A4" t="s">
        <v>111</v>
      </c>
      <c r="B4">
        <v>3</v>
      </c>
    </row>
    <row r="5" spans="1:2" x14ac:dyDescent="0.15">
      <c r="A5" t="s">
        <v>1</v>
      </c>
      <c r="B5">
        <v>4</v>
      </c>
    </row>
    <row r="6" spans="1:2" x14ac:dyDescent="0.15">
      <c r="A6" t="s">
        <v>95</v>
      </c>
      <c r="B6">
        <v>5</v>
      </c>
    </row>
    <row r="7" spans="1:2" x14ac:dyDescent="0.15">
      <c r="A7" t="s">
        <v>124</v>
      </c>
      <c r="B7">
        <v>6</v>
      </c>
    </row>
    <row r="8" spans="1:2" x14ac:dyDescent="0.15">
      <c r="A8" t="s">
        <v>125</v>
      </c>
      <c r="B8">
        <v>7</v>
      </c>
    </row>
    <row r="9" spans="1:2" x14ac:dyDescent="0.15">
      <c r="A9" t="s">
        <v>126</v>
      </c>
      <c r="B9">
        <v>8</v>
      </c>
    </row>
    <row r="10" spans="1:2" x14ac:dyDescent="0.15">
      <c r="A10" t="s">
        <v>23</v>
      </c>
      <c r="B10">
        <v>9</v>
      </c>
    </row>
    <row r="11" spans="1:2" x14ac:dyDescent="0.15">
      <c r="A11" t="s">
        <v>121</v>
      </c>
      <c r="B11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AA99-845F-4B49-A4E0-AC5C7BA086C6}">
  <sheetPr>
    <tabColor rgb="FF00B050"/>
  </sheetPr>
  <dimension ref="A1:Z17"/>
  <sheetViews>
    <sheetView tabSelected="1" zoomScaleNormal="100" workbookViewId="0">
      <selection activeCell="D13" sqref="D13"/>
    </sheetView>
  </sheetViews>
  <sheetFormatPr defaultColWidth="23.5" defaultRowHeight="15.75" x14ac:dyDescent="0.25"/>
  <cols>
    <col min="1" max="1" width="4.875" style="1" customWidth="1"/>
    <col min="2" max="2" width="4.75" style="1" customWidth="1"/>
    <col min="3" max="3" width="10.375" style="1" customWidth="1"/>
    <col min="4" max="4" width="4.125" style="1" customWidth="1"/>
    <col min="5" max="5" width="2.125" style="1" customWidth="1"/>
    <col min="6" max="6" width="10.375" style="1" customWidth="1"/>
    <col min="7" max="7" width="4.75" style="1" customWidth="1"/>
    <col min="8" max="9" width="7.375" style="1" customWidth="1"/>
    <col min="10" max="10" width="5.875" style="1" customWidth="1"/>
    <col min="11" max="11" width="6.5" style="1" customWidth="1"/>
    <col min="12" max="12" width="9.75" style="1" customWidth="1"/>
    <col min="13" max="13" width="9.625" style="1" customWidth="1"/>
    <col min="14" max="14" width="11.125" style="1" bestFit="1" customWidth="1"/>
    <col min="15" max="15" width="10.75" style="1" customWidth="1"/>
    <col min="16" max="16" width="10.5" style="1" customWidth="1"/>
    <col min="17" max="17" width="35" style="1" customWidth="1"/>
    <col min="18" max="18" width="5.875" style="1" customWidth="1"/>
    <col min="19" max="21" width="7.125" style="1" customWidth="1"/>
    <col min="22" max="22" width="7.5" style="2" customWidth="1"/>
    <col min="23" max="23" width="38" style="1" customWidth="1"/>
    <col min="24" max="24" width="4.5" style="1" customWidth="1"/>
    <col min="25" max="25" width="6" style="1" customWidth="1"/>
    <col min="26" max="26" width="14.125" style="1" bestFit="1" customWidth="1"/>
    <col min="27" max="16384" width="23.5" style="1"/>
  </cols>
  <sheetData>
    <row r="1" spans="1:26" x14ac:dyDescent="0.25">
      <c r="A1" s="1" t="s">
        <v>105</v>
      </c>
      <c r="C1" s="1" t="s">
        <v>127</v>
      </c>
      <c r="W1" s="1" t="s">
        <v>128</v>
      </c>
    </row>
    <row r="2" spans="1:26" x14ac:dyDescent="0.25">
      <c r="A2" s="57" t="s">
        <v>106</v>
      </c>
      <c r="B2" s="57" t="s">
        <v>47</v>
      </c>
      <c r="C2" s="57" t="s">
        <v>94</v>
      </c>
      <c r="D2" s="57" t="s">
        <v>91</v>
      </c>
      <c r="E2" s="57" t="s">
        <v>93</v>
      </c>
      <c r="F2" s="57" t="s">
        <v>90</v>
      </c>
      <c r="G2" s="57" t="s">
        <v>89</v>
      </c>
      <c r="H2" s="57" t="s">
        <v>88</v>
      </c>
      <c r="I2" s="57" t="s">
        <v>98</v>
      </c>
      <c r="J2" s="57" t="s">
        <v>107</v>
      </c>
      <c r="K2" s="57" t="s">
        <v>108</v>
      </c>
      <c r="L2" s="57" t="s">
        <v>50</v>
      </c>
      <c r="M2" s="57" t="s">
        <v>109</v>
      </c>
      <c r="N2" s="57" t="s">
        <v>51</v>
      </c>
      <c r="O2" s="57" t="s">
        <v>69</v>
      </c>
      <c r="P2" s="57" t="s">
        <v>52</v>
      </c>
      <c r="Q2" s="57" t="s">
        <v>53</v>
      </c>
      <c r="R2" s="57" t="s">
        <v>64</v>
      </c>
      <c r="S2" s="57" t="s">
        <v>65</v>
      </c>
      <c r="T2" s="57" t="s">
        <v>70</v>
      </c>
      <c r="U2" s="57" t="s">
        <v>54</v>
      </c>
      <c r="V2" s="57" t="s">
        <v>55</v>
      </c>
      <c r="W2" s="1" t="s">
        <v>120</v>
      </c>
      <c r="X2" s="1" t="s">
        <v>129</v>
      </c>
      <c r="Y2" s="1" t="s">
        <v>122</v>
      </c>
      <c r="Z2" s="1" t="s">
        <v>123</v>
      </c>
    </row>
    <row r="3" spans="1:26" x14ac:dyDescent="0.25">
      <c r="A3" s="45"/>
      <c r="B3" s="54"/>
      <c r="C3" s="54" t="s">
        <v>119</v>
      </c>
      <c r="D3" s="54"/>
      <c r="E3" s="54"/>
      <c r="F3" s="4" t="s">
        <v>110</v>
      </c>
      <c r="G3" s="4">
        <v>1</v>
      </c>
      <c r="H3" s="4">
        <v>1</v>
      </c>
      <c r="I3" s="4"/>
      <c r="J3" s="4"/>
      <c r="K3" s="4"/>
      <c r="L3" s="4" t="s">
        <v>17</v>
      </c>
      <c r="M3" s="4" t="s">
        <v>10</v>
      </c>
      <c r="N3" s="4" t="s">
        <v>63</v>
      </c>
      <c r="O3" s="4" t="s">
        <v>3</v>
      </c>
      <c r="P3" s="4" t="s">
        <v>3</v>
      </c>
      <c r="Q3" s="4" t="s">
        <v>63</v>
      </c>
      <c r="R3" s="4">
        <v>3</v>
      </c>
      <c r="S3" s="4">
        <v>3</v>
      </c>
      <c r="T3" s="29">
        <v>44287</v>
      </c>
      <c r="U3" s="4"/>
      <c r="V3" s="56"/>
      <c r="W3" s="1" cm="1">
        <f t="array" ref="W3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3" s="1" cm="1">
        <f t="array" ref="X3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4" spans="1:26" x14ac:dyDescent="0.25">
      <c r="A4" s="45"/>
      <c r="B4" s="54"/>
      <c r="C4" s="54" t="s">
        <v>92</v>
      </c>
      <c r="D4" s="54"/>
      <c r="E4" s="54"/>
      <c r="F4" s="4" t="s">
        <v>19</v>
      </c>
      <c r="G4" s="4">
        <v>1</v>
      </c>
      <c r="H4" s="4"/>
      <c r="I4" s="4"/>
      <c r="J4" s="4"/>
      <c r="K4" s="4"/>
      <c r="L4" s="4" t="s">
        <v>17</v>
      </c>
      <c r="M4" s="4" t="s">
        <v>10</v>
      </c>
      <c r="N4" s="4" t="s">
        <v>63</v>
      </c>
      <c r="O4" s="4" t="s">
        <v>3</v>
      </c>
      <c r="P4" s="4" t="s">
        <v>3</v>
      </c>
      <c r="Q4" s="4" t="s">
        <v>63</v>
      </c>
      <c r="R4" s="4">
        <v>3</v>
      </c>
      <c r="S4" s="4">
        <v>3</v>
      </c>
      <c r="T4" s="4"/>
      <c r="U4" s="4"/>
      <c r="V4" s="55">
        <v>0.25</v>
      </c>
      <c r="W4" s="1" cm="1">
        <f t="array" ref="W4">IF(テーブル1[[#This Row],[タスクNo]]&lt;&gt;"",IFERROR(ROWS(_xlfn._xlws.FILTER(テーブル3[#All],(テーブル3[[#All],[タスクNo]]=テーブル1[[#This Row],[タスクNo]])*(テーブル3[[#All],[子No]]=テーブル1[[#This Row],[子No]]))),0),"")</f>
        <v>1</v>
      </c>
      <c r="X4" s="1" cm="1">
        <f t="array" ref="X4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5" spans="1:26" x14ac:dyDescent="0.25">
      <c r="A5" s="45"/>
      <c r="B5" s="54"/>
      <c r="C5" s="54" t="s">
        <v>92</v>
      </c>
      <c r="D5" s="54"/>
      <c r="E5" s="54"/>
      <c r="F5" s="4" t="s">
        <v>19</v>
      </c>
      <c r="G5" s="4">
        <v>2</v>
      </c>
      <c r="H5" s="4"/>
      <c r="I5" s="4"/>
      <c r="J5" s="4"/>
      <c r="K5" s="4"/>
      <c r="L5" s="4" t="s">
        <v>17</v>
      </c>
      <c r="M5" s="4" t="s">
        <v>10</v>
      </c>
      <c r="N5" s="4" t="s">
        <v>68</v>
      </c>
      <c r="O5" s="4" t="s">
        <v>3</v>
      </c>
      <c r="P5" s="4" t="s">
        <v>3</v>
      </c>
      <c r="Q5" s="4" t="s">
        <v>4</v>
      </c>
      <c r="R5" s="4">
        <v>3</v>
      </c>
      <c r="S5" s="4">
        <v>3</v>
      </c>
      <c r="T5" s="4"/>
      <c r="U5" s="4"/>
      <c r="V5" s="55">
        <v>0.25</v>
      </c>
      <c r="W5" s="1" cm="1">
        <f t="array" ref="W5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5" s="1" cm="1">
        <f t="array" ref="X5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6" spans="1:26" x14ac:dyDescent="0.25">
      <c r="A6" s="45"/>
      <c r="B6" s="54" t="s">
        <v>22</v>
      </c>
      <c r="C6" s="54" t="s">
        <v>92</v>
      </c>
      <c r="D6" s="54"/>
      <c r="E6" s="54"/>
      <c r="F6" s="4" t="s">
        <v>19</v>
      </c>
      <c r="G6" s="4">
        <v>3</v>
      </c>
      <c r="H6" s="4"/>
      <c r="I6" s="4"/>
      <c r="J6" s="23"/>
      <c r="K6" s="23"/>
      <c r="L6" s="4" t="s">
        <v>17</v>
      </c>
      <c r="M6" s="4" t="s">
        <v>6</v>
      </c>
      <c r="N6" s="4" t="s">
        <v>56</v>
      </c>
      <c r="O6" s="4" t="s">
        <v>3</v>
      </c>
      <c r="P6" s="4" t="s">
        <v>3</v>
      </c>
      <c r="Q6" s="4" t="s">
        <v>41</v>
      </c>
      <c r="R6" s="4">
        <v>5</v>
      </c>
      <c r="S6" s="4">
        <v>3</v>
      </c>
      <c r="T6" s="4"/>
      <c r="U6" s="4"/>
      <c r="V6" s="55">
        <v>0.25</v>
      </c>
      <c r="W6" s="1" cm="1">
        <f t="array" ref="W6">IF(テーブル1[[#This Row],[タスクNo]]&lt;&gt;"",IFERROR(ROWS(_xlfn._xlws.FILTER(テーブル3[#All],(テーブル3[[#All],[タスクNo]]=テーブル1[[#This Row],[タスクNo]])*(テーブル3[[#All],[子No]]=テーブル1[[#This Row],[子No]]))),0),"")</f>
        <v>1</v>
      </c>
      <c r="X6" s="1" cm="1">
        <f t="array" ref="X6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7" spans="1:26" x14ac:dyDescent="0.25">
      <c r="A7" s="45"/>
      <c r="B7" s="54"/>
      <c r="C7" s="54" t="s">
        <v>92</v>
      </c>
      <c r="D7" s="54"/>
      <c r="E7" s="54"/>
      <c r="F7" s="4" t="s">
        <v>19</v>
      </c>
      <c r="G7" s="4">
        <v>4</v>
      </c>
      <c r="H7" s="4"/>
      <c r="I7" s="4"/>
      <c r="J7" s="4"/>
      <c r="K7" s="4"/>
      <c r="L7" s="4" t="s">
        <v>17</v>
      </c>
      <c r="M7" s="4" t="s">
        <v>6</v>
      </c>
      <c r="N7" s="4" t="s">
        <v>102</v>
      </c>
      <c r="O7" s="4" t="s">
        <v>103</v>
      </c>
      <c r="P7" s="4" t="s">
        <v>3</v>
      </c>
      <c r="Q7" s="4" t="s">
        <v>18</v>
      </c>
      <c r="R7" s="4">
        <v>4</v>
      </c>
      <c r="S7" s="4">
        <v>4</v>
      </c>
      <c r="T7" s="4"/>
      <c r="U7" s="4"/>
      <c r="V7" s="55">
        <v>1</v>
      </c>
      <c r="W7" s="1" cm="1">
        <f t="array" ref="W7">IF(テーブル1[[#This Row],[タスクNo]]&lt;&gt;"",IFERROR(ROWS(_xlfn._xlws.FILTER(テーブル3[#All],(テーブル3[[#All],[タスクNo]]=テーブル1[[#This Row],[タスクNo]])*(テーブル3[[#All],[子No]]=テーブル1[[#This Row],[子No]]))),0),"")</f>
        <v>1</v>
      </c>
      <c r="X7" s="1" cm="1">
        <f t="array" ref="X7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8" spans="1:26" x14ac:dyDescent="0.25">
      <c r="A8" s="45"/>
      <c r="B8" s="54" t="s">
        <v>22</v>
      </c>
      <c r="C8" s="54" t="s">
        <v>92</v>
      </c>
      <c r="D8" s="54"/>
      <c r="E8" s="54"/>
      <c r="F8" s="4" t="s">
        <v>19</v>
      </c>
      <c r="G8" s="4">
        <v>5</v>
      </c>
      <c r="H8" s="4"/>
      <c r="I8" s="4"/>
      <c r="J8" s="23"/>
      <c r="K8" s="23"/>
      <c r="L8" s="4" t="s">
        <v>17</v>
      </c>
      <c r="M8" s="4" t="s">
        <v>6</v>
      </c>
      <c r="N8" s="4" t="s">
        <v>56</v>
      </c>
      <c r="O8" s="4" t="s">
        <v>3</v>
      </c>
      <c r="P8" s="4" t="s">
        <v>3</v>
      </c>
      <c r="Q8" s="4" t="s">
        <v>38</v>
      </c>
      <c r="R8" s="4">
        <v>5</v>
      </c>
      <c r="S8" s="4">
        <v>3</v>
      </c>
      <c r="T8" s="4"/>
      <c r="U8" s="4"/>
      <c r="V8" s="55">
        <v>0.25</v>
      </c>
      <c r="W8" s="1" cm="1">
        <f t="array" ref="W8">IF(テーブル1[[#This Row],[タスクNo]]&lt;&gt;"",IFERROR(ROWS(_xlfn._xlws.FILTER(テーブル3[#All],(テーブル3[[#All],[タスクNo]]=テーブル1[[#This Row],[タスクNo]])*(テーブル3[[#All],[子No]]=テーブル1[[#This Row],[子No]]))),0),"")</f>
        <v>1</v>
      </c>
      <c r="X8" s="1" cm="1">
        <f t="array" ref="X8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9" spans="1:26" x14ac:dyDescent="0.25">
      <c r="A9" s="45"/>
      <c r="B9" s="54" t="s">
        <v>22</v>
      </c>
      <c r="C9" s="54" t="s">
        <v>92</v>
      </c>
      <c r="D9" s="54"/>
      <c r="E9" s="54"/>
      <c r="F9" s="4" t="s">
        <v>19</v>
      </c>
      <c r="G9" s="4">
        <v>6</v>
      </c>
      <c r="H9" s="4"/>
      <c r="I9" s="4"/>
      <c r="J9" s="23"/>
      <c r="K9" s="23"/>
      <c r="L9" s="4" t="s">
        <v>17</v>
      </c>
      <c r="M9" s="4" t="s">
        <v>6</v>
      </c>
      <c r="N9" s="4" t="s">
        <v>56</v>
      </c>
      <c r="O9" s="4" t="s">
        <v>3</v>
      </c>
      <c r="P9" s="4" t="s">
        <v>3</v>
      </c>
      <c r="Q9" s="4" t="s">
        <v>39</v>
      </c>
      <c r="R9" s="4">
        <v>5</v>
      </c>
      <c r="S9" s="4">
        <v>3</v>
      </c>
      <c r="T9" s="4"/>
      <c r="U9" s="4"/>
      <c r="V9" s="55">
        <v>0.25</v>
      </c>
      <c r="W9" s="1" cm="1">
        <f t="array" ref="W9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9" s="1" cm="1">
        <f t="array" ref="X9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0" spans="1:26" x14ac:dyDescent="0.25">
      <c r="A10" s="45"/>
      <c r="B10" s="54" t="s">
        <v>22</v>
      </c>
      <c r="C10" s="54" t="s">
        <v>92</v>
      </c>
      <c r="D10" s="54"/>
      <c r="E10" s="54"/>
      <c r="F10" s="4" t="s">
        <v>19</v>
      </c>
      <c r="G10" s="4">
        <v>7</v>
      </c>
      <c r="H10" s="4"/>
      <c r="I10" s="4"/>
      <c r="J10" s="23"/>
      <c r="K10" s="23"/>
      <c r="L10" s="4" t="s">
        <v>17</v>
      </c>
      <c r="M10" s="4" t="s">
        <v>6</v>
      </c>
      <c r="N10" s="4" t="s">
        <v>21</v>
      </c>
      <c r="O10" s="4" t="s">
        <v>3</v>
      </c>
      <c r="P10" s="4" t="s">
        <v>3</v>
      </c>
      <c r="Q10" s="4" t="s">
        <v>66</v>
      </c>
      <c r="R10" s="4">
        <v>4</v>
      </c>
      <c r="S10" s="4">
        <v>4</v>
      </c>
      <c r="T10" s="4"/>
      <c r="U10" s="4"/>
      <c r="V10" s="55">
        <v>1</v>
      </c>
      <c r="W10" s="1" cm="1">
        <f t="array" ref="W10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10" s="1" cm="1">
        <f t="array" ref="X10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1" spans="1:26" x14ac:dyDescent="0.25">
      <c r="A11" s="45"/>
      <c r="B11" s="54" t="s">
        <v>15</v>
      </c>
      <c r="C11" s="54" t="s">
        <v>92</v>
      </c>
      <c r="D11" s="54"/>
      <c r="E11" s="54"/>
      <c r="F11" s="4" t="s">
        <v>19</v>
      </c>
      <c r="G11" s="4">
        <v>8</v>
      </c>
      <c r="H11" s="4"/>
      <c r="I11" s="4"/>
      <c r="J11" s="4"/>
      <c r="K11" s="4"/>
      <c r="L11" s="4" t="s">
        <v>62</v>
      </c>
      <c r="M11" s="4" t="s">
        <v>6</v>
      </c>
      <c r="N11" s="4" t="s">
        <v>13</v>
      </c>
      <c r="O11" s="4" t="s">
        <v>3</v>
      </c>
      <c r="P11" s="4" t="s">
        <v>3</v>
      </c>
      <c r="Q11" s="4" t="s">
        <v>9</v>
      </c>
      <c r="R11" s="4">
        <v>4</v>
      </c>
      <c r="S11" s="4">
        <v>4</v>
      </c>
      <c r="T11" s="4"/>
      <c r="U11" s="4"/>
      <c r="V11" s="55">
        <v>1</v>
      </c>
      <c r="W11" s="1" cm="1">
        <f t="array" ref="W11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11" s="1" cm="1">
        <f t="array" ref="X11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2" spans="1:26" x14ac:dyDescent="0.25">
      <c r="A12" s="45"/>
      <c r="B12" s="54" t="s">
        <v>15</v>
      </c>
      <c r="C12" s="54" t="s">
        <v>92</v>
      </c>
      <c r="D12" s="54"/>
      <c r="E12" s="54"/>
      <c r="F12" s="4" t="s">
        <v>19</v>
      </c>
      <c r="G12" s="4">
        <v>9</v>
      </c>
      <c r="H12" s="4"/>
      <c r="I12" s="4"/>
      <c r="J12" s="4"/>
      <c r="K12" s="4"/>
      <c r="L12" s="4" t="s">
        <v>62</v>
      </c>
      <c r="M12" s="4" t="s">
        <v>6</v>
      </c>
      <c r="N12" s="4" t="s">
        <v>13</v>
      </c>
      <c r="O12" s="4" t="s">
        <v>3</v>
      </c>
      <c r="P12" s="4" t="s">
        <v>3</v>
      </c>
      <c r="Q12" s="4" t="s">
        <v>11</v>
      </c>
      <c r="R12" s="4">
        <v>4</v>
      </c>
      <c r="S12" s="4">
        <v>4</v>
      </c>
      <c r="T12" s="4"/>
      <c r="U12" s="4"/>
      <c r="V12" s="55">
        <v>1</v>
      </c>
      <c r="W12" s="1" cm="1">
        <f t="array" ref="W12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12" s="1" cm="1">
        <f t="array" ref="X12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3" spans="1:26" x14ac:dyDescent="0.25">
      <c r="A13" s="45"/>
      <c r="B13" s="54" t="s">
        <v>15</v>
      </c>
      <c r="C13" s="54" t="s">
        <v>92</v>
      </c>
      <c r="D13" s="54"/>
      <c r="E13" s="54"/>
      <c r="F13" s="4" t="s">
        <v>19</v>
      </c>
      <c r="G13" s="4">
        <v>10</v>
      </c>
      <c r="H13" s="4"/>
      <c r="I13" s="4"/>
      <c r="J13" s="4"/>
      <c r="K13" s="4"/>
      <c r="L13" s="4" t="s">
        <v>17</v>
      </c>
      <c r="M13" s="4" t="s">
        <v>6</v>
      </c>
      <c r="N13" s="4" t="s">
        <v>21</v>
      </c>
      <c r="O13" s="4" t="s">
        <v>3</v>
      </c>
      <c r="P13" s="4" t="s">
        <v>3</v>
      </c>
      <c r="Q13" s="4" t="s">
        <v>35</v>
      </c>
      <c r="R13" s="4">
        <v>5</v>
      </c>
      <c r="S13" s="4">
        <v>5</v>
      </c>
      <c r="T13" s="4"/>
      <c r="U13" s="4"/>
      <c r="V13" s="55">
        <v>1</v>
      </c>
      <c r="W13" s="1" cm="1">
        <f t="array" ref="W13">IF(テーブル1[[#This Row],[タスクNo]]&lt;&gt;"",IFERROR(ROWS(_xlfn._xlws.FILTER(テーブル3[#All],(テーブル3[[#All],[タスクNo]]=テーブル1[[#This Row],[タスクNo]])*(テーブル3[[#All],[子No]]=テーブル1[[#This Row],[子No]]))),0),"")</f>
        <v>2</v>
      </c>
      <c r="X13" s="1" cm="1">
        <f t="array" ref="X13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4" spans="1:26" x14ac:dyDescent="0.25">
      <c r="A14" s="45"/>
      <c r="B14" s="54" t="s">
        <v>16</v>
      </c>
      <c r="C14" s="54" t="s">
        <v>92</v>
      </c>
      <c r="D14" s="54"/>
      <c r="E14" s="54"/>
      <c r="F14" s="4" t="s">
        <v>19</v>
      </c>
      <c r="G14" s="4">
        <v>11</v>
      </c>
      <c r="H14" s="4"/>
      <c r="I14" s="4"/>
      <c r="J14" s="4"/>
      <c r="K14" s="4"/>
      <c r="L14" s="4" t="s">
        <v>62</v>
      </c>
      <c r="M14" s="4" t="s">
        <v>6</v>
      </c>
      <c r="N14" s="4" t="s">
        <v>13</v>
      </c>
      <c r="O14" s="4" t="s">
        <v>3</v>
      </c>
      <c r="P14" s="4" t="s">
        <v>3</v>
      </c>
      <c r="Q14" s="4" t="s">
        <v>20</v>
      </c>
      <c r="R14" s="4">
        <v>3</v>
      </c>
      <c r="S14" s="4">
        <v>3</v>
      </c>
      <c r="T14" s="4"/>
      <c r="U14" s="4"/>
      <c r="V14" s="55">
        <v>1</v>
      </c>
      <c r="W14" s="1" cm="1">
        <f t="array" ref="W14">IF(テーブル1[[#This Row],[タスクNo]]&lt;&gt;"",IFERROR(ROWS(_xlfn._xlws.FILTER(テーブル3[#All],(テーブル3[[#All],[タスクNo]]=テーブル1[[#This Row],[タスクNo]])*(テーブル3[[#All],[子No]]=テーブル1[[#This Row],[子No]]))),0),"")</f>
        <v>1</v>
      </c>
      <c r="X14" s="1" cm="1">
        <f t="array" ref="X14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5" spans="1:26" x14ac:dyDescent="0.25">
      <c r="A15" s="45"/>
      <c r="B15" s="54" t="s">
        <v>16</v>
      </c>
      <c r="C15" s="54" t="s">
        <v>92</v>
      </c>
      <c r="D15" s="54"/>
      <c r="E15" s="54"/>
      <c r="F15" s="4" t="s">
        <v>19</v>
      </c>
      <c r="G15" s="4">
        <v>12</v>
      </c>
      <c r="H15" s="4"/>
      <c r="I15" s="4"/>
      <c r="J15" s="4"/>
      <c r="K15" s="4"/>
      <c r="L15" s="4" t="s">
        <v>62</v>
      </c>
      <c r="M15" s="4" t="s">
        <v>6</v>
      </c>
      <c r="N15" s="4" t="s">
        <v>13</v>
      </c>
      <c r="O15" s="4" t="s">
        <v>3</v>
      </c>
      <c r="P15" s="4" t="s">
        <v>3</v>
      </c>
      <c r="Q15" s="4" t="s">
        <v>14</v>
      </c>
      <c r="R15" s="4">
        <v>5</v>
      </c>
      <c r="S15" s="4">
        <v>5</v>
      </c>
      <c r="T15" s="4"/>
      <c r="U15" s="4"/>
      <c r="V15" s="55">
        <v>1</v>
      </c>
      <c r="W15" s="1" cm="1">
        <f t="array" ref="W15">IF(テーブル1[[#This Row],[タスクNo]]&lt;&gt;"",IFERROR(ROWS(_xlfn._xlws.FILTER(テーブル3[#All],(テーブル3[[#All],[タスクNo]]=テーブル1[[#This Row],[タスクNo]])*(テーブル3[[#All],[子No]]=テーブル1[[#This Row],[子No]]))),0),"")</f>
        <v>1</v>
      </c>
      <c r="X15" s="1" cm="1">
        <f t="array" ref="X15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6" spans="1:26" x14ac:dyDescent="0.25">
      <c r="A16" s="45"/>
      <c r="B16" s="54"/>
      <c r="C16" s="54" t="s">
        <v>130</v>
      </c>
      <c r="D16" s="39"/>
      <c r="E16" s="54"/>
      <c r="F16" s="29" t="s">
        <v>110</v>
      </c>
      <c r="G16" s="4">
        <v>13</v>
      </c>
      <c r="H16" s="4"/>
      <c r="I16" s="4"/>
      <c r="J16" s="23"/>
      <c r="K16" s="23"/>
      <c r="L16" s="4" t="s">
        <v>62</v>
      </c>
      <c r="M16" s="4" t="s">
        <v>6</v>
      </c>
      <c r="N16" s="4" t="s">
        <v>13</v>
      </c>
      <c r="O16" s="4" t="s">
        <v>3</v>
      </c>
      <c r="P16" s="4" t="s">
        <v>3</v>
      </c>
      <c r="Q16" s="4" t="s">
        <v>72</v>
      </c>
      <c r="R16" s="4">
        <v>4</v>
      </c>
      <c r="S16" s="4">
        <v>4</v>
      </c>
      <c r="T16" s="29">
        <v>44275</v>
      </c>
      <c r="U16" s="4"/>
      <c r="V16" s="55">
        <v>1</v>
      </c>
      <c r="W16" s="1" cm="1">
        <f t="array" ref="W16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16" s="1" cm="1">
        <f t="array" ref="X16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  <row r="17" spans="1:24" x14ac:dyDescent="0.25">
      <c r="A17" s="45"/>
      <c r="B17" s="54"/>
      <c r="C17" s="54" t="s">
        <v>130</v>
      </c>
      <c r="D17" s="39"/>
      <c r="E17" s="54"/>
      <c r="F17" s="29" t="s">
        <v>110</v>
      </c>
      <c r="G17" s="4">
        <v>14</v>
      </c>
      <c r="H17" s="4"/>
      <c r="I17" s="4"/>
      <c r="J17" s="4"/>
      <c r="K17" s="4"/>
      <c r="L17" s="4" t="s">
        <v>44</v>
      </c>
      <c r="M17" s="4" t="s">
        <v>6</v>
      </c>
      <c r="N17" s="4" t="s">
        <v>71</v>
      </c>
      <c r="O17" s="4" t="s">
        <v>17</v>
      </c>
      <c r="P17" s="4" t="s">
        <v>3</v>
      </c>
      <c r="Q17" s="4" t="s">
        <v>72</v>
      </c>
      <c r="R17" s="4">
        <v>5</v>
      </c>
      <c r="S17" s="4">
        <v>5</v>
      </c>
      <c r="T17" s="29">
        <v>44275</v>
      </c>
      <c r="U17" s="4"/>
      <c r="V17" s="55">
        <v>1</v>
      </c>
      <c r="W17" s="1" cm="1">
        <f t="array" ref="W17">IF(テーブル1[[#This Row],[タスクNo]]&lt;&gt;"",IFERROR(ROWS(_xlfn._xlws.FILTER(テーブル3[#All],(テーブル3[[#All],[タスクNo]]=テーブル1[[#This Row],[タスクNo]])*(テーブル3[[#All],[子No]]=テーブル1[[#This Row],[子No]]))),0),"")</f>
        <v>0</v>
      </c>
      <c r="X17" s="1" cm="1">
        <f t="array" ref="X17">IF(テーブル1[[#This Row],[子No]]&lt;&gt;"",0,IFERROR(ROWS(_xlfn._xlws.FILTER(テーブル1[#All],(テーブル1[[#All],[タスクNo]]=テーブル1[[#This Row],[タスクNo]])*(テーブル1[[#All],[子No]]&lt;&gt;テーブル1[[#This Row],[子No]])*(テーブル1[[#All],[ステータス]]="未完了"))),0))</f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BA0F-026D-432A-9B74-F69EDEE76D39}">
  <sheetPr>
    <tabColor rgb="FFFFC000"/>
  </sheetPr>
  <dimension ref="A1:Y156"/>
  <sheetViews>
    <sheetView workbookViewId="0">
      <selection activeCell="H7" sqref="H7:H14"/>
    </sheetView>
  </sheetViews>
  <sheetFormatPr defaultColWidth="23.5" defaultRowHeight="15.75" x14ac:dyDescent="0.25"/>
  <cols>
    <col min="1" max="3" width="7.375" style="1" customWidth="1"/>
    <col min="4" max="4" width="4" style="1" customWidth="1"/>
    <col min="5" max="5" width="3.875" style="1" customWidth="1"/>
    <col min="6" max="6" width="4.875" style="1" customWidth="1"/>
    <col min="7" max="7" width="4.375" style="1" customWidth="1"/>
    <col min="8" max="8" width="3.375" style="1" customWidth="1"/>
    <col min="9" max="9" width="4.75" style="1" customWidth="1"/>
    <col min="10" max="10" width="7" style="26" customWidth="1"/>
    <col min="11" max="11" width="6.75" style="26" customWidth="1"/>
    <col min="12" max="12" width="6.625" style="1" customWidth="1"/>
    <col min="13" max="13" width="9.625" style="1" customWidth="1"/>
    <col min="14" max="14" width="10.375" style="1" customWidth="1"/>
    <col min="15" max="16" width="11.375" style="1" customWidth="1"/>
    <col min="17" max="17" width="40.75" style="10" customWidth="1"/>
    <col min="18" max="18" width="6.375" style="10" customWidth="1"/>
    <col min="19" max="20" width="7.5" style="10" customWidth="1"/>
    <col min="21" max="21" width="7.75" style="10" customWidth="1"/>
    <col min="22" max="22" width="7.5" style="2" customWidth="1"/>
    <col min="23" max="23" width="2.625" style="1" customWidth="1"/>
    <col min="24" max="24" width="8.875" style="1" customWidth="1"/>
    <col min="25" max="25" width="12.375" style="1" customWidth="1"/>
    <col min="26" max="16384" width="23.5" style="1"/>
  </cols>
  <sheetData>
    <row r="1" spans="1:25" x14ac:dyDescent="0.25">
      <c r="A1" s="49" t="s">
        <v>61</v>
      </c>
      <c r="B1" s="52">
        <v>44327</v>
      </c>
    </row>
    <row r="3" spans="1:25" ht="15.75" customHeight="1" x14ac:dyDescent="0.25">
      <c r="A3" s="16" t="s">
        <v>12</v>
      </c>
      <c r="B3" s="17"/>
      <c r="C3" s="17"/>
      <c r="D3" s="17"/>
      <c r="E3" s="17"/>
      <c r="F3" s="17"/>
      <c r="G3" s="17"/>
      <c r="H3" s="17"/>
      <c r="I3" s="17"/>
      <c r="J3" s="24"/>
      <c r="K3" s="24"/>
      <c r="L3" s="17"/>
      <c r="M3" s="17"/>
      <c r="N3" s="17"/>
      <c r="O3" s="17"/>
      <c r="P3" s="17"/>
      <c r="Q3" s="11"/>
      <c r="R3" s="11"/>
      <c r="S3" s="11"/>
      <c r="T3" s="11"/>
      <c r="U3" s="11"/>
      <c r="V3" s="18"/>
    </row>
    <row r="4" spans="1:25" x14ac:dyDescent="0.25">
      <c r="A4" s="38" t="s">
        <v>60</v>
      </c>
      <c r="B4" s="39">
        <f t="shared" ref="B4:B32" si="0">$B$1</f>
        <v>44327</v>
      </c>
      <c r="C4" s="39"/>
      <c r="D4" s="4"/>
      <c r="E4" s="4"/>
      <c r="F4" s="4"/>
      <c r="G4" s="4"/>
      <c r="H4" s="4" t="s">
        <v>112</v>
      </c>
      <c r="I4" s="64" t="str" cm="1">
        <f t="array" ref="I4">IF(G4&lt;&gt;"",INDEX(IF(ISBLANK(_xlfn._xlws.FILTER(テーブル1[#All], (テーブル1[[#All],[タスクNo]]=G4)*(テーブル1[[#All],[子No]]=H4),)),"",_xlfn._xlws.FILTER(テーブル1[#All], (テーブル1[[#All],[タスクNo]]=G4)*(テーブル1[[#All],[子No]]=H4),)), , _xlfn.SEQUENCE(1, COLUMN(タスクリスト!$T$1)-COLUMN(タスクリスト!$I$1)+1, COLUMN(タスクリスト!$I$1), 1)),"")</f>
        <v/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50"/>
      <c r="U4" s="4"/>
      <c r="V4" s="5"/>
    </row>
    <row r="5" spans="1:25" x14ac:dyDescent="0.25">
      <c r="A5" s="38" t="s">
        <v>60</v>
      </c>
      <c r="B5" s="39">
        <f t="shared" si="0"/>
        <v>44327</v>
      </c>
      <c r="C5" s="39"/>
      <c r="D5" s="4"/>
      <c r="E5" s="4"/>
      <c r="F5" s="4"/>
      <c r="G5" s="4"/>
      <c r="H5" s="4" t="s">
        <v>112</v>
      </c>
      <c r="I5" s="64" t="str" cm="1">
        <f t="array" ref="I5">IF(G5&lt;&gt;"",INDEX(IF(ISBLANK(_xlfn._xlws.FILTER(テーブル1[#All], (テーブル1[[#All],[タスクNo]]=G5)*(テーブル1[[#All],[子No]]=H5),)),"",_xlfn._xlws.FILTER(テーブル1[#All], (テーブル1[[#All],[タスクNo]]=G5)*(テーブル1[[#All],[子No]]=H5),)), , _xlfn.SEQUENCE(1, COLUMN(タスクリスト!$T$1)-COLUMN(タスクリスト!$I$1)+1, COLUMN(タスクリスト!$I$1), 1)),"")</f>
        <v/>
      </c>
      <c r="J5" s="65"/>
      <c r="K5" s="65"/>
      <c r="L5" s="64"/>
      <c r="M5" s="64"/>
      <c r="N5" s="64"/>
      <c r="O5" s="64"/>
      <c r="P5" s="64"/>
      <c r="Q5" s="64"/>
      <c r="R5" s="64"/>
      <c r="S5" s="64"/>
      <c r="T5" s="50"/>
      <c r="U5" s="4"/>
      <c r="V5" s="5"/>
    </row>
    <row r="6" spans="1:25" x14ac:dyDescent="0.25">
      <c r="A6" s="38" t="s">
        <v>60</v>
      </c>
      <c r="B6" s="39">
        <f t="shared" si="0"/>
        <v>44327</v>
      </c>
      <c r="C6" s="39"/>
      <c r="D6" s="4"/>
      <c r="E6" s="4"/>
      <c r="F6" s="4"/>
      <c r="G6" s="4"/>
      <c r="H6" s="4" t="s">
        <v>112</v>
      </c>
      <c r="I6" s="64" t="str" cm="1">
        <f t="array" ref="I6">IF(G6&lt;&gt;"",INDEX(IF(ISBLANK(_xlfn._xlws.FILTER(テーブル1[#All], (テーブル1[[#All],[タスクNo]]=G6)*(テーブル1[[#All],[子No]]=H6),)),"",_xlfn._xlws.FILTER(テーブル1[#All], (テーブル1[[#All],[タスクNo]]=G6)*(テーブル1[[#All],[子No]]=H6),)), , _xlfn.SEQUENCE(1, COLUMN(タスクリスト!$T$1)-COLUMN(タスクリスト!$I$1)+1, COLUMN(タスクリスト!$I$1), 1)),"")</f>
        <v/>
      </c>
      <c r="J6" s="64"/>
      <c r="K6" s="64"/>
      <c r="L6" s="64"/>
      <c r="M6" s="64"/>
      <c r="N6" s="64"/>
      <c r="O6" s="64"/>
      <c r="P6" s="64"/>
      <c r="Q6" s="64"/>
      <c r="R6" s="64"/>
      <c r="S6" s="64"/>
      <c r="T6" s="50"/>
      <c r="U6" s="4"/>
      <c r="V6" s="5"/>
    </row>
    <row r="7" spans="1:25" x14ac:dyDescent="0.25">
      <c r="A7" s="38" t="s">
        <v>60</v>
      </c>
      <c r="B7" s="39">
        <f t="shared" si="0"/>
        <v>44327</v>
      </c>
      <c r="C7" s="39"/>
      <c r="D7" s="4"/>
      <c r="E7" s="4"/>
      <c r="F7" s="4"/>
      <c r="G7" s="4"/>
      <c r="H7" s="4"/>
      <c r="I7" s="64" t="str" cm="1">
        <f t="array" ref="I7">IF(G7&lt;&gt;"",INDEX(IF(ISBLANK(_xlfn._xlws.FILTER(テーブル1[#All], (テーブル1[[#All],[タスクNo]]=G7)*(テーブル1[[#All],[子No]]=H7),)),"",_xlfn._xlws.FILTER(テーブル1[#All], (テーブル1[[#All],[タスクNo]]=G7)*(テーブル1[[#All],[子No]]=H7),)), , _xlfn.SEQUENCE(1, COLUMN(タスクリスト!$T$1)-COLUMN(タスクリスト!$I$1)+1, COLUMN(タスクリスト!$I$1), 1)),"")</f>
        <v/>
      </c>
      <c r="J7" s="65"/>
      <c r="K7" s="65"/>
      <c r="L7" s="64"/>
      <c r="M7" s="64"/>
      <c r="N7" s="64"/>
      <c r="O7" s="64"/>
      <c r="P7" s="64"/>
      <c r="Q7" s="64"/>
      <c r="R7" s="64"/>
      <c r="S7" s="64"/>
      <c r="T7" s="50"/>
      <c r="U7" s="4"/>
      <c r="V7" s="5"/>
    </row>
    <row r="8" spans="1:25" x14ac:dyDescent="0.25">
      <c r="A8" s="38" t="s">
        <v>60</v>
      </c>
      <c r="B8" s="39">
        <f t="shared" si="0"/>
        <v>44327</v>
      </c>
      <c r="C8" s="39"/>
      <c r="D8" s="4"/>
      <c r="E8" s="4"/>
      <c r="F8" s="4"/>
      <c r="G8" s="4"/>
      <c r="H8" s="4"/>
      <c r="I8" s="64" t="str" cm="1">
        <f t="array" ref="I8">IF(G8&lt;&gt;"",INDEX(IF(ISBLANK(_xlfn._xlws.FILTER(テーブル1[#All], (テーブル1[[#All],[タスクNo]]=G8)*(テーブル1[[#All],[子No]]=H8),)),"",_xlfn._xlws.FILTER(テーブル1[#All], (テーブル1[[#All],[タスクNo]]=G8)*(テーブル1[[#All],[子No]]=H8),)), , _xlfn.SEQUENCE(1, COLUMN(タスクリスト!$T$1)-COLUMN(タスクリスト!$I$1)+1, COLUMN(タスクリスト!$I$1), 1)),"")</f>
        <v/>
      </c>
      <c r="J8" s="65"/>
      <c r="K8" s="65"/>
      <c r="L8" s="64"/>
      <c r="M8" s="64"/>
      <c r="N8" s="64"/>
      <c r="O8" s="64"/>
      <c r="P8" s="64"/>
      <c r="Q8" s="64"/>
      <c r="R8" s="64"/>
      <c r="S8" s="64"/>
      <c r="T8" s="50"/>
      <c r="U8" s="4"/>
      <c r="V8" s="5"/>
    </row>
    <row r="9" spans="1:25" x14ac:dyDescent="0.25">
      <c r="A9" s="38" t="s">
        <v>60</v>
      </c>
      <c r="B9" s="39">
        <f t="shared" si="0"/>
        <v>44327</v>
      </c>
      <c r="C9" s="39"/>
      <c r="D9" s="4"/>
      <c r="E9" s="4"/>
      <c r="F9" s="4"/>
      <c r="G9" s="4"/>
      <c r="H9" s="4"/>
      <c r="I9" s="64" t="str" cm="1">
        <f t="array" ref="I9">IF(G9&lt;&gt;"",INDEX(IF(ISBLANK(_xlfn._xlws.FILTER(テーブル1[#All], (テーブル1[[#All],[タスクNo]]=G9)*(テーブル1[[#All],[子No]]=H9),)),"",_xlfn._xlws.FILTER(テーブル1[#All], (テーブル1[[#All],[タスクNo]]=G9)*(テーブル1[[#All],[子No]]=H9),)), , _xlfn.SEQUENCE(1, COLUMN(タスクリスト!$T$1)-COLUMN(タスクリスト!$I$1)+1, COLUMN(タスクリスト!$I$1), 1)),"")</f>
        <v/>
      </c>
      <c r="J9" s="65"/>
      <c r="K9" s="65"/>
      <c r="L9" s="64"/>
      <c r="M9" s="64"/>
      <c r="N9" s="64"/>
      <c r="O9" s="64"/>
      <c r="P9" s="64"/>
      <c r="Q9" s="64"/>
      <c r="R9" s="64"/>
      <c r="S9" s="64"/>
      <c r="T9" s="50"/>
      <c r="U9" s="4"/>
      <c r="V9" s="5"/>
    </row>
    <row r="10" spans="1:25" x14ac:dyDescent="0.25">
      <c r="A10" s="38" t="s">
        <v>60</v>
      </c>
      <c r="B10" s="39">
        <f t="shared" si="0"/>
        <v>44327</v>
      </c>
      <c r="C10" s="39"/>
      <c r="D10" s="4"/>
      <c r="E10" s="4"/>
      <c r="F10" s="4"/>
      <c r="G10" s="4"/>
      <c r="H10" s="4"/>
      <c r="I10" s="64" t="str" cm="1">
        <f t="array" ref="I10">IF(G10&lt;&gt;"",INDEX(IF(ISBLANK(_xlfn._xlws.FILTER(テーブル1[#All], (テーブル1[[#All],[タスクNo]]=G10)*(テーブル1[[#All],[子No]]=H10),)),"",_xlfn._xlws.FILTER(テーブル1[#All], (テーブル1[[#All],[タスクNo]]=G10)*(テーブル1[[#All],[子No]]=H10),)), , _xlfn.SEQUENCE(1, COLUMN(タスクリスト!$T$1)-COLUMN(タスクリスト!$I$1)+1, COLUMN(タスクリスト!$I$1), 1)),"")</f>
        <v/>
      </c>
      <c r="J10" s="65"/>
      <c r="K10" s="65"/>
      <c r="L10" s="64"/>
      <c r="M10" s="64"/>
      <c r="N10" s="64"/>
      <c r="O10" s="64"/>
      <c r="P10" s="64"/>
      <c r="Q10" s="64"/>
      <c r="R10" s="64"/>
      <c r="S10" s="64"/>
      <c r="T10" s="50"/>
      <c r="U10" s="4"/>
      <c r="V10" s="22"/>
    </row>
    <row r="11" spans="1:25" x14ac:dyDescent="0.25">
      <c r="A11" s="38" t="s">
        <v>60</v>
      </c>
      <c r="B11" s="39">
        <f t="shared" si="0"/>
        <v>44327</v>
      </c>
      <c r="C11" s="39"/>
      <c r="D11" s="4"/>
      <c r="E11" s="4"/>
      <c r="F11" s="4"/>
      <c r="G11" s="4"/>
      <c r="H11" s="4"/>
      <c r="I11" s="64" t="str" cm="1">
        <f t="array" ref="I11">IF(G11&lt;&gt;"",INDEX(IF(ISBLANK(_xlfn._xlws.FILTER(テーブル1[#All], (テーブル1[[#All],[タスクNo]]=G11)*(テーブル1[[#All],[子No]]=H11),)),"",_xlfn._xlws.FILTER(テーブル1[#All], (テーブル1[[#All],[タスクNo]]=G11)*(テーブル1[[#All],[子No]]=H11),)), , _xlfn.SEQUENCE(1, COLUMN(タスクリスト!$T$1)-COLUMN(タスクリスト!$I$1)+1, COLUMN(タスクリスト!$I$1), 1)),"")</f>
        <v/>
      </c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50"/>
      <c r="U11" s="4"/>
      <c r="V11" s="5"/>
    </row>
    <row r="12" spans="1:25" x14ac:dyDescent="0.25">
      <c r="A12" s="38" t="s">
        <v>60</v>
      </c>
      <c r="B12" s="39">
        <f t="shared" si="0"/>
        <v>44327</v>
      </c>
      <c r="C12" s="39"/>
      <c r="D12" s="4"/>
      <c r="E12" s="4"/>
      <c r="F12" s="29"/>
      <c r="G12" s="4"/>
      <c r="H12" s="4"/>
      <c r="I12" s="64" t="str" cm="1">
        <f t="array" ref="I12">IF(G12&lt;&gt;"",INDEX(IF(ISBLANK(_xlfn._xlws.FILTER(テーブル1[#All], (テーブル1[[#All],[タスクNo]]=G12)*(テーブル1[[#All],[子No]]=H12),)),"",_xlfn._xlws.FILTER(テーブル1[#All], (テーブル1[[#All],[タスクNo]]=G12)*(テーブル1[[#All],[子No]]=H12),)), , _xlfn.SEQUENCE(1, COLUMN(タスクリスト!$T$1)-COLUMN(タスクリスト!$I$1)+1, COLUMN(タスクリスト!$I$1), 1)),"")</f>
        <v/>
      </c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50"/>
      <c r="U12" s="4"/>
      <c r="V12" s="5"/>
    </row>
    <row r="13" spans="1:25" ht="33" customHeight="1" x14ac:dyDescent="0.25">
      <c r="A13" s="38" t="s">
        <v>60</v>
      </c>
      <c r="B13" s="39">
        <f t="shared" si="0"/>
        <v>44327</v>
      </c>
      <c r="C13" s="39"/>
      <c r="D13" s="4"/>
      <c r="E13" s="4"/>
      <c r="F13" s="29"/>
      <c r="G13" s="4"/>
      <c r="H13" s="4"/>
      <c r="I13" s="64" t="str" cm="1">
        <f t="array" ref="I13">IF(G13&lt;&gt;"",INDEX(IF(ISBLANK(_xlfn._xlws.FILTER(テーブル1[#All], (テーブル1[[#All],[タスクNo]]=G13)*(テーブル1[[#All],[子No]]=H13),)),"",_xlfn._xlws.FILTER(テーブル1[#All], (テーブル1[[#All],[タスクNo]]=G13)*(テーブル1[[#All],[子No]]=H13),)), , _xlfn.SEQUENCE(1, COLUMN(タスクリスト!$T$1)-COLUMN(タスクリスト!$I$1)+1, COLUMN(タスクリスト!$I$1), 1)),"")</f>
        <v/>
      </c>
      <c r="J13" s="64"/>
      <c r="K13" s="64"/>
      <c r="L13" s="64"/>
      <c r="M13" s="64"/>
      <c r="N13" s="64"/>
      <c r="O13" s="64"/>
      <c r="P13" s="67"/>
      <c r="Q13" s="64"/>
      <c r="R13" s="64"/>
      <c r="S13" s="64"/>
      <c r="T13" s="50"/>
      <c r="U13" s="4"/>
      <c r="V13" s="22"/>
    </row>
    <row r="14" spans="1:25" x14ac:dyDescent="0.25">
      <c r="A14" s="38" t="s">
        <v>60</v>
      </c>
      <c r="B14" s="39">
        <f t="shared" si="0"/>
        <v>44327</v>
      </c>
      <c r="C14" s="39"/>
      <c r="D14" s="4"/>
      <c r="E14" s="4"/>
      <c r="F14" s="29"/>
      <c r="G14" s="21"/>
      <c r="H14" s="21"/>
      <c r="I14" s="64" t="str" cm="1">
        <f t="array" ref="I14">IF(G14&lt;&gt;"",INDEX(IF(ISBLANK(_xlfn._xlws.FILTER(テーブル1[#All], (テーブル1[[#All],[タスクNo]]=G14)*(テーブル1[[#All],[子No]]=H14),)),"",_xlfn._xlws.FILTER(テーブル1[#All], (テーブル1[[#All],[タスクNo]]=G14)*(テーブル1[[#All],[子No]]=H14),)), , _xlfn.SEQUENCE(1, COLUMN(タスクリスト!$T$1)-COLUMN(タスクリスト!$I$1)+1, COLUMN(タスクリスト!$I$1), 1)),"")</f>
        <v/>
      </c>
      <c r="J14" s="66"/>
      <c r="K14" s="66"/>
      <c r="L14" s="64"/>
      <c r="M14" s="64"/>
      <c r="N14" s="64"/>
      <c r="O14" s="64"/>
      <c r="P14" s="64"/>
      <c r="Q14" s="64"/>
      <c r="R14" s="64"/>
      <c r="S14" s="64"/>
      <c r="T14" s="50"/>
      <c r="U14" s="4"/>
      <c r="V14" s="5"/>
      <c r="Y14"/>
    </row>
    <row r="15" spans="1:25" x14ac:dyDescent="0.25">
      <c r="A15" s="38" t="s">
        <v>60</v>
      </c>
      <c r="B15" s="39">
        <f t="shared" si="0"/>
        <v>44327</v>
      </c>
      <c r="C15" s="39"/>
      <c r="D15" s="4"/>
      <c r="E15" s="4"/>
      <c r="F15" s="29"/>
      <c r="G15" s="21"/>
      <c r="H15" s="21" t="s">
        <v>112</v>
      </c>
      <c r="I15" s="64" t="str" cm="1">
        <f t="array" ref="I15">IF(G15&lt;&gt;"",INDEX(IF(ISBLANK(_xlfn._xlws.FILTER(テーブル1[#All], (テーブル1[[#All],[タスクNo]]=G15)*(テーブル1[[#All],[子No]]=H15),)),"",_xlfn._xlws.FILTER(テーブル1[#All], (テーブル1[[#All],[タスクNo]]=G15)*(テーブル1[[#All],[子No]]=H15),)), , _xlfn.SEQUENCE(1, COLUMN(タスクリスト!$T$1)-COLUMN(タスクリスト!$I$1)+1, COLUMN(タスクリスト!$I$1), 1)),"")</f>
        <v/>
      </c>
      <c r="J15" s="66"/>
      <c r="K15" s="66"/>
      <c r="L15" s="64"/>
      <c r="M15" s="64"/>
      <c r="N15" s="64"/>
      <c r="O15" s="64"/>
      <c r="P15" s="64"/>
      <c r="Q15" s="64"/>
      <c r="R15" s="64"/>
      <c r="S15" s="64"/>
      <c r="T15" s="50"/>
      <c r="U15" s="4"/>
      <c r="V15" s="22"/>
    </row>
    <row r="16" spans="1:25" x14ac:dyDescent="0.25">
      <c r="A16" s="38" t="s">
        <v>60</v>
      </c>
      <c r="B16" s="39">
        <f t="shared" si="0"/>
        <v>44327</v>
      </c>
      <c r="C16" s="39"/>
      <c r="D16" s="4"/>
      <c r="E16" s="4"/>
      <c r="F16" s="4"/>
      <c r="G16" s="4"/>
      <c r="H16" s="4" t="s">
        <v>112</v>
      </c>
      <c r="I16" s="64" t="str" cm="1">
        <f t="array" ref="I16">IF(G16&lt;&gt;"",INDEX(IF(ISBLANK(_xlfn._xlws.FILTER(テーブル1[#All], (テーブル1[[#All],[タスクNo]]=G16)*(テーブル1[[#All],[子No]]=H16),)),"",_xlfn._xlws.FILTER(テーブル1[#All], (テーブル1[[#All],[タスクNo]]=G16)*(テーブル1[[#All],[子No]]=H16),)), , _xlfn.SEQUENCE(1, COLUMN(タスクリスト!$T$1)-COLUMN(タスクリスト!$I$1)+1, COLUMN(タスクリスト!$I$1), 1)),"")</f>
        <v/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50"/>
      <c r="U16" s="4"/>
      <c r="V16" s="5"/>
    </row>
    <row r="17" spans="1:22" x14ac:dyDescent="0.25">
      <c r="A17" s="38" t="s">
        <v>60</v>
      </c>
      <c r="B17" s="39">
        <f t="shared" si="0"/>
        <v>44327</v>
      </c>
      <c r="C17" s="39"/>
      <c r="D17" s="4"/>
      <c r="E17" s="4"/>
      <c r="F17" s="29"/>
      <c r="G17" s="4"/>
      <c r="H17" s="4"/>
      <c r="I17" s="64" t="str" cm="1">
        <f t="array" ref="I17">IF(G17&lt;&gt;"",INDEX(IF(ISBLANK(_xlfn._xlws.FILTER(テーブル1[#All], (テーブル1[[#All],[タスクNo]]=G17)*(テーブル1[[#All],[子No]]=H17),)),"",_xlfn._xlws.FILTER(テーブル1[#All], (テーブル1[[#All],[タスクNo]]=G17)*(テーブル1[[#All],[子No]]=H17),)), , _xlfn.SEQUENCE(1, COLUMN(タスクリスト!$T$1)-COLUMN(タスクリスト!$I$1)+1, COLUMN(タスクリスト!$I$1), 1)),"")</f>
        <v/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50"/>
      <c r="U17" s="4"/>
      <c r="V17" s="22"/>
    </row>
    <row r="18" spans="1:22" x14ac:dyDescent="0.25">
      <c r="A18" s="38" t="s">
        <v>60</v>
      </c>
      <c r="B18" s="39">
        <f t="shared" si="0"/>
        <v>44327</v>
      </c>
      <c r="C18" s="39"/>
      <c r="D18" s="4"/>
      <c r="E18" s="4"/>
      <c r="F18" s="29"/>
      <c r="G18" s="21"/>
      <c r="H18" s="21"/>
      <c r="I18" s="64" t="str" cm="1">
        <f t="array" ref="I18">IF(G18&lt;&gt;"",INDEX(IF(ISBLANK(_xlfn._xlws.FILTER(テーブル1[#All], (テーブル1[[#All],[タスクNo]]=G18)*(テーブル1[[#All],[子No]]=H18),)),"",_xlfn._xlws.FILTER(テーブル1[#All], (テーブル1[[#All],[タスクNo]]=G18)*(テーブル1[[#All],[子No]]=H18),)), , _xlfn.SEQUENCE(1, COLUMN(タスクリスト!$T$1)-COLUMN(タスクリスト!$I$1)+1, COLUMN(タスクリスト!$I$1), 1)),"")</f>
        <v/>
      </c>
      <c r="J18" s="66"/>
      <c r="K18" s="66"/>
      <c r="L18" s="67"/>
      <c r="M18" s="67"/>
      <c r="N18" s="67"/>
      <c r="O18" s="67"/>
      <c r="P18" s="67"/>
      <c r="Q18" s="64"/>
      <c r="R18" s="64"/>
      <c r="S18" s="64"/>
      <c r="T18" s="50"/>
      <c r="U18" s="4"/>
      <c r="V18" s="22"/>
    </row>
    <row r="19" spans="1:22" x14ac:dyDescent="0.25">
      <c r="A19" s="38" t="s">
        <v>60</v>
      </c>
      <c r="B19" s="39">
        <f t="shared" si="0"/>
        <v>44327</v>
      </c>
      <c r="C19" s="39"/>
      <c r="D19" s="4"/>
      <c r="E19" s="4"/>
      <c r="F19" s="4"/>
      <c r="G19" s="4"/>
      <c r="H19" s="4"/>
      <c r="I19" s="64" t="str" cm="1">
        <f t="array" ref="I19">IF(G19&lt;&gt;"",INDEX(IF(ISBLANK(_xlfn._xlws.FILTER(テーブル1[#All], (テーブル1[[#All],[タスクNo]]=G19)*(テーブル1[[#All],[子No]]=H19),)),"",_xlfn._xlws.FILTER(テーブル1[#All], (テーブル1[[#All],[タスクNo]]=G19)*(テーブル1[[#All],[子No]]=H19),)), , _xlfn.SEQUENCE(1, COLUMN(タスクリスト!$T$1)-COLUMN(タスクリスト!$I$1)+1, COLUMN(タスクリスト!$I$1), 1)),"")</f>
        <v/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50"/>
      <c r="U19" s="4"/>
      <c r="V19" s="5"/>
    </row>
    <row r="20" spans="1:22" x14ac:dyDescent="0.25">
      <c r="A20" s="38" t="s">
        <v>60</v>
      </c>
      <c r="B20" s="39">
        <f t="shared" si="0"/>
        <v>44327</v>
      </c>
      <c r="C20" s="39"/>
      <c r="D20" s="4"/>
      <c r="E20" s="4"/>
      <c r="F20" s="4"/>
      <c r="G20" s="4"/>
      <c r="H20" s="4"/>
      <c r="I20" s="64" t="str" cm="1">
        <f t="array" ref="I20">IF(G20&lt;&gt;"",INDEX(IF(ISBLANK(_xlfn._xlws.FILTER(テーブル1[#All], (テーブル1[[#All],[タスクNo]]=G20)*(テーブル1[[#All],[子No]]=H20),)),"",_xlfn._xlws.FILTER(テーブル1[#All], (テーブル1[[#All],[タスクNo]]=G20)*(テーブル1[[#All],[子No]]=H20),)), , _xlfn.SEQUENCE(1, COLUMN(タスクリスト!$T$1)-COLUMN(タスクリスト!$I$1)+1, COLUMN(タスクリスト!$I$1), 1)),"")</f>
        <v/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8"/>
      <c r="U20" s="4"/>
      <c r="V20" s="6"/>
    </row>
    <row r="21" spans="1:22" x14ac:dyDescent="0.25">
      <c r="A21" s="38" t="s">
        <v>60</v>
      </c>
      <c r="B21" s="39">
        <f t="shared" si="0"/>
        <v>44327</v>
      </c>
      <c r="C21" s="39"/>
      <c r="D21" s="4"/>
      <c r="E21" s="4"/>
      <c r="F21" s="21"/>
      <c r="G21" s="4"/>
      <c r="H21" s="4"/>
      <c r="I21" s="64" t="str" cm="1">
        <f t="array" ref="I21">IF(G21&lt;&gt;"",INDEX(IF(ISBLANK(_xlfn._xlws.FILTER(テーブル1[#All], (テーブル1[[#All],[タスクNo]]=G21)*(テーブル1[[#All],[子No]]=H21),)),"",_xlfn._xlws.FILTER(テーブル1[#All], (テーブル1[[#All],[タスクNo]]=G21)*(テーブル1[[#All],[子No]]=H21),)), , _xlfn.SEQUENCE(1, COLUMN(タスクリスト!$T$1)-COLUMN(タスクリスト!$I$1)+1, COLUMN(タスクリスト!$I$1), 1)),"")</f>
        <v/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50"/>
      <c r="U21" s="4"/>
      <c r="V21" s="22"/>
    </row>
    <row r="22" spans="1:22" x14ac:dyDescent="0.25">
      <c r="A22" s="38" t="s">
        <v>60</v>
      </c>
      <c r="B22" s="39">
        <f t="shared" si="0"/>
        <v>44327</v>
      </c>
      <c r="C22" s="39"/>
      <c r="D22" s="4"/>
      <c r="E22" s="4"/>
      <c r="F22" s="21"/>
      <c r="G22" s="21"/>
      <c r="H22" s="21"/>
      <c r="I22" s="64" t="str" cm="1">
        <f t="array" ref="I22">IF(G22&lt;&gt;"",INDEX(IF(ISBLANK(_xlfn._xlws.FILTER(テーブル1[#All], (テーブル1[[#All],[タスクNo]]=G22)*(テーブル1[[#All],[子No]]=H22),)),"",_xlfn._xlws.FILTER(テーブル1[#All], (テーブル1[[#All],[タスクNo]]=G22)*(テーブル1[[#All],[子No]]=H22),)), , _xlfn.SEQUENCE(1, COLUMN(タスクリスト!$T$1)-COLUMN(タスクリスト!$I$1)+1, COLUMN(タスクリスト!$I$1), 1)),"")</f>
        <v/>
      </c>
      <c r="J22" s="66"/>
      <c r="K22" s="66"/>
      <c r="L22" s="64"/>
      <c r="M22" s="64"/>
      <c r="N22" s="64"/>
      <c r="O22" s="67"/>
      <c r="P22" s="67"/>
      <c r="Q22" s="64"/>
      <c r="R22" s="64"/>
      <c r="S22" s="64"/>
      <c r="T22" s="50"/>
      <c r="U22" s="4"/>
      <c r="V22" s="22"/>
    </row>
    <row r="23" spans="1:22" x14ac:dyDescent="0.25">
      <c r="A23" s="38" t="s">
        <v>60</v>
      </c>
      <c r="B23" s="39">
        <f t="shared" si="0"/>
        <v>44327</v>
      </c>
      <c r="C23" s="39"/>
      <c r="D23" s="4"/>
      <c r="E23" s="4"/>
      <c r="F23" s="21"/>
      <c r="G23" s="21"/>
      <c r="H23" s="21"/>
      <c r="I23" s="64" t="str" cm="1">
        <f t="array" ref="I23">IF(G23&lt;&gt;"",INDEX(IF(ISBLANK(_xlfn._xlws.FILTER(テーブル1[#All], (テーブル1[[#All],[タスクNo]]=G23)*(テーブル1[[#All],[子No]]=H23),)),"",_xlfn._xlws.FILTER(テーブル1[#All], (テーブル1[[#All],[タスクNo]]=G23)*(テーブル1[[#All],[子No]]=H23),)), , _xlfn.SEQUENCE(1, COLUMN(タスクリスト!$T$1)-COLUMN(タスクリスト!$I$1)+1, COLUMN(タスクリスト!$I$1), 1)),"")</f>
        <v/>
      </c>
      <c r="J23" s="66"/>
      <c r="K23" s="66"/>
      <c r="L23" s="64"/>
      <c r="M23" s="64"/>
      <c r="N23" s="64"/>
      <c r="O23" s="67"/>
      <c r="P23" s="67"/>
      <c r="Q23" s="64"/>
      <c r="R23" s="64"/>
      <c r="S23" s="64"/>
      <c r="T23" s="50"/>
      <c r="U23" s="4"/>
      <c r="V23" s="22"/>
    </row>
    <row r="24" spans="1:22" x14ac:dyDescent="0.25">
      <c r="A24" s="38" t="s">
        <v>27</v>
      </c>
      <c r="B24" s="39">
        <f t="shared" si="0"/>
        <v>44327</v>
      </c>
      <c r="C24" s="39"/>
      <c r="D24" s="29"/>
      <c r="E24" s="4"/>
      <c r="F24" s="21"/>
      <c r="G24" s="21"/>
      <c r="H24" s="21"/>
      <c r="I24" s="64" t="str" cm="1">
        <f t="array" ref="I24">IF(G24&lt;&gt;"",INDEX(IF(ISBLANK(_xlfn._xlws.FILTER(テーブル1[#All], (テーブル1[[#All],[タスクNo]]=G24)*(テーブル1[[#All],[子No]]=H24),)),"",_xlfn._xlws.FILTER(テーブル1[#All], (テーブル1[[#All],[タスクNo]]=G24)*(テーブル1[[#All],[子No]]=H24),)), , _xlfn.SEQUENCE(1, COLUMN(タスクリスト!$T$1)-COLUMN(タスクリスト!$I$1)+1, COLUMN(タスクリスト!$I$1), 1)),"")</f>
        <v/>
      </c>
      <c r="J24" s="66"/>
      <c r="K24" s="66"/>
      <c r="L24" s="67"/>
      <c r="M24" s="67"/>
      <c r="N24" s="67"/>
      <c r="O24" s="67"/>
      <c r="P24" s="67"/>
      <c r="Q24" s="64"/>
      <c r="R24" s="64"/>
      <c r="S24" s="64"/>
      <c r="T24" s="50"/>
      <c r="U24" s="4"/>
      <c r="V24" s="22"/>
    </row>
    <row r="25" spans="1:22" x14ac:dyDescent="0.25">
      <c r="A25" s="38" t="s">
        <v>27</v>
      </c>
      <c r="B25" s="39">
        <f t="shared" si="0"/>
        <v>44327</v>
      </c>
      <c r="C25" s="39"/>
      <c r="D25" s="29"/>
      <c r="E25" s="4"/>
      <c r="F25" s="21"/>
      <c r="G25" s="21"/>
      <c r="H25" s="21"/>
      <c r="I25" s="64" t="str" cm="1">
        <f t="array" ref="I25">IF(G25&lt;&gt;"",INDEX(IF(ISBLANK(_xlfn._xlws.FILTER(テーブル1[#All], (テーブル1[[#All],[タスクNo]]=G25)*(テーブル1[[#All],[子No]]=H25),)),"",_xlfn._xlws.FILTER(テーブル1[#All], (テーブル1[[#All],[タスクNo]]=G25)*(テーブル1[[#All],[子No]]=H25),)), , _xlfn.SEQUENCE(1, COLUMN(タスクリスト!$T$1)-COLUMN(タスクリスト!$I$1)+1, COLUMN(タスクリスト!$I$1), 1)),"")</f>
        <v/>
      </c>
      <c r="J25" s="66"/>
      <c r="K25" s="66"/>
      <c r="L25" s="67"/>
      <c r="M25" s="67"/>
      <c r="N25" s="67"/>
      <c r="O25" s="67"/>
      <c r="P25" s="67"/>
      <c r="Q25" s="64"/>
      <c r="R25" s="64"/>
      <c r="S25" s="64"/>
      <c r="T25" s="50"/>
      <c r="U25" s="4"/>
      <c r="V25" s="22"/>
    </row>
    <row r="26" spans="1:22" x14ac:dyDescent="0.25">
      <c r="A26" s="38" t="s">
        <v>27</v>
      </c>
      <c r="B26" s="39">
        <f t="shared" si="0"/>
        <v>44327</v>
      </c>
      <c r="C26" s="39"/>
      <c r="D26" s="29"/>
      <c r="E26" s="4"/>
      <c r="F26" s="21"/>
      <c r="G26" s="21"/>
      <c r="H26" s="21"/>
      <c r="I26" s="64" t="str" cm="1">
        <f t="array" ref="I26">IF(G26&lt;&gt;"",INDEX(IF(ISBLANK(_xlfn._xlws.FILTER(テーブル1[#All], (テーブル1[[#All],[タスクNo]]=G26)*(テーブル1[[#All],[子No]]=H26),)),"",_xlfn._xlws.FILTER(テーブル1[#All], (テーブル1[[#All],[タスクNo]]=G26)*(テーブル1[[#All],[子No]]=H26),)), , _xlfn.SEQUENCE(1, COLUMN(タスクリスト!$T$1)-COLUMN(タスクリスト!$I$1)+1, COLUMN(タスクリスト!$I$1), 1)),"")</f>
        <v/>
      </c>
      <c r="J26" s="66"/>
      <c r="K26" s="66"/>
      <c r="L26" s="67"/>
      <c r="M26" s="67"/>
      <c r="N26" s="67"/>
      <c r="O26" s="67"/>
      <c r="P26" s="67"/>
      <c r="Q26" s="64"/>
      <c r="R26" s="64"/>
      <c r="S26" s="64"/>
      <c r="T26" s="50"/>
      <c r="U26" s="4"/>
      <c r="V26" s="22"/>
    </row>
    <row r="27" spans="1:22" x14ac:dyDescent="0.25">
      <c r="A27" s="38" t="s">
        <v>27</v>
      </c>
      <c r="B27" s="39">
        <f t="shared" si="0"/>
        <v>44327</v>
      </c>
      <c r="C27" s="39"/>
      <c r="D27" s="21"/>
      <c r="E27" s="21"/>
      <c r="F27" s="21"/>
      <c r="G27" s="21"/>
      <c r="H27" s="21"/>
      <c r="I27" s="64" t="str" cm="1">
        <f t="array" ref="I27">IF(G27&lt;&gt;"",INDEX(IF(ISBLANK(_xlfn._xlws.FILTER(テーブル1[#All], (テーブル1[[#All],[タスクNo]]=G27)*(テーブル1[[#All],[子No]]=H27),)),"",_xlfn._xlws.FILTER(テーブル1[#All], (テーブル1[[#All],[タスクNo]]=G27)*(テーブル1[[#All],[子No]]=H27),)), , _xlfn.SEQUENCE(1, COLUMN(タスクリスト!$T$1)-COLUMN(タスクリスト!$I$1)+1, COLUMN(タスクリスト!$I$1), 1)),"")</f>
        <v/>
      </c>
      <c r="J27" s="66"/>
      <c r="K27" s="66"/>
      <c r="L27" s="67"/>
      <c r="M27" s="67"/>
      <c r="N27" s="67"/>
      <c r="O27" s="67"/>
      <c r="P27" s="67"/>
      <c r="Q27" s="64"/>
      <c r="R27" s="64"/>
      <c r="S27" s="64"/>
      <c r="T27" s="50"/>
      <c r="U27" s="4"/>
      <c r="V27" s="22"/>
    </row>
    <row r="28" spans="1:22" x14ac:dyDescent="0.25">
      <c r="A28" s="38" t="s">
        <v>27</v>
      </c>
      <c r="B28" s="39">
        <f t="shared" si="0"/>
        <v>44327</v>
      </c>
      <c r="C28" s="39"/>
      <c r="D28" s="21"/>
      <c r="E28" s="21"/>
      <c r="F28" s="21"/>
      <c r="G28" s="21"/>
      <c r="H28" s="21"/>
      <c r="I28" s="64" t="str" cm="1">
        <f t="array" ref="I28">IF(G28&lt;&gt;"",INDEX(IF(ISBLANK(_xlfn._xlws.FILTER(テーブル1[#All], (テーブル1[[#All],[タスクNo]]=G28)*(テーブル1[[#All],[子No]]=H28),)),"",_xlfn._xlws.FILTER(テーブル1[#All], (テーブル1[[#All],[タスクNo]]=G28)*(テーブル1[[#All],[子No]]=H28),)), , _xlfn.SEQUENCE(1, COLUMN(タスクリスト!$T$1)-COLUMN(タスクリスト!$I$1)+1, COLUMN(タスクリスト!$I$1), 1)),"")</f>
        <v/>
      </c>
      <c r="J28" s="66"/>
      <c r="K28" s="66"/>
      <c r="L28" s="67"/>
      <c r="M28" s="67"/>
      <c r="N28" s="67"/>
      <c r="O28" s="67"/>
      <c r="P28" s="67"/>
      <c r="Q28" s="64"/>
      <c r="R28" s="64"/>
      <c r="S28" s="64"/>
      <c r="T28" s="50"/>
      <c r="U28" s="4"/>
      <c r="V28" s="22"/>
    </row>
    <row r="29" spans="1:22" x14ac:dyDescent="0.25">
      <c r="A29" s="38" t="s">
        <v>27</v>
      </c>
      <c r="B29" s="39">
        <f t="shared" si="0"/>
        <v>44327</v>
      </c>
      <c r="C29" s="39"/>
      <c r="D29" s="21"/>
      <c r="E29" s="21"/>
      <c r="F29" s="21"/>
      <c r="G29" s="21"/>
      <c r="H29" s="21"/>
      <c r="I29" s="64" t="str" cm="1">
        <f t="array" ref="I29">IF(G29&lt;&gt;"",INDEX(IF(ISBLANK(_xlfn._xlws.FILTER(テーブル1[#All], (テーブル1[[#All],[タスクNo]]=G29)*(テーブル1[[#All],[子No]]=H29),)),"",_xlfn._xlws.FILTER(テーブル1[#All], (テーブル1[[#All],[タスクNo]]=G29)*(テーブル1[[#All],[子No]]=H29),)), , _xlfn.SEQUENCE(1, COLUMN(タスクリスト!$T$1)-COLUMN(タスクリスト!$I$1)+1, COLUMN(タスクリスト!$I$1), 1)),"")</f>
        <v/>
      </c>
      <c r="J29" s="66"/>
      <c r="K29" s="66"/>
      <c r="L29" s="67"/>
      <c r="M29" s="67"/>
      <c r="N29" s="67"/>
      <c r="O29" s="67"/>
      <c r="P29" s="67"/>
      <c r="Q29" s="64"/>
      <c r="R29" s="64"/>
      <c r="S29" s="64"/>
      <c r="T29" s="50"/>
      <c r="U29" s="4"/>
      <c r="V29" s="22"/>
    </row>
    <row r="30" spans="1:22" x14ac:dyDescent="0.25">
      <c r="A30" s="38" t="s">
        <v>27</v>
      </c>
      <c r="B30" s="39">
        <f t="shared" si="0"/>
        <v>44327</v>
      </c>
      <c r="C30" s="39"/>
      <c r="D30" s="21"/>
      <c r="E30" s="21"/>
      <c r="F30" s="21"/>
      <c r="G30" s="21"/>
      <c r="H30" s="21"/>
      <c r="I30" s="64" t="str" cm="1">
        <f t="array" ref="I30">IF(G30&lt;&gt;"",INDEX(IF(ISBLANK(_xlfn._xlws.FILTER(テーブル1[#All], (テーブル1[[#All],[タスクNo]]=G30)*(テーブル1[[#All],[子No]]=H30),)),"",_xlfn._xlws.FILTER(テーブル1[#All], (テーブル1[[#All],[タスクNo]]=G30)*(テーブル1[[#All],[子No]]=H30),)), , _xlfn.SEQUENCE(1, COLUMN(タスクリスト!$T$1)-COLUMN(タスクリスト!$I$1)+1, COLUMN(タスクリスト!$I$1), 1)),"")</f>
        <v/>
      </c>
      <c r="J30" s="66"/>
      <c r="K30" s="66"/>
      <c r="L30" s="67"/>
      <c r="M30" s="67"/>
      <c r="N30" s="67"/>
      <c r="O30" s="67"/>
      <c r="P30" s="67"/>
      <c r="Q30" s="64"/>
      <c r="R30" s="64"/>
      <c r="S30" s="64"/>
      <c r="T30" s="50"/>
      <c r="U30" s="4"/>
      <c r="V30" s="22"/>
    </row>
    <row r="31" spans="1:22" x14ac:dyDescent="0.25">
      <c r="A31" s="38" t="s">
        <v>27</v>
      </c>
      <c r="B31" s="39">
        <f t="shared" si="0"/>
        <v>44327</v>
      </c>
      <c r="C31" s="39"/>
      <c r="D31" s="21"/>
      <c r="E31" s="21"/>
      <c r="F31" s="21"/>
      <c r="G31" s="21"/>
      <c r="H31" s="21"/>
      <c r="I31" s="64" t="str" cm="1">
        <f t="array" ref="I31">IF(G31&lt;&gt;"",INDEX(IF(ISBLANK(_xlfn._xlws.FILTER(テーブル1[#All], (テーブル1[[#All],[タスクNo]]=G31)*(テーブル1[[#All],[子No]]=H31),)),"",_xlfn._xlws.FILTER(テーブル1[#All], (テーブル1[[#All],[タスクNo]]=G31)*(テーブル1[[#All],[子No]]=H31),)), , _xlfn.SEQUENCE(1, COLUMN(タスクリスト!$T$1)-COLUMN(タスクリスト!$I$1)+1, COLUMN(タスクリスト!$I$1), 1)),"")</f>
        <v/>
      </c>
      <c r="J31" s="66"/>
      <c r="K31" s="66"/>
      <c r="L31" s="67"/>
      <c r="M31" s="67"/>
      <c r="N31" s="67"/>
      <c r="O31" s="67"/>
      <c r="P31" s="67"/>
      <c r="Q31" s="64"/>
      <c r="R31" s="64"/>
      <c r="S31" s="64"/>
      <c r="T31" s="50"/>
      <c r="U31" s="4"/>
      <c r="V31" s="22"/>
    </row>
    <row r="32" spans="1:22" x14ac:dyDescent="0.25">
      <c r="A32" s="38" t="s">
        <v>60</v>
      </c>
      <c r="B32" s="39">
        <f t="shared" si="0"/>
        <v>44327</v>
      </c>
      <c r="C32" s="39"/>
      <c r="D32" s="21"/>
      <c r="E32" s="21"/>
      <c r="F32" s="21"/>
      <c r="G32" s="21"/>
      <c r="H32" s="21"/>
      <c r="I32" s="64" t="str" cm="1">
        <f t="array" ref="I32">IF(G32&lt;&gt;"",INDEX(IF(ISBLANK(_xlfn._xlws.FILTER(テーブル1[#All], (テーブル1[[#All],[タスクNo]]=G32)*(テーブル1[[#All],[子No]]=H32),)),"",_xlfn._xlws.FILTER(テーブル1[#All], (テーブル1[[#All],[タスクNo]]=G32)*(テーブル1[[#All],[子No]]=H32),)), , _xlfn.SEQUENCE(1, COLUMN(タスクリスト!$T$1)-COLUMN(タスクリスト!$I$1)+1, COLUMN(タスクリスト!$I$1), 1)),"")</f>
        <v/>
      </c>
      <c r="J32" s="66"/>
      <c r="K32" s="66"/>
      <c r="L32" s="67"/>
      <c r="M32" s="67"/>
      <c r="N32" s="67"/>
      <c r="O32" s="67"/>
      <c r="P32" s="67"/>
      <c r="Q32" s="64"/>
      <c r="R32" s="64"/>
      <c r="S32" s="64"/>
      <c r="T32" s="50"/>
      <c r="U32" s="4"/>
      <c r="V32" s="22"/>
    </row>
    <row r="33" spans="1:23" x14ac:dyDescent="0.25">
      <c r="A33" s="42" t="s">
        <v>5</v>
      </c>
      <c r="B33" s="43"/>
      <c r="C33" s="43"/>
      <c r="D33" s="43"/>
      <c r="E33" s="43"/>
      <c r="F33" s="43"/>
      <c r="G33" s="43"/>
      <c r="H33" s="43"/>
      <c r="I33" s="43"/>
      <c r="J33" s="44"/>
      <c r="K33" s="44"/>
      <c r="L33" s="43"/>
      <c r="M33" s="43"/>
      <c r="N33" s="43"/>
      <c r="O33" s="43"/>
      <c r="P33" s="43"/>
      <c r="Q33" s="45"/>
      <c r="R33" s="45"/>
      <c r="S33" s="45"/>
      <c r="T33" s="45"/>
      <c r="U33" s="45"/>
      <c r="V33" s="37">
        <f>SUM(V4:V32)</f>
        <v>0</v>
      </c>
    </row>
    <row r="34" spans="1:23" ht="15.75" customHeight="1" x14ac:dyDescent="0.25">
      <c r="V34" s="1"/>
    </row>
    <row r="35" spans="1:23" x14ac:dyDescent="0.25">
      <c r="A35" s="1" t="s">
        <v>26</v>
      </c>
      <c r="W35" s="3"/>
    </row>
    <row r="36" spans="1:23" ht="15.75" customHeight="1" x14ac:dyDescent="0.25">
      <c r="A36" s="16" t="s">
        <v>29</v>
      </c>
      <c r="B36" s="17"/>
      <c r="C36" s="17"/>
      <c r="D36" s="17"/>
      <c r="E36" s="17"/>
      <c r="F36" s="17"/>
      <c r="G36" s="17"/>
      <c r="H36" s="17"/>
      <c r="I36" s="17"/>
      <c r="J36" s="24"/>
      <c r="K36" s="24"/>
      <c r="L36" s="17"/>
      <c r="M36" s="17"/>
      <c r="N36" s="17"/>
      <c r="O36" s="17"/>
      <c r="P36" s="17"/>
      <c r="Q36" s="11"/>
      <c r="R36" s="11"/>
      <c r="S36" s="11"/>
      <c r="T36" s="11"/>
      <c r="U36" s="11"/>
      <c r="V36" s="18"/>
    </row>
    <row r="37" spans="1:23" x14ac:dyDescent="0.25">
      <c r="A37" s="38" t="s">
        <v>37</v>
      </c>
      <c r="B37" s="39">
        <f t="shared" ref="B37:B60" si="1">$B$1</f>
        <v>44327</v>
      </c>
      <c r="C37" s="39"/>
      <c r="D37" s="29"/>
      <c r="E37" s="4"/>
      <c r="F37" s="29"/>
      <c r="G37" s="4"/>
      <c r="H37" s="4"/>
      <c r="I37" s="4"/>
      <c r="J37" s="51"/>
      <c r="K37" s="51"/>
      <c r="L37" s="4"/>
      <c r="M37" s="4"/>
      <c r="N37" s="4"/>
      <c r="O37" s="4"/>
      <c r="P37" s="4"/>
      <c r="Q37" s="4"/>
      <c r="R37" s="4"/>
      <c r="S37" s="4"/>
      <c r="T37" s="29"/>
      <c r="U37" s="40">
        <f t="shared" ref="U37:U60" si="2">K37-J37</f>
        <v>0</v>
      </c>
      <c r="V37" s="37">
        <f t="shared" ref="V37:V60" si="3">(K37-J37)*24</f>
        <v>0</v>
      </c>
    </row>
    <row r="38" spans="1:23" x14ac:dyDescent="0.25">
      <c r="A38" s="38" t="s">
        <v>26</v>
      </c>
      <c r="B38" s="39">
        <f t="shared" si="1"/>
        <v>44327</v>
      </c>
      <c r="C38" s="39"/>
      <c r="D38" s="4"/>
      <c r="E38" s="4"/>
      <c r="F38" s="4"/>
      <c r="G38" s="4"/>
      <c r="H38" s="4"/>
      <c r="I38" s="64"/>
      <c r="J38" s="51"/>
      <c r="K38" s="65"/>
      <c r="L38" s="64"/>
      <c r="M38" s="64"/>
      <c r="N38" s="64"/>
      <c r="O38" s="64"/>
      <c r="P38" s="64"/>
      <c r="Q38" s="64"/>
      <c r="R38" s="64"/>
      <c r="S38" s="64"/>
      <c r="T38" s="50"/>
      <c r="U38" s="40">
        <f t="shared" si="2"/>
        <v>0</v>
      </c>
      <c r="V38" s="37">
        <f t="shared" si="3"/>
        <v>0</v>
      </c>
    </row>
    <row r="39" spans="1:23" x14ac:dyDescent="0.25">
      <c r="A39" s="38" t="s">
        <v>26</v>
      </c>
      <c r="B39" s="39">
        <f t="shared" si="1"/>
        <v>44327</v>
      </c>
      <c r="C39" s="39"/>
      <c r="D39" s="29"/>
      <c r="E39" s="4"/>
      <c r="F39" s="21"/>
      <c r="G39" s="4"/>
      <c r="H39" s="4"/>
      <c r="I39" s="4"/>
      <c r="J39" s="65"/>
      <c r="K39" s="51"/>
      <c r="L39" s="4"/>
      <c r="M39" s="4"/>
      <c r="N39" s="4"/>
      <c r="O39" s="4"/>
      <c r="P39" s="4"/>
      <c r="Q39" s="4"/>
      <c r="R39" s="4"/>
      <c r="S39" s="4"/>
      <c r="T39" s="29"/>
      <c r="U39" s="40">
        <f t="shared" si="2"/>
        <v>0</v>
      </c>
      <c r="V39" s="37">
        <f t="shared" si="3"/>
        <v>0</v>
      </c>
    </row>
    <row r="40" spans="1:23" x14ac:dyDescent="0.25">
      <c r="A40" s="38" t="s">
        <v>26</v>
      </c>
      <c r="B40" s="39">
        <f t="shared" si="1"/>
        <v>44327</v>
      </c>
      <c r="C40" s="39"/>
      <c r="D40" s="29"/>
      <c r="E40" s="4"/>
      <c r="F40" s="29"/>
      <c r="G40" s="21"/>
      <c r="H40" s="4"/>
      <c r="I40" s="4"/>
      <c r="J40" s="51"/>
      <c r="K40" s="51"/>
      <c r="L40" s="4"/>
      <c r="M40" s="4"/>
      <c r="N40" s="4"/>
      <c r="O40" s="4"/>
      <c r="P40" s="4"/>
      <c r="Q40" s="4"/>
      <c r="R40" s="4"/>
      <c r="S40" s="4"/>
      <c r="T40" s="29"/>
      <c r="U40" s="40">
        <f>K40-J40</f>
        <v>0</v>
      </c>
      <c r="V40" s="37">
        <f>(K40-J40)*24</f>
        <v>0</v>
      </c>
    </row>
    <row r="41" spans="1:23" x14ac:dyDescent="0.25">
      <c r="A41" s="38" t="s">
        <v>26</v>
      </c>
      <c r="B41" s="39">
        <f t="shared" si="1"/>
        <v>44327</v>
      </c>
      <c r="C41" s="39"/>
      <c r="D41" s="4"/>
      <c r="E41" s="4"/>
      <c r="F41" s="4"/>
      <c r="G41" s="4"/>
      <c r="H41" s="4"/>
      <c r="I41" s="4"/>
      <c r="J41" s="51"/>
      <c r="K41" s="51"/>
      <c r="L41" s="4"/>
      <c r="M41" s="4"/>
      <c r="N41" s="4"/>
      <c r="O41" s="4"/>
      <c r="P41" s="4"/>
      <c r="Q41" s="4"/>
      <c r="R41" s="4"/>
      <c r="S41" s="4"/>
      <c r="T41" s="29"/>
      <c r="U41" s="40">
        <f>K41-J41</f>
        <v>0</v>
      </c>
      <c r="V41" s="37">
        <f>(K41-J41)*24</f>
        <v>0</v>
      </c>
    </row>
    <row r="42" spans="1:23" x14ac:dyDescent="0.25">
      <c r="A42" s="38" t="s">
        <v>26</v>
      </c>
      <c r="B42" s="39">
        <f t="shared" si="1"/>
        <v>44327</v>
      </c>
      <c r="C42" s="39"/>
      <c r="D42" s="4"/>
      <c r="E42" s="4"/>
      <c r="F42" s="4"/>
      <c r="G42" s="4"/>
      <c r="H42" s="4"/>
      <c r="I42" s="4"/>
      <c r="J42" s="51"/>
      <c r="K42" s="51"/>
      <c r="L42" s="4"/>
      <c r="M42" s="4"/>
      <c r="N42" s="4"/>
      <c r="O42" s="4"/>
      <c r="P42" s="4"/>
      <c r="Q42" s="4"/>
      <c r="R42" s="4"/>
      <c r="S42" s="4"/>
      <c r="T42" s="29"/>
      <c r="U42" s="40">
        <f>K42-J42</f>
        <v>0</v>
      </c>
      <c r="V42" s="37">
        <f>(K42-J42)*24</f>
        <v>0</v>
      </c>
    </row>
    <row r="43" spans="1:23" x14ac:dyDescent="0.25">
      <c r="A43" s="38" t="s">
        <v>26</v>
      </c>
      <c r="B43" s="39">
        <f t="shared" si="1"/>
        <v>44327</v>
      </c>
      <c r="C43" s="39"/>
      <c r="D43" s="4"/>
      <c r="E43" s="4"/>
      <c r="F43" s="4"/>
      <c r="G43" s="4"/>
      <c r="H43" s="4"/>
      <c r="I43" s="4"/>
      <c r="J43" s="51"/>
      <c r="K43" s="51"/>
      <c r="L43" s="4"/>
      <c r="M43" s="4"/>
      <c r="N43" s="4"/>
      <c r="O43" s="4"/>
      <c r="P43" s="4"/>
      <c r="Q43" s="4"/>
      <c r="R43" s="4"/>
      <c r="S43" s="4"/>
      <c r="T43" s="29"/>
      <c r="U43" s="40">
        <f>K43-J43</f>
        <v>0</v>
      </c>
      <c r="V43" s="37">
        <f>(K43-J43)*24</f>
        <v>0</v>
      </c>
    </row>
    <row r="44" spans="1:23" x14ac:dyDescent="0.25">
      <c r="A44" s="38" t="s">
        <v>26</v>
      </c>
      <c r="B44" s="39">
        <f t="shared" si="1"/>
        <v>44327</v>
      </c>
      <c r="C44" s="39"/>
      <c r="D44" s="29"/>
      <c r="E44" s="4"/>
      <c r="F44" s="21"/>
      <c r="G44" s="4"/>
      <c r="H44" s="4"/>
      <c r="I44" s="4"/>
      <c r="J44" s="51"/>
      <c r="K44" s="51"/>
      <c r="L44" s="4"/>
      <c r="M44" s="4"/>
      <c r="N44" s="4"/>
      <c r="O44" s="4"/>
      <c r="P44" s="4"/>
      <c r="Q44" s="4"/>
      <c r="R44" s="4"/>
      <c r="S44" s="4"/>
      <c r="T44" s="29"/>
      <c r="U44" s="40">
        <f t="shared" ref="U44:U46" si="4">K44-J44</f>
        <v>0</v>
      </c>
      <c r="V44" s="37">
        <f t="shared" ref="V44:V46" si="5">(K44-J44)*24</f>
        <v>0</v>
      </c>
    </row>
    <row r="45" spans="1:23" x14ac:dyDescent="0.25">
      <c r="A45" s="38" t="s">
        <v>26</v>
      </c>
      <c r="B45" s="39">
        <f t="shared" si="1"/>
        <v>44327</v>
      </c>
      <c r="C45" s="39"/>
      <c r="D45" s="4"/>
      <c r="E45" s="4"/>
      <c r="F45" s="4"/>
      <c r="G45" s="4"/>
      <c r="H45" s="4"/>
      <c r="I45" s="4"/>
      <c r="J45" s="51"/>
      <c r="K45" s="51"/>
      <c r="L45" s="4"/>
      <c r="M45" s="4"/>
      <c r="N45" s="4"/>
      <c r="O45" s="4"/>
      <c r="P45" s="4"/>
      <c r="Q45" s="4"/>
      <c r="R45" s="4"/>
      <c r="S45" s="4"/>
      <c r="T45" s="29"/>
      <c r="U45" s="40">
        <f>K45-J45</f>
        <v>0</v>
      </c>
      <c r="V45" s="37">
        <f>(K45-J45)*24</f>
        <v>0</v>
      </c>
    </row>
    <row r="46" spans="1:23" x14ac:dyDescent="0.25">
      <c r="A46" s="38" t="s">
        <v>26</v>
      </c>
      <c r="B46" s="39">
        <f t="shared" si="1"/>
        <v>44327</v>
      </c>
      <c r="C46" s="39"/>
      <c r="D46" s="4"/>
      <c r="E46" s="4"/>
      <c r="F46" s="4"/>
      <c r="G46" s="4"/>
      <c r="H46" s="4"/>
      <c r="I46" s="4"/>
      <c r="J46" s="51"/>
      <c r="K46" s="51"/>
      <c r="L46" s="4"/>
      <c r="M46" s="4"/>
      <c r="N46" s="4"/>
      <c r="O46" s="4"/>
      <c r="P46" s="4"/>
      <c r="Q46" s="4"/>
      <c r="R46" s="4"/>
      <c r="S46" s="4"/>
      <c r="T46" s="29"/>
      <c r="U46" s="40">
        <f t="shared" si="4"/>
        <v>0</v>
      </c>
      <c r="V46" s="37">
        <f t="shared" si="5"/>
        <v>0</v>
      </c>
    </row>
    <row r="47" spans="1:23" x14ac:dyDescent="0.25">
      <c r="A47" s="38" t="s">
        <v>26</v>
      </c>
      <c r="B47" s="39">
        <f t="shared" si="1"/>
        <v>44327</v>
      </c>
      <c r="C47" s="39"/>
      <c r="D47" s="4"/>
      <c r="E47" s="4"/>
      <c r="F47" s="4"/>
      <c r="G47" s="4"/>
      <c r="H47" s="4"/>
      <c r="I47" s="4"/>
      <c r="J47" s="51"/>
      <c r="K47" s="51"/>
      <c r="L47" s="4"/>
      <c r="M47" s="4"/>
      <c r="N47" s="4"/>
      <c r="O47" s="4"/>
      <c r="P47" s="4"/>
      <c r="Q47" s="4"/>
      <c r="R47" s="4"/>
      <c r="S47" s="4"/>
      <c r="T47" s="29"/>
      <c r="U47" s="40">
        <f t="shared" ref="U47" si="6">K47-J47</f>
        <v>0</v>
      </c>
      <c r="V47" s="37">
        <f t="shared" ref="V47" si="7">(K47-J47)*24</f>
        <v>0</v>
      </c>
    </row>
    <row r="48" spans="1:23" x14ac:dyDescent="0.25">
      <c r="A48" s="38" t="s">
        <v>26</v>
      </c>
      <c r="B48" s="39">
        <f t="shared" si="1"/>
        <v>44327</v>
      </c>
      <c r="C48" s="39"/>
      <c r="D48" s="4"/>
      <c r="E48" s="4"/>
      <c r="F48" s="4"/>
      <c r="G48" s="4"/>
      <c r="H48" s="4"/>
      <c r="I48" s="4"/>
      <c r="J48" s="51"/>
      <c r="K48" s="51"/>
      <c r="L48" s="4"/>
      <c r="M48" s="4"/>
      <c r="N48" s="4"/>
      <c r="O48" s="4"/>
      <c r="P48" s="4"/>
      <c r="Q48" s="4"/>
      <c r="R48" s="4"/>
      <c r="S48" s="4"/>
      <c r="T48" s="29"/>
      <c r="U48" s="40">
        <f>K48-J48</f>
        <v>0</v>
      </c>
      <c r="V48" s="37">
        <f>(K48-J48)*24</f>
        <v>0</v>
      </c>
    </row>
    <row r="49" spans="1:23" x14ac:dyDescent="0.25">
      <c r="A49" s="38" t="s">
        <v>26</v>
      </c>
      <c r="B49" s="39">
        <f t="shared" si="1"/>
        <v>44327</v>
      </c>
      <c r="C49" s="39"/>
      <c r="D49" s="4"/>
      <c r="E49" s="4"/>
      <c r="F49" s="4"/>
      <c r="G49" s="4"/>
      <c r="H49" s="4"/>
      <c r="I49" s="4"/>
      <c r="J49" s="23"/>
      <c r="K49" s="51"/>
      <c r="L49" s="4"/>
      <c r="M49" s="4"/>
      <c r="N49" s="4"/>
      <c r="O49" s="4"/>
      <c r="P49" s="4"/>
      <c r="Q49" s="4"/>
      <c r="R49" s="4"/>
      <c r="S49" s="4"/>
      <c r="T49" s="29"/>
      <c r="U49" s="40">
        <f t="shared" ref="U49" si="8">K49-J49</f>
        <v>0</v>
      </c>
      <c r="V49" s="37">
        <f t="shared" ref="V49" si="9">(K49-J49)*24</f>
        <v>0</v>
      </c>
    </row>
    <row r="50" spans="1:23" x14ac:dyDescent="0.25">
      <c r="A50" s="38" t="s">
        <v>26</v>
      </c>
      <c r="B50" s="39">
        <f t="shared" si="1"/>
        <v>44327</v>
      </c>
      <c r="C50" s="39"/>
      <c r="D50" s="4"/>
      <c r="E50" s="4"/>
      <c r="F50" s="4"/>
      <c r="G50" s="4"/>
      <c r="H50" s="4"/>
      <c r="I50" s="4"/>
      <c r="J50" s="51"/>
      <c r="K50" s="23"/>
      <c r="L50" s="4"/>
      <c r="M50" s="4"/>
      <c r="N50" s="4"/>
      <c r="O50" s="4"/>
      <c r="P50" s="4"/>
      <c r="Q50" s="4"/>
      <c r="R50" s="4"/>
      <c r="S50" s="4"/>
      <c r="T50" s="29"/>
      <c r="U50" s="40">
        <f>K50-J50</f>
        <v>0</v>
      </c>
      <c r="V50" s="37">
        <f>(K50-J50)*24</f>
        <v>0</v>
      </c>
    </row>
    <row r="51" spans="1:23" x14ac:dyDescent="0.25">
      <c r="A51" s="38" t="s">
        <v>26</v>
      </c>
      <c r="B51" s="39">
        <f t="shared" si="1"/>
        <v>44327</v>
      </c>
      <c r="C51" s="39"/>
      <c r="D51" s="4"/>
      <c r="E51" s="4"/>
      <c r="F51" s="4"/>
      <c r="G51" s="4"/>
      <c r="H51" s="4"/>
      <c r="I51" s="4"/>
      <c r="J51" s="23"/>
      <c r="K51" s="23"/>
      <c r="L51" s="4"/>
      <c r="M51" s="4"/>
      <c r="N51" s="4"/>
      <c r="O51" s="4"/>
      <c r="P51" s="4"/>
      <c r="Q51" s="4"/>
      <c r="R51" s="4"/>
      <c r="S51" s="4"/>
      <c r="T51" s="29"/>
      <c r="U51" s="40">
        <f>K51-J51</f>
        <v>0</v>
      </c>
      <c r="V51" s="37">
        <f>(K51-J51)*24</f>
        <v>0</v>
      </c>
    </row>
    <row r="52" spans="1:23" x14ac:dyDescent="0.25">
      <c r="A52" s="38" t="s">
        <v>26</v>
      </c>
      <c r="B52" s="39">
        <f t="shared" si="1"/>
        <v>44327</v>
      </c>
      <c r="C52" s="39"/>
      <c r="D52" s="29"/>
      <c r="E52" s="4"/>
      <c r="F52" s="29"/>
      <c r="G52" s="4"/>
      <c r="H52" s="4"/>
      <c r="I52" s="4"/>
      <c r="J52" s="23"/>
      <c r="K52" s="23"/>
      <c r="L52" s="4"/>
      <c r="M52" s="4"/>
      <c r="N52" s="4"/>
      <c r="O52" s="4"/>
      <c r="P52" s="4"/>
      <c r="Q52" s="4"/>
      <c r="R52" s="4"/>
      <c r="S52" s="4"/>
      <c r="T52" s="29"/>
      <c r="U52" s="40">
        <f t="shared" si="2"/>
        <v>0</v>
      </c>
      <c r="V52" s="37">
        <f t="shared" si="3"/>
        <v>0</v>
      </c>
    </row>
    <row r="53" spans="1:23" x14ac:dyDescent="0.25">
      <c r="A53" s="38" t="s">
        <v>26</v>
      </c>
      <c r="B53" s="39">
        <f t="shared" si="1"/>
        <v>44327</v>
      </c>
      <c r="C53" s="39"/>
      <c r="D53" s="29"/>
      <c r="E53" s="4"/>
      <c r="F53" s="29"/>
      <c r="G53" s="4"/>
      <c r="H53" s="4"/>
      <c r="I53" s="4"/>
      <c r="J53" s="23"/>
      <c r="K53" s="51"/>
      <c r="L53" s="4"/>
      <c r="M53" s="4"/>
      <c r="N53" s="4"/>
      <c r="O53" s="4"/>
      <c r="P53" s="4"/>
      <c r="Q53" s="4"/>
      <c r="R53" s="4"/>
      <c r="S53" s="4"/>
      <c r="T53" s="29"/>
      <c r="U53" s="40">
        <f>K53-J53</f>
        <v>0</v>
      </c>
      <c r="V53" s="37">
        <f>(K53-J53)*24</f>
        <v>0</v>
      </c>
    </row>
    <row r="54" spans="1:23" x14ac:dyDescent="0.25">
      <c r="A54" s="38" t="s">
        <v>26</v>
      </c>
      <c r="B54" s="39">
        <f t="shared" si="1"/>
        <v>44327</v>
      </c>
      <c r="C54" s="39"/>
      <c r="D54" s="29"/>
      <c r="E54" s="4"/>
      <c r="F54" s="21"/>
      <c r="G54" s="82"/>
      <c r="H54" s="4"/>
      <c r="I54" s="4"/>
      <c r="J54" s="51"/>
      <c r="K54" s="51"/>
      <c r="L54" s="4"/>
      <c r="M54" s="4"/>
      <c r="N54" s="4"/>
      <c r="O54" s="4"/>
      <c r="P54" s="4"/>
      <c r="Q54" s="4"/>
      <c r="R54" s="4"/>
      <c r="S54" s="4"/>
      <c r="T54" s="29"/>
      <c r="U54" s="40">
        <f t="shared" si="2"/>
        <v>0</v>
      </c>
      <c r="V54" s="37">
        <f t="shared" si="3"/>
        <v>0</v>
      </c>
    </row>
    <row r="55" spans="1:23" x14ac:dyDescent="0.25">
      <c r="A55" s="38" t="s">
        <v>26</v>
      </c>
      <c r="B55" s="39">
        <f t="shared" si="1"/>
        <v>44327</v>
      </c>
      <c r="C55" s="39"/>
      <c r="D55" s="29"/>
      <c r="E55" s="4"/>
      <c r="F55" s="21"/>
      <c r="G55" s="4"/>
      <c r="H55" s="4"/>
      <c r="I55" s="4"/>
      <c r="J55" s="51"/>
      <c r="K55" s="51"/>
      <c r="L55" s="4"/>
      <c r="M55" s="4"/>
      <c r="N55" s="4"/>
      <c r="O55" s="4"/>
      <c r="P55" s="4"/>
      <c r="Q55" s="4"/>
      <c r="R55" s="4"/>
      <c r="S55" s="4"/>
      <c r="T55" s="29"/>
      <c r="U55" s="40">
        <f t="shared" si="2"/>
        <v>0</v>
      </c>
      <c r="V55" s="37">
        <f t="shared" si="3"/>
        <v>0</v>
      </c>
    </row>
    <row r="56" spans="1:23" x14ac:dyDescent="0.25">
      <c r="A56" s="38" t="s">
        <v>26</v>
      </c>
      <c r="B56" s="39">
        <f t="shared" si="1"/>
        <v>44327</v>
      </c>
      <c r="C56" s="39"/>
      <c r="D56" s="29"/>
      <c r="E56" s="4"/>
      <c r="F56" s="29"/>
      <c r="G56" s="21"/>
      <c r="H56" s="4"/>
      <c r="I56" s="4"/>
      <c r="J56" s="23"/>
      <c r="K56" s="51"/>
      <c r="L56" s="4"/>
      <c r="M56" s="4"/>
      <c r="N56" s="4"/>
      <c r="O56" s="4"/>
      <c r="P56" s="4"/>
      <c r="Q56" s="4"/>
      <c r="R56" s="4"/>
      <c r="S56" s="4"/>
      <c r="T56" s="29"/>
      <c r="U56" s="40">
        <f t="shared" si="2"/>
        <v>0</v>
      </c>
      <c r="V56" s="37">
        <f t="shared" si="3"/>
        <v>0</v>
      </c>
    </row>
    <row r="57" spans="1:23" x14ac:dyDescent="0.25">
      <c r="A57" s="38" t="s">
        <v>26</v>
      </c>
      <c r="B57" s="39">
        <f t="shared" si="1"/>
        <v>44327</v>
      </c>
      <c r="C57" s="39"/>
      <c r="D57" s="29"/>
      <c r="E57" s="4"/>
      <c r="F57" s="29"/>
      <c r="G57" s="21"/>
      <c r="H57" s="4"/>
      <c r="I57" s="4"/>
      <c r="J57" s="25"/>
      <c r="K57" s="25"/>
      <c r="L57" s="4"/>
      <c r="M57" s="4"/>
      <c r="N57" s="4"/>
      <c r="O57" s="4"/>
      <c r="P57" s="4"/>
      <c r="Q57" s="4"/>
      <c r="R57" s="4"/>
      <c r="S57" s="4"/>
      <c r="T57" s="29"/>
      <c r="U57" s="40">
        <f t="shared" si="2"/>
        <v>0</v>
      </c>
      <c r="V57" s="37">
        <f t="shared" si="3"/>
        <v>0</v>
      </c>
    </row>
    <row r="58" spans="1:23" x14ac:dyDescent="0.25">
      <c r="A58" s="38" t="s">
        <v>26</v>
      </c>
      <c r="B58" s="39">
        <f t="shared" si="1"/>
        <v>44327</v>
      </c>
      <c r="C58" s="39"/>
      <c r="D58" s="29"/>
      <c r="E58" s="4"/>
      <c r="F58" s="29"/>
      <c r="G58" s="21"/>
      <c r="H58" s="4"/>
      <c r="I58" s="4"/>
      <c r="J58" s="25"/>
      <c r="K58" s="25"/>
      <c r="L58" s="4"/>
      <c r="M58" s="4"/>
      <c r="N58" s="4"/>
      <c r="O58" s="4"/>
      <c r="P58" s="4"/>
      <c r="Q58" s="4"/>
      <c r="R58" s="4"/>
      <c r="S58" s="4"/>
      <c r="T58" s="29"/>
      <c r="U58" s="40">
        <f t="shared" si="2"/>
        <v>0</v>
      </c>
      <c r="V58" s="37">
        <f t="shared" si="3"/>
        <v>0</v>
      </c>
    </row>
    <row r="59" spans="1:23" x14ac:dyDescent="0.25">
      <c r="A59" s="38" t="s">
        <v>26</v>
      </c>
      <c r="B59" s="39">
        <f t="shared" si="1"/>
        <v>44327</v>
      </c>
      <c r="C59" s="39"/>
      <c r="D59" s="29"/>
      <c r="E59" s="4"/>
      <c r="F59" s="29"/>
      <c r="G59" s="21"/>
      <c r="H59" s="4"/>
      <c r="I59" s="4"/>
      <c r="J59" s="25"/>
      <c r="K59" s="25"/>
      <c r="L59" s="4"/>
      <c r="M59" s="4"/>
      <c r="N59" s="4"/>
      <c r="O59" s="4"/>
      <c r="P59" s="4"/>
      <c r="Q59" s="4"/>
      <c r="R59" s="4"/>
      <c r="S59" s="4"/>
      <c r="T59" s="29"/>
      <c r="U59" s="40">
        <f t="shared" si="2"/>
        <v>0</v>
      </c>
      <c r="V59" s="37">
        <f t="shared" si="3"/>
        <v>0</v>
      </c>
    </row>
    <row r="60" spans="1:23" x14ac:dyDescent="0.25">
      <c r="A60" s="38" t="s">
        <v>37</v>
      </c>
      <c r="B60" s="39">
        <f t="shared" si="1"/>
        <v>44327</v>
      </c>
      <c r="C60" s="39"/>
      <c r="D60" s="29"/>
      <c r="E60" s="21"/>
      <c r="F60" s="29"/>
      <c r="G60" s="21"/>
      <c r="H60" s="21"/>
      <c r="I60" s="21"/>
      <c r="J60" s="25"/>
      <c r="K60" s="25"/>
      <c r="L60" s="21"/>
      <c r="M60" s="21"/>
      <c r="N60" s="4"/>
      <c r="O60" s="4"/>
      <c r="P60" s="4"/>
      <c r="Q60" s="4"/>
      <c r="R60" s="4"/>
      <c r="S60" s="4"/>
      <c r="T60" s="29"/>
      <c r="U60" s="40">
        <f t="shared" si="2"/>
        <v>0</v>
      </c>
      <c r="V60" s="37">
        <f t="shared" si="3"/>
        <v>0</v>
      </c>
    </row>
    <row r="61" spans="1:23" x14ac:dyDescent="0.25">
      <c r="W61" s="3"/>
    </row>
    <row r="62" spans="1:23" ht="15.75" customHeight="1" x14ac:dyDescent="0.25">
      <c r="A62" s="16" t="s">
        <v>0</v>
      </c>
      <c r="B62" s="17"/>
      <c r="C62" s="17"/>
      <c r="D62" s="17"/>
      <c r="E62" s="17"/>
      <c r="F62" s="17"/>
      <c r="G62" s="17"/>
      <c r="H62" s="17"/>
      <c r="I62" s="17"/>
      <c r="J62" s="24"/>
      <c r="K62" s="24"/>
      <c r="L62" s="17"/>
      <c r="M62" s="17"/>
      <c r="N62" s="17"/>
      <c r="O62" s="17"/>
      <c r="P62" s="17"/>
      <c r="Q62" s="11"/>
      <c r="R62" s="11"/>
      <c r="S62" s="11"/>
      <c r="T62" s="11"/>
      <c r="U62" s="11"/>
      <c r="V62" s="18"/>
    </row>
    <row r="63" spans="1:23" x14ac:dyDescent="0.25">
      <c r="A63" s="38" t="s">
        <v>34</v>
      </c>
      <c r="B63" s="50">
        <f t="shared" ref="B63:B99" si="10">$B$1</f>
        <v>44327</v>
      </c>
      <c r="C63" s="50" t="s">
        <v>116</v>
      </c>
      <c r="D63" s="29"/>
      <c r="E63" s="4"/>
      <c r="F63" s="29"/>
      <c r="G63" s="4"/>
      <c r="H63" s="4"/>
      <c r="I63" s="4"/>
      <c r="J63" s="51"/>
      <c r="K63" s="51"/>
      <c r="L63" s="4"/>
      <c r="M63" s="4"/>
      <c r="N63" s="4"/>
      <c r="O63" s="4"/>
      <c r="P63" s="4"/>
      <c r="Q63" s="4"/>
      <c r="R63" s="4"/>
      <c r="S63" s="4"/>
      <c r="T63" s="29"/>
      <c r="U63" s="40">
        <f>K63-J63</f>
        <v>0</v>
      </c>
      <c r="V63" s="37">
        <f t="shared" ref="V63:V99" si="11">(K63-J63)*24</f>
        <v>0</v>
      </c>
    </row>
    <row r="64" spans="1:23" x14ac:dyDescent="0.25">
      <c r="A64" s="38" t="s">
        <v>34</v>
      </c>
      <c r="B64" s="50">
        <f t="shared" si="10"/>
        <v>44327</v>
      </c>
      <c r="C64" s="50" t="s">
        <v>116</v>
      </c>
      <c r="D64" s="4"/>
      <c r="E64" s="4"/>
      <c r="F64" s="4"/>
      <c r="G64" s="4"/>
      <c r="H64" s="4"/>
      <c r="I64" s="64"/>
      <c r="J64" s="51"/>
      <c r="K64" s="65"/>
      <c r="L64" s="64"/>
      <c r="M64" s="64"/>
      <c r="N64" s="64"/>
      <c r="O64" s="64"/>
      <c r="P64" s="64"/>
      <c r="Q64" s="64"/>
      <c r="R64" s="64"/>
      <c r="S64" s="64"/>
      <c r="T64" s="50"/>
      <c r="U64" s="40">
        <f t="shared" ref="U64:U99" si="12">K64-J64</f>
        <v>0</v>
      </c>
      <c r="V64" s="37">
        <f t="shared" si="11"/>
        <v>0</v>
      </c>
    </row>
    <row r="65" spans="1:22" x14ac:dyDescent="0.25">
      <c r="A65" s="38" t="s">
        <v>34</v>
      </c>
      <c r="B65" s="50">
        <f t="shared" si="10"/>
        <v>44327</v>
      </c>
      <c r="C65" s="50" t="s">
        <v>116</v>
      </c>
      <c r="D65" s="29"/>
      <c r="E65" s="4"/>
      <c r="F65" s="21"/>
      <c r="G65" s="4"/>
      <c r="H65" s="4"/>
      <c r="I65" s="4"/>
      <c r="J65" s="65"/>
      <c r="K65" s="51"/>
      <c r="L65" s="4"/>
      <c r="M65" s="4"/>
      <c r="N65" s="4"/>
      <c r="O65" s="4"/>
      <c r="P65" s="4"/>
      <c r="Q65" s="4"/>
      <c r="R65" s="4"/>
      <c r="S65" s="4"/>
      <c r="T65" s="29"/>
      <c r="U65" s="40">
        <f t="shared" si="12"/>
        <v>0</v>
      </c>
      <c r="V65" s="37">
        <f t="shared" si="11"/>
        <v>0</v>
      </c>
    </row>
    <row r="66" spans="1:22" x14ac:dyDescent="0.25">
      <c r="A66" s="38" t="s">
        <v>23</v>
      </c>
      <c r="B66" s="50">
        <f t="shared" si="10"/>
        <v>44327</v>
      </c>
      <c r="C66" s="50" t="s">
        <v>116</v>
      </c>
      <c r="D66" s="29"/>
      <c r="E66" s="4"/>
      <c r="F66" s="29"/>
      <c r="G66" s="21"/>
      <c r="H66" s="4"/>
      <c r="I66" s="4"/>
      <c r="J66" s="51"/>
      <c r="K66" s="51"/>
      <c r="L66" s="4"/>
      <c r="M66" s="4"/>
      <c r="N66" s="4"/>
      <c r="O66" s="4"/>
      <c r="P66" s="4"/>
      <c r="Q66" s="4"/>
      <c r="R66" s="4"/>
      <c r="S66" s="4"/>
      <c r="T66" s="29"/>
      <c r="U66" s="40">
        <f t="shared" ref="U66" si="13">K66-J66</f>
        <v>0</v>
      </c>
      <c r="V66" s="37">
        <f t="shared" ref="V66" si="14">(K66-J66)*24</f>
        <v>0</v>
      </c>
    </row>
    <row r="67" spans="1:22" x14ac:dyDescent="0.25">
      <c r="A67" s="38" t="s">
        <v>34</v>
      </c>
      <c r="B67" s="50">
        <f t="shared" si="10"/>
        <v>44327</v>
      </c>
      <c r="C67" s="50" t="s">
        <v>116</v>
      </c>
      <c r="D67" s="29"/>
      <c r="E67" s="4"/>
      <c r="F67" s="29"/>
      <c r="G67" s="4"/>
      <c r="H67" s="4"/>
      <c r="I67" s="4"/>
      <c r="J67" s="51"/>
      <c r="K67" s="23"/>
      <c r="L67" s="4"/>
      <c r="M67" s="4"/>
      <c r="N67" s="4"/>
      <c r="O67" s="4"/>
      <c r="P67" s="4"/>
      <c r="Q67" s="4"/>
      <c r="R67" s="4"/>
      <c r="S67" s="4"/>
      <c r="T67" s="29"/>
      <c r="U67" s="40">
        <f>K67-J67</f>
        <v>0</v>
      </c>
      <c r="V67" s="37">
        <f>(K67-J67)*24</f>
        <v>0</v>
      </c>
    </row>
    <row r="68" spans="1:22" x14ac:dyDescent="0.25">
      <c r="A68" s="38" t="s">
        <v>34</v>
      </c>
      <c r="B68" s="50">
        <f t="shared" si="10"/>
        <v>44327</v>
      </c>
      <c r="C68" s="50" t="s">
        <v>116</v>
      </c>
      <c r="D68" s="29"/>
      <c r="E68" s="4"/>
      <c r="F68" s="29"/>
      <c r="G68" s="21"/>
      <c r="H68" s="4"/>
      <c r="I68" s="4"/>
      <c r="J68" s="23"/>
      <c r="K68" s="51"/>
      <c r="L68" s="4"/>
      <c r="M68" s="4"/>
      <c r="N68" s="4"/>
      <c r="O68" s="4"/>
      <c r="P68" s="4"/>
      <c r="Q68" s="4"/>
      <c r="R68" s="4"/>
      <c r="S68" s="4"/>
      <c r="T68" s="29"/>
      <c r="U68" s="40">
        <f t="shared" si="12"/>
        <v>0</v>
      </c>
      <c r="V68" s="37">
        <f t="shared" si="11"/>
        <v>0</v>
      </c>
    </row>
    <row r="69" spans="1:22" x14ac:dyDescent="0.25">
      <c r="A69" s="38" t="s">
        <v>34</v>
      </c>
      <c r="B69" s="50">
        <f t="shared" si="10"/>
        <v>44327</v>
      </c>
      <c r="C69" s="50" t="s">
        <v>116</v>
      </c>
      <c r="D69" s="4"/>
      <c r="E69" s="4"/>
      <c r="F69" s="4"/>
      <c r="G69" s="4"/>
      <c r="H69" s="4"/>
      <c r="I69" s="4"/>
      <c r="J69" s="51"/>
      <c r="K69" s="51"/>
      <c r="L69" s="4"/>
      <c r="M69" s="4"/>
      <c r="N69" s="4"/>
      <c r="O69" s="4"/>
      <c r="P69" s="4"/>
      <c r="Q69" s="4"/>
      <c r="R69" s="4"/>
      <c r="S69" s="4"/>
      <c r="T69" s="29"/>
      <c r="U69" s="40">
        <f>K69-J69</f>
        <v>0</v>
      </c>
      <c r="V69" s="37">
        <f>(K69-J69)*24</f>
        <v>0</v>
      </c>
    </row>
    <row r="70" spans="1:22" x14ac:dyDescent="0.25">
      <c r="A70" s="38" t="s">
        <v>34</v>
      </c>
      <c r="B70" s="50">
        <f t="shared" si="10"/>
        <v>44327</v>
      </c>
      <c r="C70" s="50" t="s">
        <v>116</v>
      </c>
      <c r="D70" s="29"/>
      <c r="E70" s="4"/>
      <c r="F70" s="21"/>
      <c r="G70" s="4"/>
      <c r="H70" s="4"/>
      <c r="I70" s="4"/>
      <c r="J70" s="51"/>
      <c r="K70" s="23"/>
      <c r="L70" s="4"/>
      <c r="M70" s="4"/>
      <c r="N70" s="4"/>
      <c r="O70" s="4"/>
      <c r="P70" s="4"/>
      <c r="Q70" s="4"/>
      <c r="R70" s="4"/>
      <c r="S70" s="4"/>
      <c r="T70" s="29"/>
      <c r="U70" s="40">
        <f t="shared" si="12"/>
        <v>0</v>
      </c>
      <c r="V70" s="37">
        <f t="shared" si="11"/>
        <v>0</v>
      </c>
    </row>
    <row r="71" spans="1:22" x14ac:dyDescent="0.25">
      <c r="A71" s="38" t="s">
        <v>34</v>
      </c>
      <c r="B71" s="50">
        <f t="shared" si="10"/>
        <v>44327</v>
      </c>
      <c r="C71" s="50" t="s">
        <v>116</v>
      </c>
      <c r="D71" s="4"/>
      <c r="E71" s="4"/>
      <c r="F71" s="4"/>
      <c r="G71" s="4"/>
      <c r="H71" s="4"/>
      <c r="I71" s="4"/>
      <c r="J71" s="23"/>
      <c r="K71" s="23"/>
      <c r="L71" s="4"/>
      <c r="M71" s="4"/>
      <c r="N71" s="4"/>
      <c r="O71" s="4"/>
      <c r="P71" s="4"/>
      <c r="Q71" s="4"/>
      <c r="R71" s="4"/>
      <c r="S71" s="4"/>
      <c r="T71" s="29"/>
      <c r="U71" s="40">
        <f>K71-J71</f>
        <v>0</v>
      </c>
      <c r="V71" s="37">
        <f>(K71-J71)*24</f>
        <v>0</v>
      </c>
    </row>
    <row r="72" spans="1:22" x14ac:dyDescent="0.25">
      <c r="A72" s="38" t="s">
        <v>34</v>
      </c>
      <c r="B72" s="50">
        <f t="shared" si="10"/>
        <v>44327</v>
      </c>
      <c r="C72" s="50" t="s">
        <v>116</v>
      </c>
      <c r="D72" s="29"/>
      <c r="E72" s="4"/>
      <c r="F72" s="21"/>
      <c r="G72" s="4"/>
      <c r="H72" s="4"/>
      <c r="I72" s="4"/>
      <c r="J72" s="23"/>
      <c r="K72" s="51"/>
      <c r="L72" s="4"/>
      <c r="M72" s="4"/>
      <c r="N72" s="4"/>
      <c r="O72" s="4"/>
      <c r="P72" s="4"/>
      <c r="Q72" s="4"/>
      <c r="R72" s="4"/>
      <c r="S72" s="4"/>
      <c r="T72" s="29"/>
      <c r="U72" s="40">
        <f>K72-J72</f>
        <v>0</v>
      </c>
      <c r="V72" s="37">
        <f>(K72-J72)*24</f>
        <v>0</v>
      </c>
    </row>
    <row r="73" spans="1:22" x14ac:dyDescent="0.25">
      <c r="A73" s="38" t="s">
        <v>34</v>
      </c>
      <c r="B73" s="50">
        <f t="shared" si="10"/>
        <v>44327</v>
      </c>
      <c r="C73" s="50" t="s">
        <v>116</v>
      </c>
      <c r="D73" s="29"/>
      <c r="E73" s="4"/>
      <c r="F73" s="29"/>
      <c r="G73" s="4"/>
      <c r="H73" s="4"/>
      <c r="I73" s="4"/>
      <c r="J73" s="51"/>
      <c r="K73" s="51"/>
      <c r="L73" s="4"/>
      <c r="M73" s="4"/>
      <c r="N73" s="4"/>
      <c r="O73" s="4"/>
      <c r="P73" s="4"/>
      <c r="Q73" s="4"/>
      <c r="R73" s="4"/>
      <c r="S73" s="4"/>
      <c r="T73" s="29"/>
      <c r="U73" s="40">
        <f>K73-J73</f>
        <v>0</v>
      </c>
      <c r="V73" s="37">
        <f>(K73-J73)*24</f>
        <v>0</v>
      </c>
    </row>
    <row r="74" spans="1:22" x14ac:dyDescent="0.25">
      <c r="A74" s="38" t="s">
        <v>34</v>
      </c>
      <c r="B74" s="50">
        <f t="shared" si="10"/>
        <v>44327</v>
      </c>
      <c r="C74" s="50" t="s">
        <v>8</v>
      </c>
      <c r="D74" s="4"/>
      <c r="E74" s="4"/>
      <c r="F74" s="29"/>
      <c r="G74" s="4"/>
      <c r="H74" s="4"/>
      <c r="I74" s="4"/>
      <c r="J74" s="51"/>
      <c r="K74" s="51"/>
      <c r="L74" s="4"/>
      <c r="M74" s="4"/>
      <c r="N74" s="4"/>
      <c r="O74" s="4"/>
      <c r="P74" s="4"/>
      <c r="Q74" s="4"/>
      <c r="R74" s="4"/>
      <c r="S74" s="4"/>
      <c r="T74" s="29"/>
      <c r="U74" s="40">
        <f>K74-J74</f>
        <v>0</v>
      </c>
      <c r="V74" s="37">
        <f>(K74-J74)*24</f>
        <v>0</v>
      </c>
    </row>
    <row r="75" spans="1:22" x14ac:dyDescent="0.25">
      <c r="A75" s="38" t="s">
        <v>34</v>
      </c>
      <c r="B75" s="50">
        <f t="shared" si="10"/>
        <v>44327</v>
      </c>
      <c r="C75" s="50" t="s">
        <v>8</v>
      </c>
      <c r="D75" s="29"/>
      <c r="E75" s="4"/>
      <c r="F75" s="4"/>
      <c r="G75" s="4"/>
      <c r="H75" s="4"/>
      <c r="I75" s="4"/>
      <c r="J75" s="51"/>
      <c r="K75" s="51"/>
      <c r="L75" s="4"/>
      <c r="M75" s="4"/>
      <c r="N75" s="4"/>
      <c r="O75" s="4"/>
      <c r="P75" s="4"/>
      <c r="Q75" s="4"/>
      <c r="R75" s="4"/>
      <c r="S75" s="4"/>
      <c r="T75" s="29"/>
      <c r="U75" s="40">
        <f t="shared" si="12"/>
        <v>0</v>
      </c>
      <c r="V75" s="37">
        <f t="shared" si="11"/>
        <v>0</v>
      </c>
    </row>
    <row r="76" spans="1:22" x14ac:dyDescent="0.25">
      <c r="A76" s="38" t="s">
        <v>34</v>
      </c>
      <c r="B76" s="50">
        <f t="shared" si="10"/>
        <v>44327</v>
      </c>
      <c r="C76" s="50" t="s">
        <v>8</v>
      </c>
      <c r="D76" s="29"/>
      <c r="E76" s="4"/>
      <c r="F76" s="29"/>
      <c r="G76" s="21"/>
      <c r="H76" s="4"/>
      <c r="I76" s="4"/>
      <c r="J76" s="25"/>
      <c r="K76" s="51"/>
      <c r="L76" s="4"/>
      <c r="M76" s="4"/>
      <c r="N76" s="4"/>
      <c r="O76" s="4"/>
      <c r="P76" s="4"/>
      <c r="Q76" s="4"/>
      <c r="R76" s="4"/>
      <c r="S76" s="4"/>
      <c r="T76" s="29"/>
      <c r="U76" s="40">
        <f t="shared" si="12"/>
        <v>0</v>
      </c>
      <c r="V76" s="37">
        <f t="shared" si="11"/>
        <v>0</v>
      </c>
    </row>
    <row r="77" spans="1:22" x14ac:dyDescent="0.25">
      <c r="A77" s="38" t="s">
        <v>23</v>
      </c>
      <c r="B77" s="50">
        <f t="shared" si="10"/>
        <v>44327</v>
      </c>
      <c r="C77" s="50" t="s">
        <v>8</v>
      </c>
      <c r="D77" s="29"/>
      <c r="E77" s="4"/>
      <c r="F77" s="29"/>
      <c r="G77" s="21"/>
      <c r="H77" s="4"/>
      <c r="I77" s="4"/>
      <c r="J77" s="25"/>
      <c r="K77" s="51"/>
      <c r="L77" s="4"/>
      <c r="M77" s="4"/>
      <c r="N77" s="4"/>
      <c r="O77" s="4"/>
      <c r="P77" s="4"/>
      <c r="Q77" s="4"/>
      <c r="R77" s="4"/>
      <c r="S77" s="4"/>
      <c r="T77" s="29"/>
      <c r="U77" s="40">
        <f t="shared" si="12"/>
        <v>0</v>
      </c>
      <c r="V77" s="37">
        <f t="shared" si="11"/>
        <v>0</v>
      </c>
    </row>
    <row r="78" spans="1:22" x14ac:dyDescent="0.25">
      <c r="A78" s="38" t="s">
        <v>23</v>
      </c>
      <c r="B78" s="50">
        <f t="shared" si="10"/>
        <v>44327</v>
      </c>
      <c r="C78" s="50"/>
      <c r="D78" s="29"/>
      <c r="E78" s="21"/>
      <c r="F78" s="29"/>
      <c r="G78" s="21"/>
      <c r="H78" s="21"/>
      <c r="I78" s="21"/>
      <c r="J78" s="25"/>
      <c r="K78" s="25"/>
      <c r="L78" s="4"/>
      <c r="M78" s="4"/>
      <c r="N78" s="4"/>
      <c r="O78" s="4"/>
      <c r="P78" s="4"/>
      <c r="Q78" s="4"/>
      <c r="R78" s="4"/>
      <c r="S78" s="4"/>
      <c r="T78" s="29"/>
      <c r="U78" s="40">
        <f t="shared" si="12"/>
        <v>0</v>
      </c>
      <c r="V78" s="37">
        <f t="shared" si="11"/>
        <v>0</v>
      </c>
    </row>
    <row r="79" spans="1:22" x14ac:dyDescent="0.25">
      <c r="A79" s="38" t="s">
        <v>23</v>
      </c>
      <c r="B79" s="50">
        <f t="shared" si="10"/>
        <v>44327</v>
      </c>
      <c r="C79" s="50"/>
      <c r="D79" s="29"/>
      <c r="E79" s="21"/>
      <c r="F79" s="29"/>
      <c r="G79" s="21"/>
      <c r="H79" s="21"/>
      <c r="I79" s="21"/>
      <c r="J79" s="25"/>
      <c r="K79" s="25"/>
      <c r="L79" s="4"/>
      <c r="M79" s="4"/>
      <c r="N79" s="4"/>
      <c r="O79" s="4"/>
      <c r="P79" s="4"/>
      <c r="Q79" s="4"/>
      <c r="R79" s="4"/>
      <c r="S79" s="4"/>
      <c r="T79" s="29"/>
      <c r="U79" s="40">
        <f t="shared" si="12"/>
        <v>0</v>
      </c>
      <c r="V79" s="37">
        <f t="shared" si="11"/>
        <v>0</v>
      </c>
    </row>
    <row r="80" spans="1:22" x14ac:dyDescent="0.25">
      <c r="A80" s="38" t="s">
        <v>23</v>
      </c>
      <c r="B80" s="50">
        <f t="shared" si="10"/>
        <v>44327</v>
      </c>
      <c r="C80" s="50"/>
      <c r="D80" s="29"/>
      <c r="E80" s="21"/>
      <c r="F80" s="29"/>
      <c r="G80" s="21"/>
      <c r="H80" s="21"/>
      <c r="I80" s="21"/>
      <c r="J80" s="25"/>
      <c r="K80" s="25"/>
      <c r="L80" s="4"/>
      <c r="M80" s="4"/>
      <c r="N80" s="4"/>
      <c r="O80" s="4"/>
      <c r="P80" s="4"/>
      <c r="Q80" s="4"/>
      <c r="R80" s="4"/>
      <c r="S80" s="4"/>
      <c r="T80" s="29"/>
      <c r="U80" s="40">
        <f t="shared" si="12"/>
        <v>0</v>
      </c>
      <c r="V80" s="37">
        <f t="shared" si="11"/>
        <v>0</v>
      </c>
    </row>
    <row r="81" spans="1:22" x14ac:dyDescent="0.25">
      <c r="A81" s="38" t="s">
        <v>23</v>
      </c>
      <c r="B81" s="50">
        <f t="shared" si="10"/>
        <v>44327</v>
      </c>
      <c r="C81" s="50"/>
      <c r="D81" s="29"/>
      <c r="E81" s="4"/>
      <c r="F81" s="29"/>
      <c r="G81" s="21"/>
      <c r="H81" s="4"/>
      <c r="I81" s="4"/>
      <c r="J81" s="25"/>
      <c r="K81" s="25"/>
      <c r="L81" s="4"/>
      <c r="M81" s="4"/>
      <c r="N81" s="4"/>
      <c r="O81" s="4"/>
      <c r="P81" s="4"/>
      <c r="Q81" s="4"/>
      <c r="R81" s="4"/>
      <c r="S81" s="4"/>
      <c r="T81" s="29"/>
      <c r="U81" s="40">
        <f t="shared" si="12"/>
        <v>0</v>
      </c>
      <c r="V81" s="37">
        <f t="shared" ref="V81:V98" si="15">(K81-J81)*24</f>
        <v>0</v>
      </c>
    </row>
    <row r="82" spans="1:22" x14ac:dyDescent="0.25">
      <c r="A82" s="38" t="s">
        <v>23</v>
      </c>
      <c r="B82" s="50">
        <f t="shared" si="10"/>
        <v>44327</v>
      </c>
      <c r="C82" s="50"/>
      <c r="D82" s="29"/>
      <c r="E82" s="4"/>
      <c r="F82" s="29"/>
      <c r="G82" s="21"/>
      <c r="H82" s="4"/>
      <c r="I82" s="4"/>
      <c r="J82" s="25"/>
      <c r="K82" s="25"/>
      <c r="L82" s="4"/>
      <c r="M82" s="4"/>
      <c r="N82" s="4"/>
      <c r="O82" s="4"/>
      <c r="P82" s="4"/>
      <c r="Q82" s="4"/>
      <c r="R82" s="4"/>
      <c r="S82" s="4"/>
      <c r="T82" s="29"/>
      <c r="U82" s="40">
        <f t="shared" si="12"/>
        <v>0</v>
      </c>
      <c r="V82" s="37">
        <f t="shared" si="15"/>
        <v>0</v>
      </c>
    </row>
    <row r="83" spans="1:22" x14ac:dyDescent="0.25">
      <c r="A83" s="38" t="s">
        <v>23</v>
      </c>
      <c r="B83" s="50">
        <f t="shared" si="10"/>
        <v>44327</v>
      </c>
      <c r="C83" s="50"/>
      <c r="D83" s="29"/>
      <c r="E83" s="21"/>
      <c r="F83" s="29"/>
      <c r="G83" s="21"/>
      <c r="H83" s="21"/>
      <c r="I83" s="21"/>
      <c r="J83" s="25"/>
      <c r="K83" s="25"/>
      <c r="L83" s="4"/>
      <c r="M83" s="4"/>
      <c r="N83" s="4"/>
      <c r="O83" s="4"/>
      <c r="P83" s="4"/>
      <c r="Q83" s="4"/>
      <c r="R83" s="4"/>
      <c r="S83" s="4"/>
      <c r="T83" s="29"/>
      <c r="U83" s="40">
        <f t="shared" si="12"/>
        <v>0</v>
      </c>
      <c r="V83" s="37">
        <f t="shared" si="15"/>
        <v>0</v>
      </c>
    </row>
    <row r="84" spans="1:22" x14ac:dyDescent="0.25">
      <c r="A84" s="38" t="s">
        <v>23</v>
      </c>
      <c r="B84" s="50">
        <f t="shared" si="10"/>
        <v>44327</v>
      </c>
      <c r="C84" s="50"/>
      <c r="D84" s="29"/>
      <c r="E84" s="4"/>
      <c r="F84" s="29"/>
      <c r="G84" s="21"/>
      <c r="H84" s="4"/>
      <c r="I84" s="4"/>
      <c r="J84" s="25"/>
      <c r="K84" s="25"/>
      <c r="L84" s="4"/>
      <c r="M84" s="4"/>
      <c r="N84" s="4"/>
      <c r="O84" s="4"/>
      <c r="P84" s="4"/>
      <c r="Q84" s="4"/>
      <c r="R84" s="4"/>
      <c r="S84" s="4"/>
      <c r="T84" s="29"/>
      <c r="U84" s="40">
        <f t="shared" ref="U84:U94" si="16">K84-J84</f>
        <v>0</v>
      </c>
      <c r="V84" s="37">
        <f t="shared" ref="V84:V94" si="17">(K84-J84)*24</f>
        <v>0</v>
      </c>
    </row>
    <row r="85" spans="1:22" x14ac:dyDescent="0.25">
      <c r="A85" s="38" t="s">
        <v>23</v>
      </c>
      <c r="B85" s="50">
        <f t="shared" si="10"/>
        <v>44327</v>
      </c>
      <c r="C85" s="50"/>
      <c r="D85" s="4"/>
      <c r="E85" s="4"/>
      <c r="F85" s="4"/>
      <c r="G85" s="4"/>
      <c r="H85" s="4"/>
      <c r="I85" s="4"/>
      <c r="J85" s="25"/>
      <c r="K85" s="51"/>
      <c r="L85" s="4"/>
      <c r="M85" s="4"/>
      <c r="N85" s="4"/>
      <c r="O85" s="4"/>
      <c r="P85" s="4"/>
      <c r="Q85" s="4"/>
      <c r="R85" s="4"/>
      <c r="S85" s="4"/>
      <c r="T85" s="29"/>
      <c r="U85" s="40">
        <f t="shared" si="16"/>
        <v>0</v>
      </c>
      <c r="V85" s="37">
        <f t="shared" si="17"/>
        <v>0</v>
      </c>
    </row>
    <row r="86" spans="1:22" x14ac:dyDescent="0.25">
      <c r="A86" s="38" t="s">
        <v>23</v>
      </c>
      <c r="B86" s="50">
        <f t="shared" si="10"/>
        <v>44327</v>
      </c>
      <c r="C86" s="50"/>
      <c r="D86" s="29"/>
      <c r="E86" s="21"/>
      <c r="F86" s="29"/>
      <c r="G86" s="21"/>
      <c r="H86" s="21"/>
      <c r="I86" s="21"/>
      <c r="J86" s="25"/>
      <c r="K86" s="25"/>
      <c r="L86" s="4"/>
      <c r="M86" s="4"/>
      <c r="N86" s="4"/>
      <c r="O86" s="4"/>
      <c r="P86" s="4"/>
      <c r="Q86" s="4"/>
      <c r="R86" s="4"/>
      <c r="S86" s="4"/>
      <c r="T86" s="29"/>
      <c r="U86" s="40">
        <f t="shared" si="16"/>
        <v>0</v>
      </c>
      <c r="V86" s="37">
        <f t="shared" si="17"/>
        <v>0</v>
      </c>
    </row>
    <row r="87" spans="1:22" x14ac:dyDescent="0.25">
      <c r="A87" s="38" t="s">
        <v>23</v>
      </c>
      <c r="B87" s="50">
        <f t="shared" si="10"/>
        <v>44327</v>
      </c>
      <c r="C87" s="50"/>
      <c r="D87" s="29"/>
      <c r="E87" s="21"/>
      <c r="F87" s="29"/>
      <c r="G87" s="21"/>
      <c r="H87" s="21"/>
      <c r="I87" s="21"/>
      <c r="J87" s="25"/>
      <c r="K87" s="25"/>
      <c r="L87" s="4"/>
      <c r="M87" s="4"/>
      <c r="N87" s="4"/>
      <c r="O87" s="4"/>
      <c r="P87" s="4"/>
      <c r="Q87" s="4"/>
      <c r="R87" s="4"/>
      <c r="S87" s="4"/>
      <c r="T87" s="29"/>
      <c r="U87" s="40">
        <f t="shared" si="16"/>
        <v>0</v>
      </c>
      <c r="V87" s="37">
        <f t="shared" si="17"/>
        <v>0</v>
      </c>
    </row>
    <row r="88" spans="1:22" x14ac:dyDescent="0.25">
      <c r="A88" s="38" t="s">
        <v>23</v>
      </c>
      <c r="B88" s="50">
        <f t="shared" si="10"/>
        <v>44327</v>
      </c>
      <c r="C88" s="50"/>
      <c r="D88" s="29"/>
      <c r="E88" s="21"/>
      <c r="F88" s="29"/>
      <c r="G88" s="21"/>
      <c r="H88" s="21"/>
      <c r="I88" s="21"/>
      <c r="J88" s="25"/>
      <c r="K88" s="25"/>
      <c r="L88" s="4"/>
      <c r="M88" s="4"/>
      <c r="N88" s="4"/>
      <c r="O88" s="4"/>
      <c r="P88" s="4"/>
      <c r="Q88" s="4"/>
      <c r="R88" s="4"/>
      <c r="S88" s="4"/>
      <c r="T88" s="29"/>
      <c r="U88" s="40">
        <f t="shared" si="16"/>
        <v>0</v>
      </c>
      <c r="V88" s="37">
        <f t="shared" si="17"/>
        <v>0</v>
      </c>
    </row>
    <row r="89" spans="1:22" x14ac:dyDescent="0.25">
      <c r="A89" s="38" t="s">
        <v>23</v>
      </c>
      <c r="B89" s="50">
        <f t="shared" si="10"/>
        <v>44327</v>
      </c>
      <c r="C89" s="50"/>
      <c r="D89" s="29"/>
      <c r="E89" s="21"/>
      <c r="F89" s="29"/>
      <c r="G89" s="21"/>
      <c r="H89" s="21"/>
      <c r="I89" s="21"/>
      <c r="J89" s="25"/>
      <c r="K89" s="25"/>
      <c r="L89" s="4"/>
      <c r="M89" s="4"/>
      <c r="N89" s="21"/>
      <c r="O89" s="21"/>
      <c r="P89" s="21"/>
      <c r="Q89" s="4"/>
      <c r="R89" s="4"/>
      <c r="S89" s="4"/>
      <c r="T89" s="29"/>
      <c r="U89" s="40">
        <f t="shared" si="16"/>
        <v>0</v>
      </c>
      <c r="V89" s="37">
        <f t="shared" si="17"/>
        <v>0</v>
      </c>
    </row>
    <row r="90" spans="1:22" x14ac:dyDescent="0.25">
      <c r="A90" s="38" t="s">
        <v>23</v>
      </c>
      <c r="B90" s="50">
        <f t="shared" si="10"/>
        <v>44327</v>
      </c>
      <c r="C90" s="50"/>
      <c r="D90" s="29"/>
      <c r="E90" s="21"/>
      <c r="F90" s="29"/>
      <c r="G90" s="21"/>
      <c r="H90" s="21"/>
      <c r="I90" s="21"/>
      <c r="J90" s="25"/>
      <c r="K90" s="51"/>
      <c r="L90" s="4"/>
      <c r="M90" s="4"/>
      <c r="N90" s="4"/>
      <c r="O90" s="4"/>
      <c r="P90" s="4"/>
      <c r="Q90" s="4"/>
      <c r="R90" s="4"/>
      <c r="S90" s="4"/>
      <c r="T90" s="29"/>
      <c r="U90" s="40">
        <f t="shared" si="16"/>
        <v>0</v>
      </c>
      <c r="V90" s="37">
        <f t="shared" si="17"/>
        <v>0</v>
      </c>
    </row>
    <row r="91" spans="1:22" x14ac:dyDescent="0.25">
      <c r="A91" s="38" t="s">
        <v>23</v>
      </c>
      <c r="B91" s="50">
        <f t="shared" si="10"/>
        <v>44327</v>
      </c>
      <c r="C91" s="50"/>
      <c r="D91" s="29"/>
      <c r="E91" s="29"/>
      <c r="F91" s="29"/>
      <c r="G91" s="21"/>
      <c r="H91" s="29"/>
      <c r="I91" s="29"/>
      <c r="J91" s="25"/>
      <c r="K91" s="25"/>
      <c r="L91" s="21"/>
      <c r="M91" s="21"/>
      <c r="N91" s="4"/>
      <c r="O91" s="4"/>
      <c r="P91" s="4"/>
      <c r="Q91" s="4"/>
      <c r="R91" s="4"/>
      <c r="S91" s="4"/>
      <c r="T91" s="29"/>
      <c r="U91" s="40">
        <f t="shared" si="16"/>
        <v>0</v>
      </c>
      <c r="V91" s="37">
        <f t="shared" si="17"/>
        <v>0</v>
      </c>
    </row>
    <row r="92" spans="1:22" x14ac:dyDescent="0.25">
      <c r="A92" s="38" t="s">
        <v>23</v>
      </c>
      <c r="B92" s="50">
        <f t="shared" si="10"/>
        <v>44327</v>
      </c>
      <c r="C92" s="50"/>
      <c r="D92" s="29"/>
      <c r="E92" s="29"/>
      <c r="F92" s="29"/>
      <c r="G92" s="21"/>
      <c r="H92" s="29"/>
      <c r="I92" s="29"/>
      <c r="J92" s="25"/>
      <c r="K92" s="25"/>
      <c r="L92" s="21"/>
      <c r="M92" s="21"/>
      <c r="N92" s="4"/>
      <c r="O92" s="4"/>
      <c r="P92" s="4"/>
      <c r="Q92" s="4"/>
      <c r="R92" s="4"/>
      <c r="S92" s="4"/>
      <c r="T92" s="29"/>
      <c r="U92" s="40">
        <f t="shared" si="16"/>
        <v>0</v>
      </c>
      <c r="V92" s="37">
        <f t="shared" si="17"/>
        <v>0</v>
      </c>
    </row>
    <row r="93" spans="1:22" x14ac:dyDescent="0.25">
      <c r="A93" s="38" t="s">
        <v>23</v>
      </c>
      <c r="B93" s="50">
        <f t="shared" si="10"/>
        <v>44327</v>
      </c>
      <c r="C93" s="50"/>
      <c r="D93" s="29"/>
      <c r="E93" s="29"/>
      <c r="F93" s="29"/>
      <c r="G93" s="21"/>
      <c r="H93" s="29"/>
      <c r="I93" s="29"/>
      <c r="J93" s="25"/>
      <c r="K93" s="25"/>
      <c r="L93" s="21"/>
      <c r="M93" s="21"/>
      <c r="N93" s="4"/>
      <c r="O93" s="4"/>
      <c r="P93" s="4"/>
      <c r="Q93" s="4"/>
      <c r="R93" s="4"/>
      <c r="S93" s="4"/>
      <c r="T93" s="29"/>
      <c r="U93" s="40">
        <f t="shared" si="16"/>
        <v>0</v>
      </c>
      <c r="V93" s="37">
        <f t="shared" si="17"/>
        <v>0</v>
      </c>
    </row>
    <row r="94" spans="1:22" x14ac:dyDescent="0.25">
      <c r="A94" s="38" t="s">
        <v>23</v>
      </c>
      <c r="B94" s="50">
        <f t="shared" si="10"/>
        <v>44327</v>
      </c>
      <c r="C94" s="50"/>
      <c r="D94" s="29"/>
      <c r="E94" s="29"/>
      <c r="F94" s="29"/>
      <c r="G94" s="21"/>
      <c r="H94" s="29"/>
      <c r="I94" s="29"/>
      <c r="J94" s="25"/>
      <c r="K94" s="25"/>
      <c r="L94" s="21"/>
      <c r="M94" s="21"/>
      <c r="N94" s="4"/>
      <c r="O94" s="4"/>
      <c r="P94" s="4"/>
      <c r="Q94" s="4"/>
      <c r="R94" s="4"/>
      <c r="S94" s="4"/>
      <c r="T94" s="29"/>
      <c r="U94" s="40">
        <f t="shared" si="16"/>
        <v>0</v>
      </c>
      <c r="V94" s="37">
        <f t="shared" si="17"/>
        <v>0</v>
      </c>
    </row>
    <row r="95" spans="1:22" x14ac:dyDescent="0.25">
      <c r="A95" s="38" t="s">
        <v>23</v>
      </c>
      <c r="B95" s="50">
        <f t="shared" si="10"/>
        <v>44327</v>
      </c>
      <c r="C95" s="50"/>
      <c r="D95" s="29"/>
      <c r="E95" s="29"/>
      <c r="F95" s="29"/>
      <c r="G95" s="21"/>
      <c r="H95" s="29"/>
      <c r="I95" s="29"/>
      <c r="J95" s="25"/>
      <c r="K95" s="25"/>
      <c r="L95" s="21"/>
      <c r="M95" s="21"/>
      <c r="N95" s="4"/>
      <c r="O95" s="4"/>
      <c r="P95" s="4"/>
      <c r="Q95" s="4"/>
      <c r="R95" s="4"/>
      <c r="S95" s="4"/>
      <c r="T95" s="29"/>
      <c r="U95" s="40">
        <f t="shared" si="12"/>
        <v>0</v>
      </c>
      <c r="V95" s="37">
        <f t="shared" si="15"/>
        <v>0</v>
      </c>
    </row>
    <row r="96" spans="1:22" x14ac:dyDescent="0.25">
      <c r="A96" s="38" t="s">
        <v>23</v>
      </c>
      <c r="B96" s="50">
        <f t="shared" si="10"/>
        <v>44327</v>
      </c>
      <c r="C96" s="50"/>
      <c r="D96" s="29"/>
      <c r="E96" s="29"/>
      <c r="F96" s="29"/>
      <c r="G96" s="21"/>
      <c r="H96" s="29"/>
      <c r="I96" s="29"/>
      <c r="J96" s="25"/>
      <c r="K96" s="25"/>
      <c r="L96" s="21"/>
      <c r="M96" s="4"/>
      <c r="N96" s="4"/>
      <c r="O96" s="4"/>
      <c r="P96" s="4"/>
      <c r="Q96" s="4"/>
      <c r="R96" s="4"/>
      <c r="S96" s="4"/>
      <c r="T96" s="29"/>
      <c r="U96" s="40">
        <f t="shared" si="12"/>
        <v>0</v>
      </c>
      <c r="V96" s="37">
        <f t="shared" si="15"/>
        <v>0</v>
      </c>
    </row>
    <row r="97" spans="1:22" x14ac:dyDescent="0.25">
      <c r="A97" s="38" t="s">
        <v>23</v>
      </c>
      <c r="B97" s="50">
        <f t="shared" si="10"/>
        <v>44327</v>
      </c>
      <c r="C97" s="50"/>
      <c r="D97" s="29"/>
      <c r="E97" s="29"/>
      <c r="F97" s="29"/>
      <c r="G97" s="21"/>
      <c r="H97" s="29"/>
      <c r="I97" s="29"/>
      <c r="J97" s="25"/>
      <c r="K97" s="25"/>
      <c r="L97" s="21"/>
      <c r="M97" s="21"/>
      <c r="N97" s="4"/>
      <c r="O97" s="4"/>
      <c r="P97" s="4"/>
      <c r="Q97" s="4"/>
      <c r="R97" s="4"/>
      <c r="S97" s="4"/>
      <c r="T97" s="29"/>
      <c r="U97" s="40">
        <f t="shared" si="12"/>
        <v>0</v>
      </c>
      <c r="V97" s="37">
        <f t="shared" si="15"/>
        <v>0</v>
      </c>
    </row>
    <row r="98" spans="1:22" x14ac:dyDescent="0.25">
      <c r="A98" s="38" t="s">
        <v>23</v>
      </c>
      <c r="B98" s="50">
        <f t="shared" si="10"/>
        <v>44327</v>
      </c>
      <c r="C98" s="50"/>
      <c r="D98" s="21"/>
      <c r="E98" s="21"/>
      <c r="F98" s="21"/>
      <c r="G98" s="21"/>
      <c r="H98" s="21"/>
      <c r="I98" s="21"/>
      <c r="J98" s="25"/>
      <c r="K98" s="25"/>
      <c r="L98" s="21"/>
      <c r="M98" s="21"/>
      <c r="N98" s="21"/>
      <c r="O98" s="21"/>
      <c r="P98" s="21"/>
      <c r="Q98" s="4"/>
      <c r="R98" s="4"/>
      <c r="S98" s="4"/>
      <c r="T98" s="29"/>
      <c r="U98" s="40">
        <f t="shared" si="12"/>
        <v>0</v>
      </c>
      <c r="V98" s="37">
        <f t="shared" si="15"/>
        <v>0</v>
      </c>
    </row>
    <row r="99" spans="1:22" x14ac:dyDescent="0.25">
      <c r="A99" s="38" t="s">
        <v>23</v>
      </c>
      <c r="B99" s="50">
        <f t="shared" si="10"/>
        <v>44327</v>
      </c>
      <c r="C99" s="50"/>
      <c r="D99" s="21"/>
      <c r="E99" s="21"/>
      <c r="F99" s="21"/>
      <c r="G99" s="21"/>
      <c r="H99" s="21"/>
      <c r="I99" s="21"/>
      <c r="J99" s="25"/>
      <c r="K99" s="25"/>
      <c r="L99" s="21"/>
      <c r="M99" s="21"/>
      <c r="N99" s="21"/>
      <c r="O99" s="21"/>
      <c r="P99" s="21"/>
      <c r="Q99" s="4"/>
      <c r="R99" s="4"/>
      <c r="S99" s="4"/>
      <c r="T99" s="29"/>
      <c r="U99" s="40">
        <f t="shared" si="12"/>
        <v>0</v>
      </c>
      <c r="V99" s="37">
        <f t="shared" si="11"/>
        <v>0</v>
      </c>
    </row>
    <row r="100" spans="1:22" x14ac:dyDescent="0.25">
      <c r="A100" s="42" t="s">
        <v>5</v>
      </c>
      <c r="B100" s="43"/>
      <c r="C100" s="43"/>
      <c r="D100" s="43"/>
      <c r="E100" s="43"/>
      <c r="F100" s="43"/>
      <c r="G100" s="43"/>
      <c r="H100" s="43"/>
      <c r="I100" s="43"/>
      <c r="J100" s="44"/>
      <c r="K100" s="44"/>
      <c r="L100" s="43"/>
      <c r="M100" s="43"/>
      <c r="N100" s="43"/>
      <c r="O100" s="43"/>
      <c r="P100" s="43"/>
      <c r="Q100" s="45"/>
      <c r="R100" s="45"/>
      <c r="S100" s="45"/>
      <c r="T100" s="45"/>
      <c r="U100" s="41">
        <f>SUM(U63:U99)</f>
        <v>0</v>
      </c>
      <c r="V100" s="37">
        <f>SUM(V63:V99)</f>
        <v>0</v>
      </c>
    </row>
    <row r="101" spans="1:22" x14ac:dyDescent="0.25">
      <c r="V101" s="1"/>
    </row>
    <row r="102" spans="1:22" x14ac:dyDescent="0.25">
      <c r="V102" s="1"/>
    </row>
    <row r="103" spans="1:22" x14ac:dyDescent="0.25">
      <c r="V103" s="1"/>
    </row>
    <row r="104" spans="1:22" x14ac:dyDescent="0.25">
      <c r="V104" s="1"/>
    </row>
    <row r="105" spans="1:22" x14ac:dyDescent="0.25">
      <c r="V105" s="1"/>
    </row>
    <row r="106" spans="1:22" x14ac:dyDescent="0.25">
      <c r="V106" s="1"/>
    </row>
    <row r="107" spans="1:22" x14ac:dyDescent="0.25">
      <c r="V107" s="1"/>
    </row>
    <row r="108" spans="1:22" x14ac:dyDescent="0.25">
      <c r="V108" s="1"/>
    </row>
    <row r="109" spans="1:22" x14ac:dyDescent="0.25">
      <c r="V109" s="1"/>
    </row>
    <row r="110" spans="1:22" x14ac:dyDescent="0.25">
      <c r="V110" s="1"/>
    </row>
    <row r="111" spans="1:22" x14ac:dyDescent="0.25">
      <c r="V111" s="1"/>
    </row>
    <row r="112" spans="1:22" x14ac:dyDescent="0.25">
      <c r="V112" s="1"/>
    </row>
    <row r="113" spans="22:22" x14ac:dyDescent="0.25">
      <c r="V113" s="1"/>
    </row>
    <row r="114" spans="22:22" x14ac:dyDescent="0.25">
      <c r="V114" s="1"/>
    </row>
    <row r="115" spans="22:22" x14ac:dyDescent="0.25">
      <c r="V115" s="1"/>
    </row>
    <row r="116" spans="22:22" x14ac:dyDescent="0.25">
      <c r="V116" s="1"/>
    </row>
    <row r="117" spans="22:22" x14ac:dyDescent="0.25">
      <c r="V117" s="1"/>
    </row>
    <row r="118" spans="22:22" x14ac:dyDescent="0.25">
      <c r="V118" s="1"/>
    </row>
    <row r="119" spans="22:22" x14ac:dyDescent="0.25">
      <c r="V119" s="1"/>
    </row>
    <row r="120" spans="22:22" x14ac:dyDescent="0.25">
      <c r="V120" s="1"/>
    </row>
    <row r="121" spans="22:22" x14ac:dyDescent="0.25">
      <c r="V121" s="1"/>
    </row>
    <row r="122" spans="22:22" x14ac:dyDescent="0.25">
      <c r="V122" s="1"/>
    </row>
    <row r="123" spans="22:22" x14ac:dyDescent="0.25">
      <c r="V123" s="1"/>
    </row>
    <row r="124" spans="22:22" x14ac:dyDescent="0.25">
      <c r="V124" s="1"/>
    </row>
    <row r="125" spans="22:22" x14ac:dyDescent="0.25">
      <c r="V125" s="1"/>
    </row>
    <row r="126" spans="22:22" x14ac:dyDescent="0.25">
      <c r="V126" s="1"/>
    </row>
    <row r="127" spans="22:22" x14ac:dyDescent="0.25">
      <c r="V127" s="1"/>
    </row>
    <row r="128" spans="22:22" x14ac:dyDescent="0.25">
      <c r="V128" s="1"/>
    </row>
    <row r="129" spans="22:22" x14ac:dyDescent="0.25">
      <c r="V129" s="1"/>
    </row>
    <row r="130" spans="22:22" x14ac:dyDescent="0.25">
      <c r="V130" s="1"/>
    </row>
    <row r="131" spans="22:22" x14ac:dyDescent="0.25">
      <c r="V131" s="1"/>
    </row>
    <row r="132" spans="22:22" x14ac:dyDescent="0.25">
      <c r="V132" s="1"/>
    </row>
    <row r="133" spans="22:22" x14ac:dyDescent="0.25">
      <c r="V133" s="1"/>
    </row>
    <row r="134" spans="22:22" x14ac:dyDescent="0.25">
      <c r="V134" s="1"/>
    </row>
    <row r="135" spans="22:22" x14ac:dyDescent="0.25">
      <c r="V135" s="1"/>
    </row>
    <row r="136" spans="22:22" x14ac:dyDescent="0.25">
      <c r="V136" s="1"/>
    </row>
    <row r="137" spans="22:22" x14ac:dyDescent="0.25">
      <c r="V137" s="1"/>
    </row>
    <row r="138" spans="22:22" x14ac:dyDescent="0.25">
      <c r="V138" s="1"/>
    </row>
    <row r="139" spans="22:22" x14ac:dyDescent="0.25">
      <c r="V139" s="1"/>
    </row>
    <row r="140" spans="22:22" x14ac:dyDescent="0.25">
      <c r="V140" s="1"/>
    </row>
    <row r="141" spans="22:22" x14ac:dyDescent="0.25">
      <c r="V141" s="1"/>
    </row>
    <row r="142" spans="22:22" x14ac:dyDescent="0.25">
      <c r="V142" s="1"/>
    </row>
    <row r="143" spans="22:22" x14ac:dyDescent="0.25">
      <c r="V143" s="1"/>
    </row>
    <row r="144" spans="22:22" x14ac:dyDescent="0.25">
      <c r="V144" s="1"/>
    </row>
    <row r="145" spans="22:22" x14ac:dyDescent="0.25">
      <c r="V145" s="1"/>
    </row>
    <row r="146" spans="22:22" x14ac:dyDescent="0.25">
      <c r="V146" s="1"/>
    </row>
    <row r="147" spans="22:22" x14ac:dyDescent="0.25">
      <c r="V147" s="1"/>
    </row>
    <row r="148" spans="22:22" x14ac:dyDescent="0.25">
      <c r="V148" s="1"/>
    </row>
    <row r="149" spans="22:22" x14ac:dyDescent="0.25">
      <c r="V149" s="1"/>
    </row>
    <row r="150" spans="22:22" x14ac:dyDescent="0.25">
      <c r="V150" s="1"/>
    </row>
    <row r="151" spans="22:22" x14ac:dyDescent="0.25">
      <c r="V151" s="1"/>
    </row>
    <row r="152" spans="22:22" x14ac:dyDescent="0.25">
      <c r="V152" s="1"/>
    </row>
    <row r="153" spans="22:22" x14ac:dyDescent="0.25">
      <c r="V153" s="1"/>
    </row>
    <row r="154" spans="22:22" x14ac:dyDescent="0.25">
      <c r="V154" s="1"/>
    </row>
    <row r="155" spans="22:22" x14ac:dyDescent="0.25">
      <c r="V155" s="1"/>
    </row>
    <row r="156" spans="22:22" x14ac:dyDescent="0.25">
      <c r="V156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23D4-8810-4962-A780-DD559BB5DD77}">
  <dimension ref="A1:Y17"/>
  <sheetViews>
    <sheetView workbookViewId="0">
      <selection activeCell="J12" sqref="J12"/>
    </sheetView>
  </sheetViews>
  <sheetFormatPr defaultRowHeight="15.75" x14ac:dyDescent="0.25"/>
  <cols>
    <col min="1" max="1" width="9.375" customWidth="1"/>
    <col min="2" max="2" width="8.625" customWidth="1"/>
    <col min="3" max="3" width="10.375" customWidth="1"/>
    <col min="4" max="4" width="6.5" customWidth="1"/>
    <col min="5" max="5" width="4.625" customWidth="1"/>
    <col min="6" max="6" width="6.5" customWidth="1"/>
    <col min="7" max="7" width="10" customWidth="1"/>
    <col min="8" max="9" width="7.375" customWidth="1"/>
    <col min="10" max="11" width="7" bestFit="1" customWidth="1"/>
    <col min="12" max="12" width="10.125" bestFit="1" customWidth="1"/>
    <col min="13" max="13" width="8.5" bestFit="1" customWidth="1"/>
    <col min="14" max="14" width="10.875" customWidth="1"/>
    <col min="15" max="15" width="12.375" customWidth="1"/>
    <col min="16" max="16" width="9.625" customWidth="1"/>
    <col min="17" max="17" width="30.875" customWidth="1"/>
    <col min="18" max="18" width="6.5" customWidth="1"/>
    <col min="19" max="19" width="7.375" customWidth="1"/>
    <col min="20" max="20" width="8.375" style="52" customWidth="1"/>
    <col min="21" max="21" width="6.5" customWidth="1"/>
    <col min="22" max="22" width="7.75" customWidth="1"/>
    <col min="23" max="23" width="3.625" customWidth="1"/>
  </cols>
  <sheetData>
    <row r="1" spans="1:25" x14ac:dyDescent="0.25">
      <c r="A1" s="16" t="s">
        <v>46</v>
      </c>
      <c r="B1" s="17"/>
      <c r="C1" s="17"/>
      <c r="D1" s="17"/>
      <c r="E1" s="17"/>
      <c r="F1" s="17"/>
      <c r="G1" s="17"/>
      <c r="H1" s="17"/>
      <c r="I1" s="17"/>
      <c r="J1" s="24"/>
      <c r="K1" s="24"/>
      <c r="L1" s="17"/>
      <c r="M1" s="17"/>
      <c r="N1" s="17"/>
      <c r="O1" s="17"/>
      <c r="P1" s="17"/>
      <c r="Q1" s="11"/>
      <c r="R1" s="11"/>
      <c r="S1" s="11"/>
      <c r="T1" s="11"/>
      <c r="U1" s="11"/>
      <c r="V1" s="18"/>
    </row>
    <row r="2" spans="1:25" x14ac:dyDescent="0.25">
      <c r="A2" s="71" t="s">
        <v>106</v>
      </c>
      <c r="B2" s="71" t="s">
        <v>47</v>
      </c>
      <c r="C2" s="71" t="s">
        <v>117</v>
      </c>
      <c r="D2" s="71" t="s">
        <v>7</v>
      </c>
      <c r="E2" s="71" t="s">
        <v>93</v>
      </c>
      <c r="F2" s="71" t="s">
        <v>90</v>
      </c>
      <c r="G2" s="71" t="s">
        <v>118</v>
      </c>
      <c r="H2" s="71" t="s">
        <v>88</v>
      </c>
      <c r="I2" s="71" t="s">
        <v>98</v>
      </c>
      <c r="J2" s="72" t="s">
        <v>48</v>
      </c>
      <c r="K2" s="72" t="s">
        <v>49</v>
      </c>
      <c r="L2" s="71" t="s">
        <v>50</v>
      </c>
      <c r="M2" s="71" t="s">
        <v>109</v>
      </c>
      <c r="N2" s="71" t="s">
        <v>51</v>
      </c>
      <c r="O2" s="71" t="s">
        <v>69</v>
      </c>
      <c r="P2" s="71" t="s">
        <v>52</v>
      </c>
      <c r="Q2" s="73" t="s">
        <v>53</v>
      </c>
      <c r="R2" s="73" t="s">
        <v>64</v>
      </c>
      <c r="S2" s="73" t="s">
        <v>65</v>
      </c>
      <c r="T2" s="73" t="s">
        <v>70</v>
      </c>
      <c r="U2" s="73" t="s">
        <v>54</v>
      </c>
      <c r="V2" s="71" t="s">
        <v>55</v>
      </c>
      <c r="W2" t="s">
        <v>113</v>
      </c>
      <c r="X2" t="s">
        <v>114</v>
      </c>
      <c r="Y2" t="s">
        <v>115</v>
      </c>
    </row>
    <row r="3" spans="1:25" x14ac:dyDescent="0.25">
      <c r="A3" s="69" t="s">
        <v>23</v>
      </c>
      <c r="B3" s="29">
        <v>44323</v>
      </c>
      <c r="C3" s="29" t="s">
        <v>8</v>
      </c>
      <c r="D3" s="29" t="s">
        <v>58</v>
      </c>
      <c r="E3" s="21">
        <v>1</v>
      </c>
      <c r="F3" s="29" t="s">
        <v>92</v>
      </c>
      <c r="G3" s="21">
        <v>1</v>
      </c>
      <c r="H3" s="21" t="s">
        <v>112</v>
      </c>
      <c r="I3" s="21" t="s">
        <v>112</v>
      </c>
      <c r="J3" s="25">
        <v>0.38958333333333334</v>
      </c>
      <c r="K3" s="25">
        <v>0.3923611111111111</v>
      </c>
      <c r="L3" s="21" t="s">
        <v>44</v>
      </c>
      <c r="M3" s="21" t="s">
        <v>10</v>
      </c>
      <c r="N3" s="4" t="s">
        <v>75</v>
      </c>
      <c r="O3" s="4" t="s">
        <v>3</v>
      </c>
      <c r="P3" s="4" t="s">
        <v>3</v>
      </c>
      <c r="Q3" s="4" t="s">
        <v>75</v>
      </c>
      <c r="R3" s="4">
        <v>3</v>
      </c>
      <c r="S3" s="4">
        <v>3</v>
      </c>
      <c r="T3" s="29"/>
      <c r="U3" s="40">
        <f t="shared" ref="U3:U17" si="0">K3-J3</f>
        <v>2.7777777777777679E-3</v>
      </c>
      <c r="V3" s="78">
        <f t="shared" ref="V3:V17" si="1">(K3-J3)*24</f>
        <v>6.666666666666643E-2</v>
      </c>
    </row>
    <row r="4" spans="1:25" x14ac:dyDescent="0.25">
      <c r="A4" s="69" t="s">
        <v>23</v>
      </c>
      <c r="B4" s="29">
        <v>44323</v>
      </c>
      <c r="C4" s="29" t="s">
        <v>8</v>
      </c>
      <c r="D4" s="29" t="s">
        <v>58</v>
      </c>
      <c r="E4" s="21">
        <v>2</v>
      </c>
      <c r="F4" s="29" t="s">
        <v>92</v>
      </c>
      <c r="G4" s="21">
        <v>3</v>
      </c>
      <c r="H4" s="21" t="s">
        <v>112</v>
      </c>
      <c r="I4" s="21" t="s">
        <v>112</v>
      </c>
      <c r="J4" s="25">
        <v>0.3923611111111111</v>
      </c>
      <c r="K4" s="25">
        <v>0.39374999999999999</v>
      </c>
      <c r="L4" s="21" t="s">
        <v>44</v>
      </c>
      <c r="M4" s="21" t="s">
        <v>6</v>
      </c>
      <c r="N4" s="4" t="s">
        <v>36</v>
      </c>
      <c r="O4" s="4" t="s">
        <v>3</v>
      </c>
      <c r="P4" s="4" t="s">
        <v>3</v>
      </c>
      <c r="Q4" s="4" t="s">
        <v>76</v>
      </c>
      <c r="R4" s="4">
        <v>5</v>
      </c>
      <c r="S4" s="4">
        <v>3</v>
      </c>
      <c r="T4" s="29" t="s">
        <v>112</v>
      </c>
      <c r="U4" s="40">
        <f t="shared" si="0"/>
        <v>1.388888888888884E-3</v>
      </c>
      <c r="V4" s="78">
        <f t="shared" si="1"/>
        <v>3.3333333333333215E-2</v>
      </c>
    </row>
    <row r="5" spans="1:25" x14ac:dyDescent="0.25">
      <c r="A5" s="69" t="s">
        <v>23</v>
      </c>
      <c r="B5" s="29">
        <v>44323</v>
      </c>
      <c r="C5" s="29" t="s">
        <v>8</v>
      </c>
      <c r="D5" s="29" t="s">
        <v>58</v>
      </c>
      <c r="E5" s="21">
        <v>3</v>
      </c>
      <c r="F5" s="29" t="s">
        <v>92</v>
      </c>
      <c r="G5" s="21">
        <v>4</v>
      </c>
      <c r="H5" s="21" t="s">
        <v>112</v>
      </c>
      <c r="I5" s="21" t="s">
        <v>112</v>
      </c>
      <c r="J5" s="25">
        <v>0.39374999999999999</v>
      </c>
      <c r="K5" s="25">
        <v>0.39583333333333331</v>
      </c>
      <c r="L5" s="21" t="s">
        <v>44</v>
      </c>
      <c r="M5" s="21" t="s">
        <v>6</v>
      </c>
      <c r="N5" s="4" t="s">
        <v>101</v>
      </c>
      <c r="O5" s="4" t="s">
        <v>77</v>
      </c>
      <c r="P5" s="4" t="s">
        <v>3</v>
      </c>
      <c r="Q5" s="4" t="s">
        <v>78</v>
      </c>
      <c r="R5" s="4">
        <v>4</v>
      </c>
      <c r="S5" s="4">
        <v>4</v>
      </c>
      <c r="T5" s="29" t="s">
        <v>112</v>
      </c>
      <c r="U5" s="40">
        <f t="shared" si="0"/>
        <v>2.0833333333333259E-3</v>
      </c>
      <c r="V5" s="78">
        <f t="shared" si="1"/>
        <v>4.9999999999999822E-2</v>
      </c>
    </row>
    <row r="6" spans="1:25" ht="31.5" x14ac:dyDescent="0.25">
      <c r="A6" s="69" t="s">
        <v>23</v>
      </c>
      <c r="B6" s="29">
        <v>44323</v>
      </c>
      <c r="C6" s="29" t="s">
        <v>8</v>
      </c>
      <c r="D6" s="29" t="s">
        <v>57</v>
      </c>
      <c r="E6" s="21">
        <v>18</v>
      </c>
      <c r="F6" s="29"/>
      <c r="G6" s="21">
        <v>143</v>
      </c>
      <c r="H6" s="21"/>
      <c r="I6" s="21" t="s">
        <v>112</v>
      </c>
      <c r="J6" s="25">
        <v>0.39583333333333331</v>
      </c>
      <c r="K6" s="25">
        <v>0.41666666666666669</v>
      </c>
      <c r="L6" s="21" t="s">
        <v>44</v>
      </c>
      <c r="M6" s="21" t="s">
        <v>6</v>
      </c>
      <c r="N6" s="4" t="s">
        <v>42</v>
      </c>
      <c r="O6" s="4" t="s">
        <v>143</v>
      </c>
      <c r="P6" s="4" t="s">
        <v>3</v>
      </c>
      <c r="Q6" s="4" t="s">
        <v>140</v>
      </c>
      <c r="R6" s="4">
        <v>3</v>
      </c>
      <c r="S6" s="4">
        <v>3</v>
      </c>
      <c r="T6" s="29">
        <v>44323</v>
      </c>
      <c r="U6" s="40">
        <f t="shared" si="0"/>
        <v>2.083333333333337E-2</v>
      </c>
      <c r="V6" s="78">
        <f t="shared" si="1"/>
        <v>0.50000000000000089</v>
      </c>
    </row>
    <row r="7" spans="1:25" x14ac:dyDescent="0.25">
      <c r="A7" s="69" t="s">
        <v>23</v>
      </c>
      <c r="B7" s="29">
        <v>44323</v>
      </c>
      <c r="C7" s="29" t="s">
        <v>8</v>
      </c>
      <c r="D7" s="29" t="s">
        <v>58</v>
      </c>
      <c r="E7" s="21">
        <v>4</v>
      </c>
      <c r="F7" s="29" t="s">
        <v>92</v>
      </c>
      <c r="G7" s="21">
        <v>10</v>
      </c>
      <c r="H7" s="21" t="s">
        <v>112</v>
      </c>
      <c r="I7" s="21" t="s">
        <v>112</v>
      </c>
      <c r="J7" s="25">
        <v>0.41666666666666669</v>
      </c>
      <c r="K7" s="25">
        <v>0.45833333333333331</v>
      </c>
      <c r="L7" s="21" t="s">
        <v>44</v>
      </c>
      <c r="M7" s="21" t="s">
        <v>6</v>
      </c>
      <c r="N7" s="4" t="s">
        <v>79</v>
      </c>
      <c r="O7" s="4" t="s">
        <v>3</v>
      </c>
      <c r="P7" s="4" t="s">
        <v>3</v>
      </c>
      <c r="Q7" s="4" t="s">
        <v>131</v>
      </c>
      <c r="R7" s="4">
        <v>5</v>
      </c>
      <c r="S7" s="4">
        <v>5</v>
      </c>
      <c r="T7" s="29"/>
      <c r="U7" s="40">
        <f t="shared" si="0"/>
        <v>4.166666666666663E-2</v>
      </c>
      <c r="V7" s="78">
        <f t="shared" si="1"/>
        <v>0.99999999999999911</v>
      </c>
    </row>
    <row r="8" spans="1:25" x14ac:dyDescent="0.25">
      <c r="A8" s="69" t="s">
        <v>23</v>
      </c>
      <c r="B8" s="29">
        <v>44323</v>
      </c>
      <c r="C8" s="29" t="s">
        <v>8</v>
      </c>
      <c r="D8" s="29" t="s">
        <v>58</v>
      </c>
      <c r="E8" s="21">
        <v>8</v>
      </c>
      <c r="F8" s="29" t="s">
        <v>92</v>
      </c>
      <c r="G8" s="21">
        <v>11</v>
      </c>
      <c r="H8" s="21" t="s">
        <v>112</v>
      </c>
      <c r="I8" s="21" t="s">
        <v>112</v>
      </c>
      <c r="J8" s="25">
        <v>0.45833333333333331</v>
      </c>
      <c r="K8" s="25">
        <v>0.5</v>
      </c>
      <c r="L8" s="21" t="s">
        <v>10</v>
      </c>
      <c r="M8" s="21" t="s">
        <v>6</v>
      </c>
      <c r="N8" s="4" t="s">
        <v>80</v>
      </c>
      <c r="O8" s="4" t="s">
        <v>3</v>
      </c>
      <c r="P8" s="4" t="s">
        <v>3</v>
      </c>
      <c r="Q8" s="4" t="s">
        <v>87</v>
      </c>
      <c r="R8" s="4">
        <v>3</v>
      </c>
      <c r="S8" s="4">
        <v>3</v>
      </c>
      <c r="T8" s="29"/>
      <c r="U8" s="40">
        <f t="shared" si="0"/>
        <v>4.1666666666666685E-2</v>
      </c>
      <c r="V8" s="78">
        <f t="shared" si="1"/>
        <v>1.0000000000000004</v>
      </c>
    </row>
    <row r="9" spans="1:25" x14ac:dyDescent="0.25">
      <c r="A9" s="69" t="s">
        <v>23</v>
      </c>
      <c r="B9" s="29">
        <v>44323</v>
      </c>
      <c r="C9" s="29" t="s">
        <v>8</v>
      </c>
      <c r="D9" s="29" t="s">
        <v>58</v>
      </c>
      <c r="E9" s="21">
        <v>4</v>
      </c>
      <c r="F9" s="29" t="s">
        <v>92</v>
      </c>
      <c r="G9" s="21">
        <v>10</v>
      </c>
      <c r="H9" s="21" t="s">
        <v>112</v>
      </c>
      <c r="I9" s="21" t="s">
        <v>112</v>
      </c>
      <c r="J9" s="25">
        <v>0.5</v>
      </c>
      <c r="K9" s="25">
        <v>0.54166666666666663</v>
      </c>
      <c r="L9" s="21" t="s">
        <v>44</v>
      </c>
      <c r="M9" s="21" t="s">
        <v>6</v>
      </c>
      <c r="N9" s="4" t="s">
        <v>79</v>
      </c>
      <c r="O9" s="4" t="s">
        <v>3</v>
      </c>
      <c r="P9" s="4" t="s">
        <v>3</v>
      </c>
      <c r="Q9" s="4" t="s">
        <v>131</v>
      </c>
      <c r="R9" s="4">
        <v>5</v>
      </c>
      <c r="S9" s="4">
        <v>5</v>
      </c>
      <c r="T9" s="29"/>
      <c r="U9" s="40">
        <f t="shared" si="0"/>
        <v>4.166666666666663E-2</v>
      </c>
      <c r="V9" s="78">
        <f t="shared" si="1"/>
        <v>0.99999999999999911</v>
      </c>
    </row>
    <row r="10" spans="1:25" x14ac:dyDescent="0.25">
      <c r="A10" s="69" t="s">
        <v>23</v>
      </c>
      <c r="B10" s="29">
        <v>44323</v>
      </c>
      <c r="C10" s="29" t="s">
        <v>8</v>
      </c>
      <c r="D10" s="29" t="s">
        <v>58</v>
      </c>
      <c r="E10" s="21">
        <v>10</v>
      </c>
      <c r="F10" s="29" t="s">
        <v>92</v>
      </c>
      <c r="G10" s="21">
        <v>12</v>
      </c>
      <c r="H10" s="21" t="s">
        <v>112</v>
      </c>
      <c r="I10" s="21" t="s">
        <v>112</v>
      </c>
      <c r="J10" s="25">
        <v>0.54166666666666663</v>
      </c>
      <c r="K10" s="25">
        <v>0.58402777777777781</v>
      </c>
      <c r="L10" s="21" t="s">
        <v>10</v>
      </c>
      <c r="M10" s="21" t="s">
        <v>6</v>
      </c>
      <c r="N10" s="4" t="s">
        <v>80</v>
      </c>
      <c r="O10" s="4" t="s">
        <v>3</v>
      </c>
      <c r="P10" s="4" t="s">
        <v>3</v>
      </c>
      <c r="Q10" s="4" t="s">
        <v>86</v>
      </c>
      <c r="R10" s="4">
        <v>5</v>
      </c>
      <c r="S10" s="4">
        <v>5</v>
      </c>
      <c r="T10" s="29"/>
      <c r="U10" s="40">
        <f t="shared" si="0"/>
        <v>4.2361111111111183E-2</v>
      </c>
      <c r="V10" s="78">
        <f t="shared" si="1"/>
        <v>1.0166666666666684</v>
      </c>
    </row>
    <row r="11" spans="1:25" x14ac:dyDescent="0.25">
      <c r="A11" s="69" t="s">
        <v>23</v>
      </c>
      <c r="B11" s="29">
        <v>44323</v>
      </c>
      <c r="C11" s="29" t="s">
        <v>8</v>
      </c>
      <c r="D11" s="29" t="s">
        <v>58</v>
      </c>
      <c r="E11" s="21">
        <v>9</v>
      </c>
      <c r="F11" s="29" t="s">
        <v>92</v>
      </c>
      <c r="G11" s="21">
        <v>75</v>
      </c>
      <c r="H11" s="21" t="s">
        <v>112</v>
      </c>
      <c r="I11" s="21" t="s">
        <v>112</v>
      </c>
      <c r="J11" s="25">
        <v>0.58402777777777781</v>
      </c>
      <c r="K11" s="25">
        <v>0.63194444444444442</v>
      </c>
      <c r="L11" s="21" t="s">
        <v>83</v>
      </c>
      <c r="M11" s="21" t="s">
        <v>3</v>
      </c>
      <c r="N11" s="4" t="s">
        <v>3</v>
      </c>
      <c r="O11" s="4" t="s">
        <v>3</v>
      </c>
      <c r="P11" s="4" t="s">
        <v>3</v>
      </c>
      <c r="Q11" s="4" t="s">
        <v>84</v>
      </c>
      <c r="R11" s="4">
        <v>5</v>
      </c>
      <c r="S11" s="4">
        <v>3</v>
      </c>
      <c r="T11" s="29"/>
      <c r="U11" s="40">
        <f t="shared" si="0"/>
        <v>4.7916666666666607E-2</v>
      </c>
      <c r="V11" s="78">
        <f t="shared" si="1"/>
        <v>1.1499999999999986</v>
      </c>
    </row>
    <row r="12" spans="1:25" x14ac:dyDescent="0.25">
      <c r="A12" s="69" t="s">
        <v>23</v>
      </c>
      <c r="B12" s="29">
        <v>44323</v>
      </c>
      <c r="C12" s="29" t="s">
        <v>8</v>
      </c>
      <c r="D12" s="29" t="s">
        <v>58</v>
      </c>
      <c r="E12" s="21">
        <v>11</v>
      </c>
      <c r="F12" s="29" t="s">
        <v>92</v>
      </c>
      <c r="G12" s="21">
        <v>5</v>
      </c>
      <c r="H12" s="21" t="s">
        <v>112</v>
      </c>
      <c r="I12" s="21" t="s">
        <v>112</v>
      </c>
      <c r="J12" s="25">
        <v>0.63194444444444442</v>
      </c>
      <c r="K12" s="25">
        <v>0.63888888888888884</v>
      </c>
      <c r="L12" s="21" t="s">
        <v>44</v>
      </c>
      <c r="M12" s="21" t="s">
        <v>6</v>
      </c>
      <c r="N12" s="4" t="s">
        <v>36</v>
      </c>
      <c r="O12" s="4" t="s">
        <v>3</v>
      </c>
      <c r="P12" s="4" t="s">
        <v>3</v>
      </c>
      <c r="Q12" s="4" t="s">
        <v>81</v>
      </c>
      <c r="R12" s="4">
        <v>5</v>
      </c>
      <c r="S12" s="4">
        <v>3</v>
      </c>
      <c r="T12" s="29" t="s">
        <v>112</v>
      </c>
      <c r="U12" s="40">
        <f t="shared" si="0"/>
        <v>6.9444444444444198E-3</v>
      </c>
      <c r="V12" s="78">
        <f t="shared" si="1"/>
        <v>0.16666666666666607</v>
      </c>
    </row>
    <row r="13" spans="1:25" x14ac:dyDescent="0.25">
      <c r="A13" s="69" t="s">
        <v>23</v>
      </c>
      <c r="B13" s="29">
        <v>44323</v>
      </c>
      <c r="C13" s="29" t="s">
        <v>8</v>
      </c>
      <c r="D13" s="29" t="s">
        <v>57</v>
      </c>
      <c r="E13" s="21">
        <v>19</v>
      </c>
      <c r="F13" s="29"/>
      <c r="G13" s="21">
        <v>144</v>
      </c>
      <c r="H13" s="21"/>
      <c r="I13" s="21" t="s">
        <v>112</v>
      </c>
      <c r="J13" s="25">
        <v>0.63888888888888884</v>
      </c>
      <c r="K13" s="25">
        <v>0.66666666666666663</v>
      </c>
      <c r="L13" s="21" t="s">
        <v>44</v>
      </c>
      <c r="M13" s="21" t="s">
        <v>142</v>
      </c>
      <c r="N13" s="4" t="s">
        <v>42</v>
      </c>
      <c r="O13" s="4" t="s">
        <v>3</v>
      </c>
      <c r="P13" s="4" t="s">
        <v>3</v>
      </c>
      <c r="Q13" s="4" t="s">
        <v>141</v>
      </c>
      <c r="R13" s="4">
        <v>3</v>
      </c>
      <c r="S13" s="4">
        <v>3</v>
      </c>
      <c r="T13" s="29">
        <v>44323</v>
      </c>
      <c r="U13" s="40">
        <f t="shared" si="0"/>
        <v>2.777777777777779E-2</v>
      </c>
      <c r="V13" s="78">
        <f t="shared" si="1"/>
        <v>0.66666666666666696</v>
      </c>
    </row>
    <row r="14" spans="1:25" x14ac:dyDescent="0.25">
      <c r="A14" s="69" t="s">
        <v>23</v>
      </c>
      <c r="B14" s="29">
        <v>44323</v>
      </c>
      <c r="C14" s="29" t="s">
        <v>8</v>
      </c>
      <c r="D14" s="29" t="s">
        <v>58</v>
      </c>
      <c r="E14" s="21">
        <v>5</v>
      </c>
      <c r="F14" s="29" t="s">
        <v>112</v>
      </c>
      <c r="G14" s="21">
        <v>100</v>
      </c>
      <c r="H14" s="21">
        <v>3</v>
      </c>
      <c r="I14" s="21" t="s">
        <v>112</v>
      </c>
      <c r="J14" s="25">
        <v>0.66666666666666663</v>
      </c>
      <c r="K14" s="25">
        <v>0.72222222222222221</v>
      </c>
      <c r="L14" s="21" t="s">
        <v>44</v>
      </c>
      <c r="M14" s="21" t="s">
        <v>6</v>
      </c>
      <c r="N14" s="4" t="s">
        <v>73</v>
      </c>
      <c r="O14" s="4" t="s">
        <v>74</v>
      </c>
      <c r="P14" s="4" t="s">
        <v>3</v>
      </c>
      <c r="Q14" s="4" t="s">
        <v>132</v>
      </c>
      <c r="R14" s="4">
        <v>3</v>
      </c>
      <c r="S14" s="4">
        <v>3</v>
      </c>
      <c r="T14" s="29">
        <v>44309</v>
      </c>
      <c r="U14" s="40">
        <f t="shared" si="0"/>
        <v>5.555555555555558E-2</v>
      </c>
      <c r="V14" s="78">
        <f t="shared" si="1"/>
        <v>1.3333333333333339</v>
      </c>
    </row>
    <row r="15" spans="1:25" x14ac:dyDescent="0.25">
      <c r="A15" s="69" t="s">
        <v>23</v>
      </c>
      <c r="B15" s="29">
        <v>44323</v>
      </c>
      <c r="C15" s="29" t="s">
        <v>8</v>
      </c>
      <c r="D15" s="29" t="s">
        <v>57</v>
      </c>
      <c r="E15" s="21">
        <v>19</v>
      </c>
      <c r="F15" s="29"/>
      <c r="G15" s="21">
        <v>144</v>
      </c>
      <c r="H15" s="21"/>
      <c r="I15" s="21" t="s">
        <v>112</v>
      </c>
      <c r="J15" s="25">
        <v>0.72222222222222221</v>
      </c>
      <c r="K15" s="25">
        <v>0.75902777777777775</v>
      </c>
      <c r="L15" s="21" t="s">
        <v>44</v>
      </c>
      <c r="M15" s="21" t="s">
        <v>142</v>
      </c>
      <c r="N15" s="4" t="s">
        <v>42</v>
      </c>
      <c r="O15" s="4" t="s">
        <v>3</v>
      </c>
      <c r="P15" s="4" t="s">
        <v>3</v>
      </c>
      <c r="Q15" s="4" t="s">
        <v>141</v>
      </c>
      <c r="R15" s="4">
        <v>3</v>
      </c>
      <c r="S15" s="4">
        <v>3</v>
      </c>
      <c r="T15" s="29">
        <v>44323</v>
      </c>
      <c r="U15" s="40">
        <f t="shared" si="0"/>
        <v>3.6805555555555536E-2</v>
      </c>
      <c r="V15" s="78">
        <f t="shared" si="1"/>
        <v>0.88333333333333286</v>
      </c>
    </row>
    <row r="16" spans="1:25" x14ac:dyDescent="0.25">
      <c r="A16" s="69" t="s">
        <v>23</v>
      </c>
      <c r="B16" s="29">
        <v>44323</v>
      </c>
      <c r="C16" s="29" t="s">
        <v>8</v>
      </c>
      <c r="D16" s="29" t="s">
        <v>58</v>
      </c>
      <c r="E16" s="21">
        <v>16</v>
      </c>
      <c r="F16" s="29" t="s">
        <v>112</v>
      </c>
      <c r="G16" s="21">
        <v>142</v>
      </c>
      <c r="H16" s="21" t="s">
        <v>112</v>
      </c>
      <c r="I16" s="21" t="s">
        <v>112</v>
      </c>
      <c r="J16" s="25">
        <v>0.75902777777777775</v>
      </c>
      <c r="K16" s="25">
        <v>0.83333333333333337</v>
      </c>
      <c r="L16" s="21" t="s">
        <v>44</v>
      </c>
      <c r="M16" s="21" t="s">
        <v>6</v>
      </c>
      <c r="N16" s="4" t="s">
        <v>42</v>
      </c>
      <c r="O16" s="4" t="s">
        <v>3</v>
      </c>
      <c r="P16" s="4" t="s">
        <v>3</v>
      </c>
      <c r="Q16" s="4" t="s">
        <v>139</v>
      </c>
      <c r="R16" s="4">
        <v>3</v>
      </c>
      <c r="S16" s="4">
        <v>3</v>
      </c>
      <c r="T16" s="29">
        <v>44322</v>
      </c>
      <c r="U16" s="40">
        <f t="shared" si="0"/>
        <v>7.4305555555555625E-2</v>
      </c>
      <c r="V16" s="78">
        <f t="shared" si="1"/>
        <v>1.783333333333335</v>
      </c>
    </row>
    <row r="17" spans="1:22" x14ac:dyDescent="0.25">
      <c r="A17" s="74" t="s">
        <v>23</v>
      </c>
      <c r="B17" s="53">
        <v>44323</v>
      </c>
      <c r="C17" s="53" t="s">
        <v>8</v>
      </c>
      <c r="D17" s="53" t="s">
        <v>58</v>
      </c>
      <c r="E17" s="75">
        <v>12</v>
      </c>
      <c r="F17" s="53" t="s">
        <v>112</v>
      </c>
      <c r="G17" s="75">
        <v>97</v>
      </c>
      <c r="H17" s="75">
        <v>3</v>
      </c>
      <c r="I17" s="75" t="s">
        <v>112</v>
      </c>
      <c r="J17" s="76">
        <v>0.83333333333333337</v>
      </c>
      <c r="K17" s="76">
        <v>0.84930555555555554</v>
      </c>
      <c r="L17" s="75" t="s">
        <v>44</v>
      </c>
      <c r="M17" s="75" t="s">
        <v>6</v>
      </c>
      <c r="N17" s="58" t="s">
        <v>134</v>
      </c>
      <c r="O17" s="58" t="s">
        <v>3</v>
      </c>
      <c r="P17" s="58" t="s">
        <v>3</v>
      </c>
      <c r="Q17" s="58" t="s">
        <v>133</v>
      </c>
      <c r="R17" s="58">
        <v>3</v>
      </c>
      <c r="S17" s="58">
        <v>3</v>
      </c>
      <c r="T17" s="53">
        <v>44307</v>
      </c>
      <c r="U17" s="79">
        <f t="shared" si="0"/>
        <v>1.5972222222222165E-2</v>
      </c>
      <c r="V17" s="80">
        <f t="shared" si="1"/>
        <v>0.38333333333333197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854D-F254-44FC-8DCF-81B8869DFF41}">
  <sheetPr filterMode="1"/>
  <dimension ref="A1:W353"/>
  <sheetViews>
    <sheetView workbookViewId="0">
      <selection activeCell="K30" sqref="K30"/>
    </sheetView>
  </sheetViews>
  <sheetFormatPr defaultColWidth="23.5" defaultRowHeight="15.75" x14ac:dyDescent="0.25"/>
  <cols>
    <col min="1" max="1" width="12.875" style="1" bestFit="1" customWidth="1"/>
    <col min="2" max="2" width="6.75" style="1" customWidth="1"/>
    <col min="3" max="3" width="7.75" style="1" bestFit="1" customWidth="1"/>
    <col min="4" max="4" width="5.5" style="1" bestFit="1" customWidth="1"/>
    <col min="5" max="5" width="4" style="1" bestFit="1" customWidth="1"/>
    <col min="6" max="6" width="7.75" style="1" customWidth="1"/>
    <col min="7" max="7" width="8.125" style="1" bestFit="1" customWidth="1"/>
    <col min="8" max="9" width="6.125" style="1" bestFit="1" customWidth="1"/>
    <col min="10" max="10" width="4.75" style="1" customWidth="1"/>
    <col min="11" max="11" width="6.5" style="1" customWidth="1"/>
    <col min="12" max="12" width="5.5" style="1" bestFit="1" customWidth="1"/>
    <col min="13" max="13" width="9.25" style="1" bestFit="1" customWidth="1"/>
    <col min="14" max="14" width="11.125" style="1" bestFit="1" customWidth="1"/>
    <col min="15" max="15" width="10" style="1" bestFit="1" customWidth="1"/>
    <col min="16" max="16" width="9.375" style="1" bestFit="1" customWidth="1"/>
    <col min="17" max="17" width="34.875" style="1" bestFit="1" customWidth="1"/>
    <col min="18" max="19" width="2.875" style="1" bestFit="1" customWidth="1"/>
    <col min="20" max="20" width="6" style="1" bestFit="1" customWidth="1"/>
    <col min="21" max="21" width="6.375" style="1" customWidth="1"/>
    <col min="22" max="22" width="6.375" style="2" bestFit="1" customWidth="1"/>
    <col min="23" max="23" width="3.625" style="1" bestFit="1" customWidth="1"/>
    <col min="24" max="16384" width="23.5" style="1"/>
  </cols>
  <sheetData>
    <row r="1" spans="1:23" x14ac:dyDescent="0.25">
      <c r="A1" s="16" t="s">
        <v>25</v>
      </c>
      <c r="B1" s="17"/>
      <c r="C1" s="17"/>
      <c r="D1" s="17"/>
      <c r="E1" s="17"/>
      <c r="F1" s="17"/>
      <c r="G1" s="17"/>
      <c r="H1" s="17"/>
      <c r="I1" s="1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3"/>
    </row>
    <row r="2" spans="1:23" x14ac:dyDescent="0.25">
      <c r="A2" s="33" t="s">
        <v>59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5"/>
      <c r="R2" s="35"/>
      <c r="S2" s="35"/>
      <c r="T2" s="35"/>
      <c r="U2" s="36"/>
      <c r="V2" s="36"/>
    </row>
    <row r="3" spans="1:23" hidden="1" x14ac:dyDescent="0.25">
      <c r="A3" s="59" t="str" cm="1">
        <f t="array" ref="A3:V5">IF(ISBLANK(_xlfn._xlws.FILTER(テーブル1[#All], テーブル1[[#All],[種別]]="INBOX", "該当なし")),"",_xlfn._xlws.FILTER(テーブル1[#All], テーブル1[[#All],[種別]]="INBOX", "該当なし"))</f>
        <v/>
      </c>
      <c r="B3" s="59" t="str">
        <v/>
      </c>
      <c r="C3" s="59" t="str">
        <v>完了</v>
      </c>
      <c r="D3" s="59" t="str">
        <v/>
      </c>
      <c r="E3" s="59" t="str">
        <v/>
      </c>
      <c r="F3" s="59" t="str">
        <v>INBOX</v>
      </c>
      <c r="G3" s="59">
        <v>1</v>
      </c>
      <c r="H3" s="59">
        <v>1</v>
      </c>
      <c r="I3" s="59" t="str">
        <v/>
      </c>
      <c r="J3" s="59" t="str">
        <v/>
      </c>
      <c r="K3" s="59" t="str">
        <v/>
      </c>
      <c r="L3" s="59" t="str">
        <v>作業</v>
      </c>
      <c r="M3" s="59" t="str">
        <v>管理</v>
      </c>
      <c r="N3" s="59" t="str">
        <v>タスク整理</v>
      </c>
      <c r="O3" s="59" t="str">
        <v>-</v>
      </c>
      <c r="P3" s="59" t="str">
        <v>-</v>
      </c>
      <c r="Q3" s="59" t="str">
        <v>タスク整理</v>
      </c>
      <c r="R3" s="59">
        <v>3</v>
      </c>
      <c r="S3" s="59">
        <v>3</v>
      </c>
      <c r="T3" s="60">
        <v>44287</v>
      </c>
      <c r="U3" s="59" t="str">
        <v/>
      </c>
      <c r="V3" s="61" t="str">
        <v/>
      </c>
    </row>
    <row r="4" spans="1:23" x14ac:dyDescent="0.25">
      <c r="A4" s="59" t="str">
        <v/>
      </c>
      <c r="B4" s="59" t="str">
        <v/>
      </c>
      <c r="C4" s="59" t="str">
        <v>未完了</v>
      </c>
      <c r="D4" s="59" t="str">
        <v/>
      </c>
      <c r="E4" s="59" t="str">
        <v/>
      </c>
      <c r="F4" s="59" t="str">
        <v>INBOX</v>
      </c>
      <c r="G4" s="59">
        <v>13</v>
      </c>
      <c r="H4" s="59" t="str">
        <v/>
      </c>
      <c r="I4" s="59" t="str">
        <v/>
      </c>
      <c r="J4" s="59" t="str">
        <v/>
      </c>
      <c r="K4" s="59" t="str">
        <v/>
      </c>
      <c r="L4" s="59" t="str">
        <v>管理</v>
      </c>
      <c r="M4" s="59" t="str">
        <v>WF保守</v>
      </c>
      <c r="N4" s="59" t="str">
        <v>打ち合わせ</v>
      </c>
      <c r="O4" s="59" t="str">
        <v>-</v>
      </c>
      <c r="P4" s="59" t="str">
        <v>-</v>
      </c>
      <c r="Q4" s="59" t="str">
        <v>SAKIのWF展開</v>
      </c>
      <c r="R4" s="59">
        <v>4</v>
      </c>
      <c r="S4" s="59">
        <v>4</v>
      </c>
      <c r="T4" s="60">
        <v>44275</v>
      </c>
      <c r="U4" s="59" t="str">
        <v/>
      </c>
      <c r="V4" s="61">
        <v>1</v>
      </c>
    </row>
    <row r="5" spans="1:23" x14ac:dyDescent="0.25">
      <c r="A5" s="59" t="str">
        <v/>
      </c>
      <c r="B5" s="59" t="str">
        <v/>
      </c>
      <c r="C5" s="59" t="str">
        <v>未完了</v>
      </c>
      <c r="D5" s="59" t="str">
        <v/>
      </c>
      <c r="E5" s="59" t="str">
        <v/>
      </c>
      <c r="F5" s="59" t="str">
        <v>INBOX</v>
      </c>
      <c r="G5" s="59">
        <v>14</v>
      </c>
      <c r="H5" s="59" t="str">
        <v/>
      </c>
      <c r="I5" s="59" t="str">
        <v/>
      </c>
      <c r="J5" s="59" t="str">
        <v/>
      </c>
      <c r="K5" s="59" t="str">
        <v/>
      </c>
      <c r="L5" s="59" t="str">
        <v>作業</v>
      </c>
      <c r="M5" s="59" t="str">
        <v>WF保守</v>
      </c>
      <c r="N5" s="59" t="str">
        <v>個別開発</v>
      </c>
      <c r="O5" s="59" t="str">
        <v>作業</v>
      </c>
      <c r="P5" s="59" t="str">
        <v>-</v>
      </c>
      <c r="Q5" s="59" t="str">
        <v>SAKIのWF展開</v>
      </c>
      <c r="R5" s="59">
        <v>5</v>
      </c>
      <c r="S5" s="59">
        <v>5</v>
      </c>
      <c r="T5" s="60">
        <v>44275</v>
      </c>
      <c r="U5" s="59" t="str">
        <v/>
      </c>
      <c r="V5" s="61">
        <v>1</v>
      </c>
    </row>
    <row r="6" spans="1:23" ht="31.5" x14ac:dyDescent="0.25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60"/>
      <c r="U6" s="59"/>
      <c r="V6" s="61"/>
    </row>
    <row r="7" spans="1:23" x14ac:dyDescent="0.2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60"/>
      <c r="U7" s="59"/>
      <c r="V7" s="61"/>
    </row>
    <row r="8" spans="1:23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0"/>
      <c r="U8" s="59"/>
      <c r="V8" s="61"/>
    </row>
    <row r="9" spans="1:23" x14ac:dyDescent="0.2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60"/>
      <c r="U9" s="59"/>
      <c r="V9" s="61"/>
    </row>
    <row r="10" spans="1:23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60"/>
      <c r="U10" s="59"/>
      <c r="V10" s="61"/>
    </row>
    <row r="11" spans="1:23" ht="78.75" x14ac:dyDescent="0.2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59"/>
      <c r="V11" s="61"/>
    </row>
    <row r="12" spans="1:23" x14ac:dyDescent="0.2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2"/>
      <c r="O12" s="59"/>
      <c r="P12" s="59"/>
      <c r="Q12" s="59"/>
      <c r="R12" s="59"/>
      <c r="S12" s="59"/>
      <c r="T12" s="60"/>
      <c r="U12" s="59"/>
      <c r="V12" s="61"/>
    </row>
    <row r="13" spans="1:23" x14ac:dyDescent="0.2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/>
      <c r="U13" s="59"/>
      <c r="V13" s="61"/>
    </row>
    <row r="14" spans="1:23" x14ac:dyDescent="0.2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60"/>
      <c r="U14" s="59"/>
      <c r="V14" s="61"/>
    </row>
    <row r="15" spans="1:23" x14ac:dyDescent="0.2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60"/>
      <c r="U15" s="59"/>
      <c r="V15" s="61"/>
    </row>
    <row r="16" spans="1:23" x14ac:dyDescent="0.2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60"/>
      <c r="U16" s="59"/>
      <c r="V16" s="61"/>
    </row>
    <row r="17" spans="1:22" x14ac:dyDescent="0.2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0"/>
      <c r="U17" s="59"/>
      <c r="V17" s="61"/>
    </row>
    <row r="18" spans="1:22" x14ac:dyDescent="0.2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60"/>
      <c r="U18" s="59"/>
      <c r="V18" s="61"/>
    </row>
    <row r="19" spans="1:22" x14ac:dyDescent="0.2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60"/>
      <c r="U19" s="59"/>
      <c r="V19" s="61"/>
    </row>
    <row r="20" spans="1:22" x14ac:dyDescent="0.2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60"/>
      <c r="U20" s="59"/>
      <c r="V20" s="61"/>
    </row>
    <row r="21" spans="1:22" x14ac:dyDescent="0.2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0"/>
      <c r="U21" s="59"/>
      <c r="V21" s="61"/>
    </row>
    <row r="22" spans="1:22" x14ac:dyDescent="0.2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60"/>
      <c r="U22" s="59"/>
      <c r="V22" s="61"/>
    </row>
    <row r="23" spans="1:22" x14ac:dyDescent="0.25">
      <c r="A23" s="59"/>
      <c r="B23" s="60"/>
      <c r="C23" s="60"/>
      <c r="D23" s="60"/>
      <c r="E23" s="59"/>
      <c r="F23" s="60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60"/>
      <c r="U23" s="59"/>
      <c r="V23" s="61"/>
    </row>
    <row r="24" spans="1:22" x14ac:dyDescent="0.2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60"/>
      <c r="U24" s="59"/>
      <c r="V24" s="61"/>
    </row>
    <row r="25" spans="1:22" x14ac:dyDescent="0.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60"/>
      <c r="U25" s="59"/>
      <c r="V25" s="61"/>
    </row>
    <row r="26" spans="1:22" ht="31.5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60"/>
      <c r="U26" s="59"/>
      <c r="V26" s="61"/>
    </row>
    <row r="27" spans="1:22" ht="31.5" x14ac:dyDescent="0.2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60"/>
      <c r="U27" s="59"/>
      <c r="V27" s="61"/>
    </row>
    <row r="28" spans="1:22" x14ac:dyDescent="0.25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60"/>
      <c r="U28" s="59"/>
      <c r="V28" s="61"/>
    </row>
    <row r="29" spans="1:22" x14ac:dyDescent="0.25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60"/>
      <c r="U29" s="59"/>
      <c r="V29" s="61"/>
    </row>
    <row r="30" spans="1:22" ht="31.5" x14ac:dyDescent="0.2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59"/>
      <c r="V30" s="61"/>
    </row>
    <row r="31" spans="1:22" x14ac:dyDescent="0.2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60"/>
      <c r="U31" s="59"/>
      <c r="V31" s="61"/>
    </row>
    <row r="32" spans="1:22" x14ac:dyDescent="0.25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60"/>
      <c r="U32" s="59"/>
      <c r="V32" s="61"/>
    </row>
    <row r="33" spans="1:22" x14ac:dyDescent="0.25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60"/>
      <c r="U33" s="59"/>
      <c r="V33" s="61"/>
    </row>
    <row r="34" spans="1:22" hidden="1" x14ac:dyDescent="0.25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60"/>
      <c r="U34" s="59"/>
      <c r="V34" s="61"/>
    </row>
    <row r="35" spans="1:22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60"/>
      <c r="U35" s="59"/>
      <c r="V35" s="61"/>
    </row>
    <row r="36" spans="1:22" hidden="1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60"/>
      <c r="U36" s="59"/>
      <c r="V36" s="61"/>
    </row>
    <row r="37" spans="1:22" hidden="1" x14ac:dyDescent="0.25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60"/>
      <c r="U37" s="59"/>
      <c r="V37" s="61"/>
    </row>
    <row r="38" spans="1:22" x14ac:dyDescent="0.25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60"/>
      <c r="U38" s="59"/>
      <c r="V38" s="61"/>
    </row>
    <row r="39" spans="1:22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60"/>
      <c r="U39" s="59"/>
      <c r="V39" s="61"/>
    </row>
    <row r="40" spans="1:22" x14ac:dyDescent="0.25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60"/>
      <c r="U40" s="59"/>
      <c r="V40" s="61"/>
    </row>
    <row r="41" spans="1:22" x14ac:dyDescent="0.25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60"/>
      <c r="U41" s="59"/>
      <c r="V41" s="61"/>
    </row>
    <row r="42" spans="1:22" x14ac:dyDescent="0.25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0"/>
      <c r="U42" s="59"/>
      <c r="V42" s="61"/>
    </row>
    <row r="43" spans="1:22" x14ac:dyDescent="0.25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60"/>
      <c r="U43" s="59"/>
      <c r="V43" s="61"/>
    </row>
    <row r="44" spans="1:22" x14ac:dyDescent="0.25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0"/>
      <c r="U44" s="59"/>
      <c r="V44" s="61"/>
    </row>
    <row r="45" spans="1:22" x14ac:dyDescent="0.2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60"/>
      <c r="U45" s="59"/>
      <c r="V45" s="61"/>
    </row>
    <row r="46" spans="1:22" x14ac:dyDescent="0.25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60"/>
      <c r="U46" s="59"/>
      <c r="V46" s="61"/>
    </row>
    <row r="47" spans="1:22" x14ac:dyDescent="0.25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60"/>
      <c r="U47" s="59"/>
      <c r="V47" s="61"/>
    </row>
    <row r="48" spans="1:22" x14ac:dyDescent="0.25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60"/>
      <c r="U48" s="59"/>
      <c r="V48" s="61"/>
    </row>
    <row r="49" spans="1:22" x14ac:dyDescent="0.25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60"/>
      <c r="U49" s="59"/>
      <c r="V49" s="61"/>
    </row>
    <row r="50" spans="1:22" x14ac:dyDescent="0.25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60"/>
      <c r="U50" s="59"/>
      <c r="V50" s="61"/>
    </row>
    <row r="51" spans="1:2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60"/>
      <c r="U51" s="59"/>
      <c r="V51" s="61"/>
    </row>
    <row r="52" spans="1:22" hidden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60"/>
      <c r="U52" s="59"/>
      <c r="V52" s="61"/>
    </row>
    <row r="53" spans="1:22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60"/>
      <c r="U53" s="59"/>
      <c r="V53" s="61"/>
    </row>
    <row r="54" spans="1:22" hidden="1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60"/>
      <c r="U54" s="59"/>
      <c r="V54" s="61"/>
    </row>
    <row r="55" spans="1:22" hidden="1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60"/>
      <c r="U55" s="59"/>
      <c r="V55" s="61"/>
    </row>
    <row r="56" spans="1:22" hidden="1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60"/>
      <c r="U56" s="59"/>
      <c r="V56" s="61"/>
    </row>
    <row r="57" spans="1:22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60"/>
      <c r="U57" s="59"/>
      <c r="V57" s="61"/>
    </row>
    <row r="58" spans="1:22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60"/>
      <c r="U58" s="59"/>
      <c r="V58" s="61"/>
    </row>
    <row r="59" spans="1:22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60"/>
      <c r="U59" s="59"/>
      <c r="V59" s="61"/>
    </row>
    <row r="60" spans="1:22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60"/>
      <c r="U60" s="59"/>
      <c r="V60" s="61"/>
    </row>
    <row r="61" spans="1:22" hidden="1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60"/>
      <c r="U61" s="59"/>
      <c r="V61" s="61"/>
    </row>
    <row r="62" spans="1:22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60"/>
      <c r="U62" s="59"/>
      <c r="V62" s="61"/>
    </row>
    <row r="63" spans="1:22" hidden="1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60"/>
      <c r="U63" s="59"/>
      <c r="V63" s="61"/>
    </row>
    <row r="64" spans="1:22" hidden="1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60"/>
      <c r="U64" s="59"/>
      <c r="V64" s="61"/>
    </row>
    <row r="65" spans="1:22" hidden="1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60"/>
      <c r="U65" s="59"/>
      <c r="V65" s="61"/>
    </row>
    <row r="66" spans="1:22" hidden="1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60"/>
      <c r="U66" s="59"/>
      <c r="V66" s="61"/>
    </row>
    <row r="67" spans="1:22" hidden="1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60"/>
      <c r="U67" s="59"/>
      <c r="V67" s="61"/>
    </row>
    <row r="68" spans="1:22" hidden="1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60"/>
      <c r="U68" s="59"/>
      <c r="V68" s="61"/>
    </row>
    <row r="69" spans="1:22" hidden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60"/>
      <c r="U69" s="59"/>
      <c r="V69" s="61"/>
    </row>
    <row r="70" spans="1:22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60"/>
      <c r="U70" s="59"/>
      <c r="V70" s="61"/>
    </row>
    <row r="71" spans="1:22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60"/>
      <c r="U71" s="59"/>
      <c r="V71" s="61"/>
    </row>
    <row r="72" spans="1:22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60"/>
      <c r="U72" s="59"/>
      <c r="V72" s="61"/>
    </row>
    <row r="73" spans="1:22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60"/>
      <c r="U73" s="59"/>
      <c r="V73" s="61"/>
    </row>
    <row r="74" spans="1:22" hidden="1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60"/>
      <c r="U74" s="59"/>
      <c r="V74" s="61"/>
    </row>
    <row r="75" spans="1:22" hidden="1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60"/>
      <c r="U75" s="59"/>
      <c r="V75" s="61"/>
    </row>
    <row r="76" spans="1:22" hidden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60"/>
      <c r="U76" s="59"/>
      <c r="V76" s="61"/>
    </row>
    <row r="77" spans="1:22" hidden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60"/>
      <c r="U77" s="59"/>
      <c r="V77" s="61"/>
    </row>
    <row r="78" spans="1:22" hidden="1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60"/>
      <c r="U78" s="59"/>
      <c r="V78" s="61"/>
    </row>
    <row r="79" spans="1:22" hidden="1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60"/>
      <c r="U79" s="59"/>
      <c r="V79" s="61"/>
    </row>
    <row r="80" spans="1:22" hidden="1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60"/>
      <c r="U80" s="59"/>
      <c r="V80" s="61"/>
    </row>
    <row r="81" spans="1:22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60"/>
      <c r="U81" s="59"/>
      <c r="V81" s="61"/>
    </row>
    <row r="82" spans="1:22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60"/>
      <c r="U82" s="59"/>
      <c r="V82" s="61"/>
    </row>
    <row r="83" spans="1:22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60"/>
      <c r="U83" s="59"/>
      <c r="V83" s="61"/>
    </row>
    <row r="84" spans="1:22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60"/>
      <c r="U84" s="59"/>
      <c r="V84" s="61"/>
    </row>
    <row r="85" spans="1:22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60"/>
      <c r="U85" s="59"/>
      <c r="V85" s="61"/>
    </row>
    <row r="86" spans="1:22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60"/>
      <c r="U86" s="59"/>
      <c r="V86" s="61"/>
    </row>
    <row r="87" spans="1:22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60"/>
      <c r="U87" s="59"/>
      <c r="V87" s="61"/>
    </row>
    <row r="88" spans="1:22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60"/>
      <c r="U88" s="59"/>
      <c r="V88" s="61"/>
    </row>
    <row r="89" spans="1:22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60"/>
      <c r="U89" s="59"/>
      <c r="V89" s="61"/>
    </row>
    <row r="90" spans="1:22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60"/>
      <c r="U90" s="59"/>
      <c r="V90" s="61"/>
    </row>
    <row r="91" spans="1:22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60"/>
      <c r="U91" s="59"/>
      <c r="V91" s="61"/>
    </row>
    <row r="92" spans="1:22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60"/>
      <c r="U92" s="59"/>
      <c r="V92" s="61"/>
    </row>
    <row r="93" spans="1:22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60"/>
      <c r="U93" s="59"/>
      <c r="V93" s="61"/>
    </row>
    <row r="94" spans="1:22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60"/>
      <c r="U94" s="59"/>
      <c r="V94" s="61"/>
    </row>
    <row r="95" spans="1:22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60"/>
      <c r="U95" s="59"/>
      <c r="V95" s="61"/>
    </row>
    <row r="96" spans="1:22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60"/>
      <c r="U96" s="59"/>
      <c r="V96" s="61"/>
    </row>
    <row r="97" spans="1:22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60"/>
      <c r="U97" s="59"/>
      <c r="V97" s="61"/>
    </row>
    <row r="98" spans="1:22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60"/>
      <c r="U98" s="59"/>
      <c r="V98" s="61"/>
    </row>
    <row r="99" spans="1:22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60"/>
      <c r="U99" s="59"/>
      <c r="V99" s="61"/>
    </row>
    <row r="100" spans="1:22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60"/>
      <c r="U100" s="59"/>
      <c r="V100" s="61"/>
    </row>
    <row r="101" spans="1:22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60"/>
      <c r="U101" s="59"/>
      <c r="V101" s="61"/>
    </row>
    <row r="102" spans="1:22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60"/>
      <c r="U102" s="59"/>
      <c r="V102" s="61"/>
    </row>
    <row r="103" spans="1:22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60"/>
      <c r="U103" s="59"/>
      <c r="V103" s="61"/>
    </row>
    <row r="104" spans="1:22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60"/>
      <c r="U104" s="59"/>
      <c r="V104" s="61"/>
    </row>
    <row r="105" spans="1:22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60"/>
      <c r="U105" s="59"/>
      <c r="V105" s="61"/>
    </row>
    <row r="106" spans="1:22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60"/>
      <c r="U106" s="59"/>
      <c r="V106" s="61"/>
    </row>
    <row r="107" spans="1:22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60"/>
      <c r="U107" s="59"/>
      <c r="V107" s="61"/>
    </row>
    <row r="108" spans="1:22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60"/>
      <c r="U108" s="59"/>
      <c r="V108" s="61"/>
    </row>
    <row r="109" spans="1:22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60"/>
      <c r="U109" s="59"/>
      <c r="V109" s="61"/>
    </row>
    <row r="110" spans="1:22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60"/>
      <c r="U110" s="59"/>
      <c r="V110" s="61"/>
    </row>
    <row r="111" spans="1:22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60"/>
      <c r="U111" s="59"/>
      <c r="V111" s="61"/>
    </row>
    <row r="112" spans="1:22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60"/>
      <c r="U112" s="59"/>
      <c r="V112" s="61"/>
    </row>
    <row r="113" spans="1:22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60"/>
      <c r="U113" s="59"/>
      <c r="V113" s="61"/>
    </row>
    <row r="114" spans="1:22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60"/>
      <c r="U114" s="59"/>
      <c r="V114" s="61"/>
    </row>
    <row r="115" spans="1:22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60"/>
      <c r="U115" s="59"/>
      <c r="V115" s="61"/>
    </row>
    <row r="116" spans="1:22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60"/>
      <c r="U116" s="59"/>
      <c r="V116" s="61"/>
    </row>
    <row r="117" spans="1:22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60"/>
      <c r="U117" s="59"/>
      <c r="V117" s="61"/>
    </row>
    <row r="118" spans="1:22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60"/>
      <c r="U118" s="59"/>
      <c r="V118" s="61"/>
    </row>
    <row r="119" spans="1:22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60"/>
      <c r="U119" s="59"/>
      <c r="V119" s="61"/>
    </row>
    <row r="120" spans="1:22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60"/>
      <c r="U120" s="59"/>
      <c r="V120" s="61"/>
    </row>
    <row r="121" spans="1:22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60"/>
      <c r="U121" s="59"/>
      <c r="V121" s="61"/>
    </row>
    <row r="122" spans="1:22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60"/>
      <c r="U122" s="59"/>
      <c r="V122" s="61"/>
    </row>
    <row r="123" spans="1:22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60"/>
      <c r="U123" s="59"/>
      <c r="V123" s="61"/>
    </row>
    <row r="124" spans="1:22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60"/>
      <c r="U124" s="59"/>
      <c r="V124" s="61"/>
    </row>
    <row r="125" spans="1:22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60"/>
      <c r="U125" s="59"/>
      <c r="V125" s="61"/>
    </row>
    <row r="126" spans="1:22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60"/>
      <c r="U126" s="59"/>
      <c r="V126" s="61"/>
    </row>
    <row r="127" spans="1:22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60"/>
      <c r="U127" s="59"/>
      <c r="V127" s="61"/>
    </row>
    <row r="128" spans="1:22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60"/>
      <c r="U128" s="59"/>
      <c r="V128" s="61"/>
    </row>
    <row r="129" spans="1:22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60"/>
      <c r="U129" s="59"/>
      <c r="V129" s="61"/>
    </row>
    <row r="130" spans="1:22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60"/>
      <c r="U130" s="59"/>
      <c r="V130" s="61"/>
    </row>
    <row r="131" spans="1:22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60"/>
      <c r="U131" s="59"/>
      <c r="V131" s="61"/>
    </row>
    <row r="132" spans="1:22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60"/>
      <c r="U132" s="59"/>
      <c r="V132" s="61"/>
    </row>
    <row r="133" spans="1:22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60"/>
      <c r="U133" s="59"/>
      <c r="V133" s="61"/>
    </row>
    <row r="134" spans="1:22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60"/>
      <c r="U134" s="59"/>
      <c r="V134" s="61"/>
    </row>
    <row r="135" spans="1:22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60"/>
      <c r="U135" s="59"/>
      <c r="V135" s="61"/>
    </row>
    <row r="136" spans="1:22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60"/>
      <c r="U136" s="59"/>
      <c r="V136" s="61"/>
    </row>
    <row r="137" spans="1:22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60"/>
      <c r="U137" s="59"/>
      <c r="V137" s="61"/>
    </row>
    <row r="138" spans="1:22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60"/>
      <c r="U138" s="59"/>
      <c r="V138" s="61"/>
    </row>
    <row r="139" spans="1:22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60"/>
      <c r="U139" s="59"/>
      <c r="V139" s="61"/>
    </row>
    <row r="140" spans="1:22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60"/>
      <c r="U140" s="59"/>
      <c r="V140" s="61"/>
    </row>
    <row r="141" spans="1:22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60"/>
      <c r="U141" s="59"/>
      <c r="V141" s="61"/>
    </row>
    <row r="142" spans="1:22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60"/>
      <c r="U142" s="59"/>
      <c r="V142" s="61"/>
    </row>
    <row r="143" spans="1:22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60"/>
      <c r="U143" s="59"/>
      <c r="V143" s="61"/>
    </row>
    <row r="144" spans="1:22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60"/>
      <c r="U144" s="59"/>
      <c r="V144" s="61"/>
    </row>
    <row r="145" spans="1:22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60"/>
      <c r="U145" s="59"/>
      <c r="V145" s="61"/>
    </row>
    <row r="146" spans="1:22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60"/>
      <c r="U146" s="59"/>
      <c r="V146" s="61"/>
    </row>
    <row r="147" spans="1:22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60"/>
      <c r="U147" s="59"/>
      <c r="V147" s="61"/>
    </row>
    <row r="148" spans="1:22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60"/>
      <c r="U148" s="59"/>
      <c r="V148" s="61"/>
    </row>
    <row r="149" spans="1:22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60"/>
      <c r="U149" s="59"/>
      <c r="V149" s="61"/>
    </row>
    <row r="150" spans="1:22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60"/>
      <c r="U150" s="59"/>
      <c r="V150" s="61"/>
    </row>
    <row r="151" spans="1:22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60"/>
      <c r="U151" s="59"/>
      <c r="V151" s="61"/>
    </row>
    <row r="152" spans="1:22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60"/>
      <c r="U152" s="59"/>
      <c r="V152" s="61"/>
    </row>
    <row r="153" spans="1:22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60"/>
      <c r="U153" s="59"/>
      <c r="V153" s="61"/>
    </row>
    <row r="154" spans="1:22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60"/>
      <c r="U154" s="59"/>
      <c r="V154" s="61"/>
    </row>
    <row r="155" spans="1:22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60"/>
      <c r="U155" s="59"/>
      <c r="V155" s="61"/>
    </row>
    <row r="156" spans="1:22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60"/>
      <c r="U156" s="59"/>
      <c r="V156" s="61"/>
    </row>
    <row r="157" spans="1:22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60"/>
      <c r="U157" s="59"/>
      <c r="V157" s="61"/>
    </row>
    <row r="158" spans="1:22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60"/>
      <c r="U158" s="59"/>
      <c r="V158" s="61"/>
    </row>
    <row r="159" spans="1:22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60"/>
      <c r="U159" s="59"/>
      <c r="V159" s="61"/>
    </row>
    <row r="160" spans="1:22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60"/>
      <c r="U160" s="59"/>
      <c r="V160" s="61"/>
    </row>
    <row r="161" spans="1:22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60"/>
      <c r="U161" s="59"/>
      <c r="V161" s="61"/>
    </row>
    <row r="162" spans="1:22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60"/>
      <c r="U162" s="59"/>
      <c r="V162" s="61"/>
    </row>
    <row r="163" spans="1:22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60"/>
      <c r="U163" s="59"/>
      <c r="V163" s="61"/>
    </row>
    <row r="164" spans="1:22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60"/>
      <c r="U164" s="59"/>
      <c r="V164" s="61"/>
    </row>
    <row r="165" spans="1:22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60"/>
      <c r="U165" s="59"/>
      <c r="V165" s="61"/>
    </row>
    <row r="166" spans="1:22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60"/>
      <c r="U166" s="59"/>
      <c r="V166" s="61"/>
    </row>
    <row r="167" spans="1:22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60"/>
      <c r="U167" s="59"/>
      <c r="V167" s="61"/>
    </row>
    <row r="168" spans="1:22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60"/>
      <c r="U168" s="59"/>
      <c r="V168" s="61"/>
    </row>
    <row r="169" spans="1:22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60"/>
      <c r="U169" s="59"/>
      <c r="V169" s="61"/>
    </row>
    <row r="170" spans="1:22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60"/>
      <c r="U170" s="59"/>
      <c r="V170" s="61"/>
    </row>
    <row r="171" spans="1:22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60"/>
      <c r="U171" s="59"/>
      <c r="V171" s="61"/>
    </row>
    <row r="172" spans="1:22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60"/>
      <c r="U172" s="59"/>
      <c r="V172" s="61"/>
    </row>
    <row r="173" spans="1:22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60"/>
      <c r="U173" s="59"/>
      <c r="V173" s="61"/>
    </row>
    <row r="174" spans="1:22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60"/>
      <c r="U174" s="59"/>
      <c r="V174" s="61"/>
    </row>
    <row r="175" spans="1:22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60"/>
      <c r="U175" s="59"/>
      <c r="V175" s="61"/>
    </row>
    <row r="176" spans="1:22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60"/>
      <c r="U176" s="59"/>
      <c r="V176" s="61"/>
    </row>
    <row r="177" spans="1:22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60"/>
      <c r="U177" s="59"/>
      <c r="V177" s="61"/>
    </row>
    <row r="178" spans="1:22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60"/>
      <c r="U178" s="59"/>
      <c r="V178" s="61"/>
    </row>
    <row r="179" spans="1:22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60"/>
      <c r="U179" s="59"/>
      <c r="V179" s="61"/>
    </row>
    <row r="180" spans="1:22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60"/>
      <c r="U180" s="59"/>
      <c r="V180" s="61"/>
    </row>
    <row r="181" spans="1:22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60"/>
      <c r="U181" s="59"/>
      <c r="V181" s="61"/>
    </row>
    <row r="182" spans="1:22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60"/>
      <c r="U182" s="59"/>
      <c r="V182" s="61"/>
    </row>
    <row r="183" spans="1:22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60"/>
      <c r="U183" s="59"/>
      <c r="V183" s="61"/>
    </row>
    <row r="184" spans="1:22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60"/>
      <c r="U184" s="59"/>
      <c r="V184" s="61"/>
    </row>
    <row r="185" spans="1:22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60"/>
      <c r="U185" s="59"/>
      <c r="V185" s="61"/>
    </row>
    <row r="186" spans="1:22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60"/>
      <c r="U186" s="59"/>
      <c r="V186" s="61"/>
    </row>
    <row r="187" spans="1:22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60"/>
      <c r="U187" s="59"/>
      <c r="V187" s="61"/>
    </row>
    <row r="188" spans="1:22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60"/>
      <c r="U188" s="59"/>
      <c r="V188" s="61"/>
    </row>
    <row r="189" spans="1:22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60"/>
      <c r="U189" s="59"/>
      <c r="V189" s="61"/>
    </row>
    <row r="190" spans="1:22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60"/>
      <c r="U190" s="59"/>
      <c r="V190" s="61"/>
    </row>
    <row r="191" spans="1:22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60"/>
      <c r="U191" s="59"/>
      <c r="V191" s="61"/>
    </row>
    <row r="192" spans="1:22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60"/>
      <c r="U192" s="59"/>
      <c r="V192" s="61"/>
    </row>
    <row r="193" spans="1:22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60"/>
      <c r="U193" s="59"/>
      <c r="V193" s="61"/>
    </row>
    <row r="194" spans="1:22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60"/>
      <c r="U194" s="59"/>
      <c r="V194" s="61"/>
    </row>
    <row r="195" spans="1:22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60"/>
      <c r="U195" s="59"/>
      <c r="V195" s="61"/>
    </row>
    <row r="196" spans="1:22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60"/>
      <c r="U196" s="59"/>
      <c r="V196" s="61"/>
    </row>
    <row r="197" spans="1:22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60"/>
      <c r="U197" s="59"/>
      <c r="V197" s="61"/>
    </row>
    <row r="198" spans="1:22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60"/>
      <c r="U198" s="59"/>
      <c r="V198" s="61"/>
    </row>
    <row r="199" spans="1:22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60"/>
      <c r="U199" s="59"/>
      <c r="V199" s="61"/>
    </row>
    <row r="200" spans="1:22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60"/>
      <c r="U200" s="59"/>
      <c r="V200" s="61"/>
    </row>
    <row r="201" spans="1:22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60"/>
      <c r="U201" s="59"/>
      <c r="V201" s="61"/>
    </row>
    <row r="202" spans="1:22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60"/>
      <c r="U202" s="59"/>
      <c r="V202" s="61"/>
    </row>
    <row r="203" spans="1:22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60"/>
      <c r="U203" s="59"/>
      <c r="V203" s="61"/>
    </row>
    <row r="204" spans="1:22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60"/>
      <c r="U204" s="59"/>
      <c r="V204" s="61"/>
    </row>
    <row r="205" spans="1:22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60"/>
      <c r="U205" s="59"/>
      <c r="V205" s="61"/>
    </row>
    <row r="206" spans="1:22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60"/>
      <c r="U206" s="59"/>
      <c r="V206" s="61"/>
    </row>
    <row r="207" spans="1:22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60"/>
      <c r="U207" s="59"/>
      <c r="V207" s="61"/>
    </row>
    <row r="208" spans="1:22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60"/>
      <c r="U208" s="59"/>
      <c r="V208" s="61"/>
    </row>
    <row r="209" spans="1:22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60"/>
      <c r="U209" s="59"/>
      <c r="V209" s="61"/>
    </row>
    <row r="210" spans="1:22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60"/>
      <c r="U210" s="59"/>
      <c r="V210" s="61"/>
    </row>
    <row r="211" spans="1:22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60"/>
      <c r="U211" s="59"/>
      <c r="V211" s="61"/>
    </row>
    <row r="212" spans="1:22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60"/>
      <c r="U212" s="59"/>
      <c r="V212" s="61"/>
    </row>
    <row r="213" spans="1:22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60"/>
      <c r="U213" s="59"/>
      <c r="V213" s="61"/>
    </row>
    <row r="214" spans="1:22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60"/>
      <c r="U214" s="59"/>
      <c r="V214" s="61"/>
    </row>
    <row r="215" spans="1:22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60"/>
      <c r="U215" s="59"/>
      <c r="V215" s="61"/>
    </row>
    <row r="216" spans="1:22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60"/>
      <c r="U216" s="59"/>
      <c r="V216" s="61"/>
    </row>
    <row r="217" spans="1:22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60"/>
      <c r="U217" s="59"/>
      <c r="V217" s="61"/>
    </row>
    <row r="218" spans="1:22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60"/>
      <c r="U218" s="59"/>
      <c r="V218" s="61"/>
    </row>
    <row r="219" spans="1:22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60"/>
      <c r="U219" s="59"/>
      <c r="V219" s="61"/>
    </row>
    <row r="220" spans="1:22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60"/>
      <c r="U220" s="59"/>
      <c r="V220" s="61"/>
    </row>
    <row r="221" spans="1:22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60"/>
      <c r="U221" s="59"/>
      <c r="V221" s="61"/>
    </row>
    <row r="222" spans="1:22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60"/>
      <c r="U222" s="59"/>
      <c r="V222" s="61"/>
    </row>
    <row r="223" spans="1:22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60"/>
      <c r="U223" s="59"/>
      <c r="V223" s="61"/>
    </row>
    <row r="224" spans="1:22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60"/>
      <c r="U224" s="59"/>
      <c r="V224" s="61"/>
    </row>
    <row r="225" spans="1:22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60"/>
      <c r="U225" s="59"/>
      <c r="V225" s="61"/>
    </row>
    <row r="226" spans="1:22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60"/>
      <c r="U226" s="59"/>
      <c r="V226" s="61"/>
    </row>
    <row r="227" spans="1:22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60"/>
      <c r="U227" s="59"/>
      <c r="V227" s="61"/>
    </row>
    <row r="228" spans="1:22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60"/>
      <c r="U228" s="59"/>
      <c r="V228" s="61"/>
    </row>
    <row r="229" spans="1:22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60"/>
      <c r="U229" s="59"/>
      <c r="V229" s="61"/>
    </row>
    <row r="230" spans="1:22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60"/>
      <c r="U230" s="59"/>
      <c r="V230" s="61"/>
    </row>
    <row r="231" spans="1:22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60"/>
      <c r="U231" s="59"/>
      <c r="V231" s="61"/>
    </row>
    <row r="232" spans="1:22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60"/>
      <c r="U232" s="59"/>
      <c r="V232" s="61"/>
    </row>
    <row r="233" spans="1:22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60"/>
      <c r="U233" s="59"/>
      <c r="V233" s="61"/>
    </row>
    <row r="234" spans="1:22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60"/>
      <c r="U234" s="59"/>
      <c r="V234" s="61"/>
    </row>
    <row r="235" spans="1:22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60"/>
      <c r="U235" s="59"/>
      <c r="V235" s="61"/>
    </row>
    <row r="236" spans="1:22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60"/>
      <c r="U236" s="59"/>
      <c r="V236" s="61"/>
    </row>
    <row r="237" spans="1:22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60"/>
      <c r="U237" s="59"/>
      <c r="V237" s="61"/>
    </row>
    <row r="238" spans="1:22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60"/>
      <c r="U238" s="59"/>
      <c r="V238" s="61"/>
    </row>
    <row r="239" spans="1:22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60"/>
      <c r="U239" s="59"/>
      <c r="V239" s="61"/>
    </row>
    <row r="240" spans="1:22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60"/>
      <c r="U240" s="59"/>
      <c r="V240" s="61"/>
    </row>
    <row r="241" spans="1:22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60"/>
      <c r="U241" s="59"/>
      <c r="V241" s="61"/>
    </row>
    <row r="242" spans="1:22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60"/>
      <c r="U242" s="59"/>
      <c r="V242" s="61"/>
    </row>
    <row r="243" spans="1:22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60"/>
      <c r="U243" s="59"/>
      <c r="V243" s="61"/>
    </row>
    <row r="244" spans="1:22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60"/>
      <c r="U244" s="59"/>
      <c r="V244" s="61"/>
    </row>
    <row r="245" spans="1:22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60"/>
      <c r="U245" s="59"/>
      <c r="V245" s="61"/>
    </row>
    <row r="246" spans="1:22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60"/>
      <c r="U246" s="59"/>
      <c r="V246" s="61"/>
    </row>
    <row r="247" spans="1:22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60"/>
      <c r="U247" s="59"/>
      <c r="V247" s="61"/>
    </row>
    <row r="248" spans="1:22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60"/>
      <c r="U248" s="59"/>
      <c r="V248" s="61"/>
    </row>
    <row r="249" spans="1:22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60"/>
      <c r="U249" s="59"/>
      <c r="V249" s="61"/>
    </row>
    <row r="250" spans="1:22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60"/>
      <c r="U250" s="59"/>
      <c r="V250" s="61"/>
    </row>
    <row r="251" spans="1:22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60"/>
      <c r="U251" s="59"/>
      <c r="V251" s="61"/>
    </row>
    <row r="252" spans="1:22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60"/>
      <c r="U252" s="59"/>
      <c r="V252" s="61"/>
    </row>
    <row r="253" spans="1:22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60"/>
      <c r="U253" s="59"/>
      <c r="V253" s="61"/>
    </row>
    <row r="254" spans="1:22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60"/>
      <c r="U254" s="59"/>
      <c r="V254" s="61"/>
    </row>
    <row r="255" spans="1:22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60"/>
      <c r="U255" s="59"/>
      <c r="V255" s="61"/>
    </row>
    <row r="256" spans="1:22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60"/>
      <c r="U256" s="59"/>
      <c r="V256" s="61"/>
    </row>
    <row r="257" spans="1:22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60"/>
      <c r="U257" s="59"/>
      <c r="V257" s="61"/>
    </row>
    <row r="258" spans="1:22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60"/>
      <c r="U258" s="59"/>
      <c r="V258" s="61"/>
    </row>
    <row r="259" spans="1:22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60"/>
      <c r="U259" s="59"/>
      <c r="V259" s="61"/>
    </row>
    <row r="260" spans="1:22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60"/>
      <c r="U260" s="59"/>
      <c r="V260" s="61"/>
    </row>
    <row r="261" spans="1:22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60"/>
      <c r="U261" s="59"/>
      <c r="V261" s="61"/>
    </row>
    <row r="262" spans="1:22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60"/>
      <c r="U262" s="59"/>
      <c r="V262" s="61"/>
    </row>
    <row r="263" spans="1:22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60"/>
      <c r="U263" s="59"/>
      <c r="V263" s="61"/>
    </row>
    <row r="264" spans="1:22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60"/>
      <c r="U264" s="59"/>
      <c r="V264" s="61"/>
    </row>
    <row r="265" spans="1:22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60"/>
      <c r="U265" s="59"/>
      <c r="V265" s="61"/>
    </row>
    <row r="266" spans="1:22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60"/>
      <c r="U266" s="59"/>
      <c r="V266" s="61"/>
    </row>
    <row r="267" spans="1:22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60"/>
      <c r="U267" s="59"/>
      <c r="V267" s="61"/>
    </row>
    <row r="268" spans="1:22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60"/>
      <c r="U268" s="59"/>
      <c r="V268" s="61"/>
    </row>
    <row r="269" spans="1:22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60"/>
      <c r="U269" s="59"/>
      <c r="V269" s="61"/>
    </row>
    <row r="270" spans="1:22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60"/>
      <c r="U270" s="59"/>
      <c r="V270" s="61"/>
    </row>
    <row r="271" spans="1:22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60"/>
      <c r="U271" s="59"/>
      <c r="V271" s="61"/>
    </row>
    <row r="272" spans="1:22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60"/>
      <c r="U272" s="59"/>
      <c r="V272" s="61"/>
    </row>
    <row r="273" spans="1:22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60"/>
      <c r="U273" s="59"/>
      <c r="V273" s="61"/>
    </row>
    <row r="274" spans="1:22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60"/>
      <c r="U274" s="59"/>
      <c r="V274" s="61"/>
    </row>
    <row r="275" spans="1:22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60"/>
      <c r="U275" s="59"/>
      <c r="V275" s="61"/>
    </row>
    <row r="276" spans="1:22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60"/>
      <c r="U276" s="59"/>
      <c r="V276" s="61"/>
    </row>
    <row r="277" spans="1:22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60"/>
      <c r="U277" s="59"/>
      <c r="V277" s="61"/>
    </row>
    <row r="278" spans="1:22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60"/>
      <c r="U278" s="59"/>
      <c r="V278" s="61"/>
    </row>
    <row r="279" spans="1:22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60"/>
      <c r="U279" s="59"/>
      <c r="V279" s="61"/>
    </row>
    <row r="280" spans="1:22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60"/>
      <c r="U280" s="59"/>
      <c r="V280" s="61"/>
    </row>
    <row r="281" spans="1:22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60"/>
      <c r="U281" s="59"/>
      <c r="V281" s="61"/>
    </row>
    <row r="282" spans="1:22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60"/>
      <c r="U282" s="59"/>
      <c r="V282" s="61"/>
    </row>
    <row r="283" spans="1:22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60"/>
      <c r="U283" s="59"/>
      <c r="V283" s="61"/>
    </row>
    <row r="284" spans="1:22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60"/>
      <c r="U284" s="59"/>
      <c r="V284" s="61"/>
    </row>
    <row r="285" spans="1:22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60"/>
      <c r="U285" s="59"/>
      <c r="V285" s="61"/>
    </row>
    <row r="286" spans="1:22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60"/>
      <c r="U286" s="59"/>
      <c r="V286" s="61"/>
    </row>
    <row r="287" spans="1:22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60"/>
      <c r="U287" s="59"/>
      <c r="V287" s="61"/>
    </row>
    <row r="288" spans="1:22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60"/>
      <c r="U288" s="59"/>
      <c r="V288" s="61"/>
    </row>
    <row r="289" spans="1:22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60"/>
      <c r="U289" s="59"/>
      <c r="V289" s="61"/>
    </row>
    <row r="290" spans="1:22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60"/>
      <c r="U290" s="59"/>
      <c r="V290" s="61"/>
    </row>
    <row r="291" spans="1:22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60"/>
      <c r="U291" s="59"/>
      <c r="V291" s="61"/>
    </row>
    <row r="292" spans="1:22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60"/>
      <c r="U292" s="59"/>
      <c r="V292" s="61"/>
    </row>
    <row r="293" spans="1:22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60"/>
      <c r="U293" s="59"/>
      <c r="V293" s="61"/>
    </row>
    <row r="294" spans="1:22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60"/>
      <c r="U294" s="59"/>
      <c r="V294" s="61"/>
    </row>
    <row r="295" spans="1:22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60"/>
      <c r="U295" s="59"/>
      <c r="V295" s="61"/>
    </row>
    <row r="296" spans="1:22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60"/>
      <c r="U296" s="59"/>
      <c r="V296" s="61"/>
    </row>
    <row r="297" spans="1:22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60"/>
      <c r="U297" s="59"/>
      <c r="V297" s="61"/>
    </row>
    <row r="298" spans="1:22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60"/>
      <c r="U298" s="59"/>
      <c r="V298" s="61"/>
    </row>
    <row r="299" spans="1:22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60"/>
      <c r="U299" s="59"/>
      <c r="V299" s="61"/>
    </row>
    <row r="300" spans="1:22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60"/>
      <c r="U300" s="59"/>
      <c r="V300" s="61"/>
    </row>
    <row r="301" spans="1:22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60"/>
      <c r="U301" s="59"/>
      <c r="V301" s="61"/>
    </row>
    <row r="302" spans="1:22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60"/>
      <c r="U302" s="59"/>
      <c r="V302" s="61"/>
    </row>
    <row r="303" spans="1:22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60"/>
      <c r="U303" s="59"/>
      <c r="V303" s="61"/>
    </row>
    <row r="304" spans="1:22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60"/>
      <c r="U304" s="59"/>
      <c r="V304" s="61"/>
    </row>
    <row r="305" spans="1:22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60"/>
      <c r="U305" s="59"/>
      <c r="V305" s="61"/>
    </row>
    <row r="306" spans="1:22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60"/>
      <c r="U306" s="59"/>
      <c r="V306" s="61"/>
    </row>
    <row r="307" spans="1:22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60"/>
      <c r="U307" s="59"/>
      <c r="V307" s="61"/>
    </row>
    <row r="308" spans="1:22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60"/>
      <c r="U308" s="59"/>
      <c r="V308" s="61"/>
    </row>
    <row r="309" spans="1:22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60"/>
      <c r="U309" s="59"/>
      <c r="V309" s="61"/>
    </row>
    <row r="310" spans="1:22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60"/>
      <c r="U310" s="59"/>
      <c r="V310" s="61"/>
    </row>
    <row r="311" spans="1:22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60"/>
      <c r="U311" s="59"/>
      <c r="V311" s="61"/>
    </row>
    <row r="312" spans="1:22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60"/>
      <c r="U312" s="59"/>
      <c r="V312" s="61"/>
    </row>
    <row r="313" spans="1:22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60"/>
      <c r="U313" s="59"/>
      <c r="V313" s="61"/>
    </row>
    <row r="314" spans="1:22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60"/>
      <c r="U314" s="59"/>
      <c r="V314" s="61"/>
    </row>
    <row r="315" spans="1:22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60"/>
      <c r="U315" s="59"/>
      <c r="V315" s="61"/>
    </row>
    <row r="316" spans="1:22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60"/>
      <c r="U316" s="59"/>
      <c r="V316" s="61"/>
    </row>
    <row r="317" spans="1:22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60"/>
      <c r="U317" s="59"/>
      <c r="V317" s="61"/>
    </row>
    <row r="318" spans="1:22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60"/>
      <c r="U318" s="59"/>
      <c r="V318" s="61"/>
    </row>
    <row r="319" spans="1:22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60"/>
      <c r="U319" s="59"/>
      <c r="V319" s="61"/>
    </row>
    <row r="320" spans="1:22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60"/>
      <c r="U320" s="59"/>
      <c r="V320" s="61"/>
    </row>
    <row r="321" spans="1:22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60"/>
      <c r="U321" s="59"/>
      <c r="V321" s="61"/>
    </row>
    <row r="322" spans="1:22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60"/>
      <c r="U322" s="59"/>
      <c r="V322" s="61"/>
    </row>
    <row r="323" spans="1:22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60"/>
      <c r="U323" s="59"/>
      <c r="V323" s="61"/>
    </row>
    <row r="324" spans="1:22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60"/>
      <c r="U324" s="59"/>
      <c r="V324" s="61"/>
    </row>
    <row r="325" spans="1:22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60"/>
      <c r="U325" s="59"/>
      <c r="V325" s="61"/>
    </row>
    <row r="326" spans="1:22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60"/>
      <c r="U326" s="59"/>
      <c r="V326" s="61"/>
    </row>
    <row r="327" spans="1:22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60"/>
      <c r="U327" s="59"/>
      <c r="V327" s="61"/>
    </row>
    <row r="328" spans="1:22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60"/>
      <c r="U328" s="59"/>
      <c r="V328" s="61"/>
    </row>
    <row r="329" spans="1:22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60"/>
      <c r="U329" s="59"/>
      <c r="V329" s="61"/>
    </row>
    <row r="330" spans="1:22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60"/>
      <c r="U330" s="59"/>
      <c r="V330" s="61"/>
    </row>
    <row r="331" spans="1:22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60"/>
      <c r="U331" s="59"/>
      <c r="V331" s="61"/>
    </row>
    <row r="332" spans="1:22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60"/>
      <c r="U332" s="59"/>
      <c r="V332" s="61"/>
    </row>
    <row r="333" spans="1:22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60"/>
      <c r="U333" s="59"/>
      <c r="V333" s="61"/>
    </row>
    <row r="334" spans="1:22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60"/>
      <c r="U334" s="59"/>
      <c r="V334" s="61"/>
    </row>
    <row r="335" spans="1:22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60"/>
      <c r="U335" s="59"/>
      <c r="V335" s="61"/>
    </row>
    <row r="336" spans="1:22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60"/>
      <c r="U336" s="59"/>
      <c r="V336" s="61"/>
    </row>
    <row r="337" spans="1:22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60"/>
      <c r="U337" s="59"/>
      <c r="V337" s="61"/>
    </row>
    <row r="338" spans="1:22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60"/>
      <c r="U338" s="59"/>
      <c r="V338" s="61"/>
    </row>
    <row r="339" spans="1:22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60"/>
      <c r="U339" s="59"/>
      <c r="V339" s="61"/>
    </row>
    <row r="340" spans="1:22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60"/>
      <c r="U340" s="59"/>
      <c r="V340" s="61"/>
    </row>
    <row r="341" spans="1:22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60"/>
      <c r="U341" s="59"/>
      <c r="V341" s="61"/>
    </row>
    <row r="342" spans="1:22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60"/>
      <c r="U342" s="59"/>
      <c r="V342" s="61"/>
    </row>
    <row r="343" spans="1:22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60"/>
      <c r="U343" s="59"/>
      <c r="V343" s="61"/>
    </row>
    <row r="344" spans="1:22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60"/>
      <c r="U344" s="59"/>
      <c r="V344" s="61"/>
    </row>
    <row r="345" spans="1:22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60"/>
      <c r="U345" s="59"/>
      <c r="V345" s="61"/>
    </row>
    <row r="346" spans="1:22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60"/>
      <c r="U346" s="59"/>
      <c r="V346" s="61"/>
    </row>
    <row r="347" spans="1:22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60"/>
      <c r="U347" s="59"/>
      <c r="V347" s="61"/>
    </row>
    <row r="348" spans="1:22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60"/>
      <c r="U348" s="59"/>
      <c r="V348" s="61"/>
    </row>
    <row r="349" spans="1:22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60"/>
      <c r="U349" s="59"/>
      <c r="V349" s="61"/>
    </row>
    <row r="350" spans="1:22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60"/>
      <c r="U350" s="59"/>
      <c r="V350" s="61"/>
    </row>
    <row r="351" spans="1:22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60"/>
      <c r="U351" s="59"/>
      <c r="V351" s="61"/>
    </row>
    <row r="352" spans="1:22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60"/>
      <c r="U352" s="59"/>
      <c r="V352" s="61"/>
    </row>
    <row r="353" spans="1:22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60"/>
      <c r="U353" s="59"/>
      <c r="V353" s="61"/>
    </row>
  </sheetData>
  <autoFilter ref="A2:W80" xr:uid="{094F854D-F254-44FC-8DCF-81B8869DFF41}">
    <filterColumn colId="2">
      <filters>
        <filter val="未完了"/>
      </filters>
    </filterColumn>
  </autoFilter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561C-317D-43BC-8861-91B6AEAA252D}">
  <dimension ref="A1:W398"/>
  <sheetViews>
    <sheetView topLeftCell="A31" workbookViewId="0">
      <selection activeCell="A18" sqref="A18:V30"/>
    </sheetView>
  </sheetViews>
  <sheetFormatPr defaultColWidth="23.5" defaultRowHeight="15.75" x14ac:dyDescent="0.25"/>
  <cols>
    <col min="1" max="1" width="10.625" style="1" customWidth="1"/>
    <col min="2" max="2" width="6.75" style="1" customWidth="1"/>
    <col min="3" max="3" width="7.5" style="1" customWidth="1"/>
    <col min="4" max="5" width="4" style="1" bestFit="1" customWidth="1"/>
    <col min="6" max="6" width="7.75" style="1" bestFit="1" customWidth="1"/>
    <col min="7" max="7" width="5.125" style="1" customWidth="1"/>
    <col min="8" max="9" width="4" style="1" customWidth="1"/>
    <col min="10" max="10" width="4.75" style="1" customWidth="1"/>
    <col min="11" max="11" width="6.5" style="1" customWidth="1"/>
    <col min="12" max="12" width="9.75" style="1" customWidth="1"/>
    <col min="13" max="13" width="9.625" style="1" customWidth="1"/>
    <col min="14" max="14" width="11.125" style="1" bestFit="1" customWidth="1"/>
    <col min="15" max="15" width="10.75" style="1" customWidth="1"/>
    <col min="16" max="16" width="9.375" style="1" bestFit="1" customWidth="1"/>
    <col min="17" max="17" width="35" style="1" customWidth="1"/>
    <col min="18" max="19" width="4.875" style="1" customWidth="1"/>
    <col min="20" max="20" width="7.125" style="1" customWidth="1"/>
    <col min="21" max="21" width="6.375" style="1" customWidth="1"/>
    <col min="22" max="22" width="7.5" style="2" customWidth="1"/>
    <col min="23" max="23" width="7.5" style="1" customWidth="1"/>
    <col min="24" max="16384" width="23.5" style="1"/>
  </cols>
  <sheetData>
    <row r="1" spans="1:23" x14ac:dyDescent="0.25">
      <c r="A1" s="15" t="s">
        <v>24</v>
      </c>
      <c r="B1" s="19"/>
      <c r="C1" s="19"/>
      <c r="D1" s="19" t="s">
        <v>7</v>
      </c>
      <c r="E1" s="19" t="s">
        <v>93</v>
      </c>
      <c r="F1" s="19" t="s">
        <v>90</v>
      </c>
      <c r="G1" s="19" t="s">
        <v>89</v>
      </c>
      <c r="H1" s="19" t="s">
        <v>88</v>
      </c>
      <c r="I1" s="19" t="s">
        <v>88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3" x14ac:dyDescent="0.25">
      <c r="A2" s="4" t="s">
        <v>27</v>
      </c>
      <c r="B2" s="4"/>
      <c r="C2" s="4"/>
      <c r="D2" s="4"/>
      <c r="E2" s="4"/>
      <c r="F2" s="4" t="s">
        <v>19</v>
      </c>
      <c r="G2" s="4">
        <v>1</v>
      </c>
      <c r="H2" s="4"/>
      <c r="I2" s="4"/>
      <c r="J2" s="4"/>
      <c r="K2" s="4"/>
      <c r="L2" s="4" t="s">
        <v>17</v>
      </c>
      <c r="M2" s="4" t="s">
        <v>10</v>
      </c>
      <c r="N2" s="4" t="s">
        <v>63</v>
      </c>
      <c r="O2" s="4" t="s">
        <v>3</v>
      </c>
      <c r="P2" s="4" t="s">
        <v>3</v>
      </c>
      <c r="Q2" s="4" t="s">
        <v>63</v>
      </c>
      <c r="R2" s="4">
        <v>3</v>
      </c>
      <c r="S2" s="4">
        <v>3</v>
      </c>
      <c r="T2" s="4"/>
      <c r="U2" s="4"/>
      <c r="V2" s="6">
        <v>0.25</v>
      </c>
    </row>
    <row r="3" spans="1:23" x14ac:dyDescent="0.25">
      <c r="A3" s="4" t="s">
        <v>27</v>
      </c>
      <c r="B3" s="4"/>
      <c r="C3" s="4"/>
      <c r="D3" s="4"/>
      <c r="E3" s="4"/>
      <c r="F3" s="4" t="s">
        <v>19</v>
      </c>
      <c r="G3" s="4">
        <v>2</v>
      </c>
      <c r="H3" s="4"/>
      <c r="I3" s="4"/>
      <c r="J3" s="4"/>
      <c r="K3" s="4"/>
      <c r="L3" s="4" t="s">
        <v>17</v>
      </c>
      <c r="M3" s="4" t="s">
        <v>10</v>
      </c>
      <c r="N3" s="4" t="s">
        <v>68</v>
      </c>
      <c r="O3" s="4" t="s">
        <v>3</v>
      </c>
      <c r="P3" s="4" t="s">
        <v>3</v>
      </c>
      <c r="Q3" s="4" t="s">
        <v>4</v>
      </c>
      <c r="R3" s="4">
        <v>3</v>
      </c>
      <c r="S3" s="4">
        <v>3</v>
      </c>
      <c r="T3" s="4"/>
      <c r="U3" s="4"/>
      <c r="V3" s="6">
        <v>0.25</v>
      </c>
    </row>
    <row r="4" spans="1:23" x14ac:dyDescent="0.25">
      <c r="A4" s="4" t="s">
        <v>27</v>
      </c>
      <c r="B4" s="4"/>
      <c r="C4" s="4"/>
      <c r="D4" s="4"/>
      <c r="E4" s="4"/>
      <c r="F4" s="4" t="s">
        <v>19</v>
      </c>
      <c r="G4" s="4">
        <v>3</v>
      </c>
      <c r="H4" s="4"/>
      <c r="I4" s="4"/>
      <c r="J4" s="23"/>
      <c r="K4" s="23"/>
      <c r="L4" s="4" t="s">
        <v>17</v>
      </c>
      <c r="M4" s="4" t="s">
        <v>6</v>
      </c>
      <c r="N4" s="4" t="s">
        <v>56</v>
      </c>
      <c r="O4" s="4" t="s">
        <v>3</v>
      </c>
      <c r="P4" s="4" t="s">
        <v>3</v>
      </c>
      <c r="Q4" s="4" t="s">
        <v>41</v>
      </c>
      <c r="R4" s="4">
        <v>5</v>
      </c>
      <c r="S4" s="4">
        <v>3</v>
      </c>
      <c r="T4" s="4"/>
      <c r="U4" s="4"/>
      <c r="V4" s="6">
        <v>0.25</v>
      </c>
    </row>
    <row r="5" spans="1:23" x14ac:dyDescent="0.25">
      <c r="A5" s="4" t="s">
        <v>27</v>
      </c>
      <c r="B5" s="4"/>
      <c r="C5" s="4"/>
      <c r="D5" s="4"/>
      <c r="E5" s="4"/>
      <c r="F5" s="4" t="s">
        <v>19</v>
      </c>
      <c r="G5" s="4">
        <v>4</v>
      </c>
      <c r="H5" s="4"/>
      <c r="I5" s="4"/>
      <c r="J5" s="4"/>
      <c r="K5" s="4"/>
      <c r="L5" s="4" t="s">
        <v>17</v>
      </c>
      <c r="M5" s="4" t="s">
        <v>6</v>
      </c>
      <c r="N5" s="4" t="s">
        <v>102</v>
      </c>
      <c r="O5" s="4" t="s">
        <v>103</v>
      </c>
      <c r="P5" s="4" t="s">
        <v>3</v>
      </c>
      <c r="Q5" s="4" t="s">
        <v>18</v>
      </c>
      <c r="R5" s="4">
        <v>4</v>
      </c>
      <c r="S5" s="4">
        <v>4</v>
      </c>
      <c r="T5" s="4"/>
      <c r="U5" s="4"/>
      <c r="V5" s="6">
        <v>1</v>
      </c>
    </row>
    <row r="6" spans="1:23" x14ac:dyDescent="0.25">
      <c r="A6" s="4" t="s">
        <v>27</v>
      </c>
      <c r="B6" s="4"/>
      <c r="C6" s="4"/>
      <c r="D6" s="4"/>
      <c r="E6" s="4"/>
      <c r="F6" s="4" t="s">
        <v>19</v>
      </c>
      <c r="G6" s="4">
        <v>75</v>
      </c>
      <c r="H6" s="4"/>
      <c r="I6" s="4"/>
      <c r="J6" s="23"/>
      <c r="K6" s="23"/>
      <c r="L6" s="4" t="s">
        <v>40</v>
      </c>
      <c r="M6" s="4" t="s">
        <v>3</v>
      </c>
      <c r="N6" s="4" t="s">
        <v>3</v>
      </c>
      <c r="O6" s="4" t="s">
        <v>3</v>
      </c>
      <c r="P6" s="4" t="s">
        <v>3</v>
      </c>
      <c r="Q6" s="4" t="s">
        <v>67</v>
      </c>
      <c r="R6" s="4">
        <v>5</v>
      </c>
      <c r="S6" s="4">
        <v>3</v>
      </c>
      <c r="T6" s="4"/>
      <c r="U6" s="4"/>
      <c r="V6" s="6">
        <v>1</v>
      </c>
    </row>
    <row r="7" spans="1:23" x14ac:dyDescent="0.25">
      <c r="A7" s="4" t="s">
        <v>27</v>
      </c>
      <c r="B7" s="4"/>
      <c r="C7" s="4"/>
      <c r="D7" s="4"/>
      <c r="E7" s="4"/>
      <c r="F7" s="4" t="s">
        <v>19</v>
      </c>
      <c r="G7" s="4">
        <v>5</v>
      </c>
      <c r="H7" s="4"/>
      <c r="I7" s="4"/>
      <c r="J7" s="23"/>
      <c r="K7" s="23"/>
      <c r="L7" s="4" t="s">
        <v>17</v>
      </c>
      <c r="M7" s="4" t="s">
        <v>6</v>
      </c>
      <c r="N7" s="4" t="s">
        <v>56</v>
      </c>
      <c r="O7" s="4" t="s">
        <v>3</v>
      </c>
      <c r="P7" s="4" t="s">
        <v>3</v>
      </c>
      <c r="Q7" s="4" t="s">
        <v>38</v>
      </c>
      <c r="R7" s="4">
        <v>5</v>
      </c>
      <c r="S7" s="4">
        <v>3</v>
      </c>
      <c r="T7" s="4"/>
      <c r="U7" s="4"/>
      <c r="V7" s="6">
        <v>0.25</v>
      </c>
    </row>
    <row r="8" spans="1:23" x14ac:dyDescent="0.25">
      <c r="A8" s="4" t="s">
        <v>27</v>
      </c>
      <c r="B8" s="4"/>
      <c r="C8" s="4"/>
      <c r="D8" s="4"/>
      <c r="E8" s="4"/>
      <c r="F8" s="4" t="s">
        <v>19</v>
      </c>
      <c r="G8" s="4">
        <v>6</v>
      </c>
      <c r="H8" s="4"/>
      <c r="I8" s="4"/>
      <c r="J8" s="23"/>
      <c r="K8" s="23"/>
      <c r="L8" s="4" t="s">
        <v>17</v>
      </c>
      <c r="M8" s="4" t="s">
        <v>6</v>
      </c>
      <c r="N8" s="4" t="s">
        <v>56</v>
      </c>
      <c r="O8" s="4" t="s">
        <v>3</v>
      </c>
      <c r="P8" s="4" t="s">
        <v>3</v>
      </c>
      <c r="Q8" s="4" t="s">
        <v>39</v>
      </c>
      <c r="R8" s="4">
        <v>5</v>
      </c>
      <c r="S8" s="4">
        <v>3</v>
      </c>
      <c r="T8" s="4"/>
      <c r="U8" s="4"/>
      <c r="V8" s="6">
        <v>0.25</v>
      </c>
    </row>
    <row r="9" spans="1:23" x14ac:dyDescent="0.25">
      <c r="A9" s="4" t="s">
        <v>27</v>
      </c>
      <c r="B9" s="4"/>
      <c r="C9" s="4"/>
      <c r="D9" s="4"/>
      <c r="E9" s="4"/>
      <c r="F9" s="4" t="s">
        <v>19</v>
      </c>
      <c r="G9" s="4">
        <v>7</v>
      </c>
      <c r="H9" s="4"/>
      <c r="I9" s="4"/>
      <c r="J9" s="23"/>
      <c r="K9" s="23"/>
      <c r="L9" s="4" t="s">
        <v>17</v>
      </c>
      <c r="M9" s="4" t="s">
        <v>6</v>
      </c>
      <c r="N9" s="4" t="s">
        <v>21</v>
      </c>
      <c r="O9" s="4" t="s">
        <v>3</v>
      </c>
      <c r="P9" s="4" t="s">
        <v>3</v>
      </c>
      <c r="Q9" s="4" t="s">
        <v>66</v>
      </c>
      <c r="R9" s="4">
        <v>4</v>
      </c>
      <c r="S9" s="4">
        <v>4</v>
      </c>
      <c r="T9" s="4"/>
      <c r="U9" s="4"/>
      <c r="V9" s="6">
        <v>1</v>
      </c>
      <c r="W9" s="1" t="s">
        <v>22</v>
      </c>
    </row>
    <row r="10" spans="1:23" x14ac:dyDescent="0.25">
      <c r="A10" s="4" t="s">
        <v>27</v>
      </c>
      <c r="B10" s="4"/>
      <c r="C10" s="4"/>
      <c r="D10" s="4"/>
      <c r="E10" s="4"/>
      <c r="F10" s="4" t="s">
        <v>19</v>
      </c>
      <c r="G10" s="4">
        <v>8</v>
      </c>
      <c r="H10" s="4"/>
      <c r="I10" s="4"/>
      <c r="J10" s="4"/>
      <c r="K10" s="4"/>
      <c r="L10" s="4" t="s">
        <v>62</v>
      </c>
      <c r="M10" s="4" t="s">
        <v>6</v>
      </c>
      <c r="N10" s="4" t="s">
        <v>13</v>
      </c>
      <c r="O10" s="4" t="s">
        <v>3</v>
      </c>
      <c r="P10" s="4" t="s">
        <v>3</v>
      </c>
      <c r="Q10" s="4" t="s">
        <v>9</v>
      </c>
      <c r="R10" s="4">
        <v>4</v>
      </c>
      <c r="S10" s="4">
        <v>4</v>
      </c>
      <c r="T10" s="4"/>
      <c r="U10" s="4"/>
      <c r="V10" s="6">
        <v>1</v>
      </c>
      <c r="W10" s="1" t="s">
        <v>15</v>
      </c>
    </row>
    <row r="11" spans="1:23" x14ac:dyDescent="0.25">
      <c r="A11" s="4" t="s">
        <v>27</v>
      </c>
      <c r="B11" s="4"/>
      <c r="C11" s="4"/>
      <c r="D11" s="4"/>
      <c r="E11" s="4"/>
      <c r="F11" s="4" t="s">
        <v>19</v>
      </c>
      <c r="G11" s="4">
        <v>9</v>
      </c>
      <c r="H11" s="4"/>
      <c r="I11" s="4"/>
      <c r="J11" s="4"/>
      <c r="K11" s="4"/>
      <c r="L11" s="4" t="s">
        <v>62</v>
      </c>
      <c r="M11" s="4" t="s">
        <v>6</v>
      </c>
      <c r="N11" s="4" t="s">
        <v>13</v>
      </c>
      <c r="O11" s="4" t="s">
        <v>3</v>
      </c>
      <c r="P11" s="4" t="s">
        <v>3</v>
      </c>
      <c r="Q11" s="4" t="s">
        <v>11</v>
      </c>
      <c r="R11" s="4">
        <v>4</v>
      </c>
      <c r="S11" s="4">
        <v>4</v>
      </c>
      <c r="T11" s="4"/>
      <c r="U11" s="4"/>
      <c r="V11" s="6">
        <v>1</v>
      </c>
      <c r="W11" s="1" t="s">
        <v>15</v>
      </c>
    </row>
    <row r="12" spans="1:23" x14ac:dyDescent="0.25">
      <c r="A12" s="4" t="s">
        <v>27</v>
      </c>
      <c r="B12" s="4"/>
      <c r="C12" s="4"/>
      <c r="D12" s="4"/>
      <c r="E12" s="4"/>
      <c r="F12" s="4" t="s">
        <v>19</v>
      </c>
      <c r="G12" s="4">
        <v>10</v>
      </c>
      <c r="H12" s="4"/>
      <c r="I12" s="4"/>
      <c r="J12" s="4"/>
      <c r="K12" s="4"/>
      <c r="L12" s="4" t="s">
        <v>17</v>
      </c>
      <c r="M12" s="4" t="s">
        <v>6</v>
      </c>
      <c r="N12" s="4" t="s">
        <v>21</v>
      </c>
      <c r="O12" s="4" t="s">
        <v>3</v>
      </c>
      <c r="P12" s="4" t="s">
        <v>3</v>
      </c>
      <c r="Q12" s="4" t="s">
        <v>35</v>
      </c>
      <c r="R12" s="4">
        <v>5</v>
      </c>
      <c r="S12" s="4">
        <v>5</v>
      </c>
      <c r="T12" s="4"/>
      <c r="U12" s="4"/>
      <c r="V12" s="6">
        <v>1</v>
      </c>
      <c r="W12" s="1" t="s">
        <v>15</v>
      </c>
    </row>
    <row r="13" spans="1:23" x14ac:dyDescent="0.25">
      <c r="A13" s="4" t="s">
        <v>27</v>
      </c>
      <c r="B13" s="4"/>
      <c r="C13" s="4"/>
      <c r="D13" s="4"/>
      <c r="E13" s="4"/>
      <c r="F13" s="4" t="s">
        <v>19</v>
      </c>
      <c r="G13" s="4">
        <v>11</v>
      </c>
      <c r="H13" s="4"/>
      <c r="I13" s="4"/>
      <c r="J13" s="4"/>
      <c r="K13" s="4"/>
      <c r="L13" s="4" t="s">
        <v>62</v>
      </c>
      <c r="M13" s="4" t="s">
        <v>6</v>
      </c>
      <c r="N13" s="4" t="s">
        <v>13</v>
      </c>
      <c r="O13" s="4" t="s">
        <v>3</v>
      </c>
      <c r="P13" s="4" t="s">
        <v>3</v>
      </c>
      <c r="Q13" s="4" t="s">
        <v>20</v>
      </c>
      <c r="R13" s="4">
        <v>3</v>
      </c>
      <c r="S13" s="4">
        <v>3</v>
      </c>
      <c r="T13" s="4"/>
      <c r="U13" s="4"/>
      <c r="V13" s="6">
        <v>1</v>
      </c>
      <c r="W13" s="1" t="s">
        <v>16</v>
      </c>
    </row>
    <row r="14" spans="1:23" x14ac:dyDescent="0.25">
      <c r="A14" s="4" t="s">
        <v>27</v>
      </c>
      <c r="B14" s="4"/>
      <c r="C14" s="4"/>
      <c r="D14" s="4"/>
      <c r="E14" s="4"/>
      <c r="F14" s="4" t="s">
        <v>19</v>
      </c>
      <c r="G14" s="4">
        <v>12</v>
      </c>
      <c r="H14" s="4"/>
      <c r="I14" s="4"/>
      <c r="J14" s="4"/>
      <c r="K14" s="4"/>
      <c r="L14" s="4" t="s">
        <v>62</v>
      </c>
      <c r="M14" s="4" t="s">
        <v>6</v>
      </c>
      <c r="N14" s="4" t="s">
        <v>13</v>
      </c>
      <c r="O14" s="4" t="s">
        <v>3</v>
      </c>
      <c r="P14" s="4" t="s">
        <v>3</v>
      </c>
      <c r="Q14" s="4" t="s">
        <v>14</v>
      </c>
      <c r="R14" s="4">
        <v>5</v>
      </c>
      <c r="S14" s="4">
        <v>5</v>
      </c>
      <c r="T14" s="4"/>
      <c r="U14" s="4"/>
      <c r="V14" s="6">
        <v>1</v>
      </c>
      <c r="W14" s="1" t="s">
        <v>16</v>
      </c>
    </row>
    <row r="15" spans="1:23" x14ac:dyDescent="0.25">
      <c r="V15" s="1"/>
    </row>
    <row r="16" spans="1:23" x14ac:dyDescent="0.25">
      <c r="W16" s="3"/>
    </row>
    <row r="17" spans="1:22" x14ac:dyDescent="0.25">
      <c r="A17" s="16" t="s">
        <v>28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</row>
    <row r="18" spans="1:22" x14ac:dyDescent="0.25">
      <c r="A18" s="4" t="s">
        <v>27</v>
      </c>
      <c r="B18" s="29">
        <v>44327</v>
      </c>
      <c r="C18" s="29" t="s">
        <v>7</v>
      </c>
      <c r="D18" s="4" t="s">
        <v>58</v>
      </c>
      <c r="E18" s="4">
        <v>1</v>
      </c>
      <c r="F18" s="4" t="s">
        <v>92</v>
      </c>
      <c r="G18" s="4">
        <v>1</v>
      </c>
      <c r="H18" s="4" t="s">
        <v>112</v>
      </c>
      <c r="I18" s="64" t="str" cm="1">
        <f t="array" ref="I18:T18">IF(G18&lt;&gt;"",INDEX(IF(ISBLANK(_xlfn._xlws.FILTER(テーブル1[#All], (テーブル1[[#All],[タスクNo]]=G18)*(テーブル1[[#All],[子No]]=H18),)),"",_xlfn._xlws.FILTER(テーブル1[#All], (テーブル1[[#All],[タスクNo]]=G18)*(テーブル1[[#All],[子No]]=H18),)), , _xlfn.SEQUENCE(1, COLUMN(タスクリスト!$T$1)-COLUMN(タスクリスト!$I$1)+1, COLUMN(タスクリスト!$I$1), 1)),"")</f>
        <v/>
      </c>
      <c r="J18" s="64" t="str">
        <v/>
      </c>
      <c r="K18" s="64" t="str">
        <v/>
      </c>
      <c r="L18" s="64" t="str">
        <v>作業</v>
      </c>
      <c r="M18" s="64" t="str">
        <v>管理</v>
      </c>
      <c r="N18" s="64" t="str">
        <v>タスク整理</v>
      </c>
      <c r="O18" s="64" t="str">
        <v>-</v>
      </c>
      <c r="P18" s="64" t="str">
        <v>-</v>
      </c>
      <c r="Q18" s="64" t="str">
        <v>タスク整理</v>
      </c>
      <c r="R18" s="64">
        <v>3</v>
      </c>
      <c r="S18" s="64">
        <v>3</v>
      </c>
      <c r="T18" s="50" t="str">
        <v/>
      </c>
      <c r="U18" s="4"/>
      <c r="V18" s="6">
        <v>0.25</v>
      </c>
    </row>
    <row r="19" spans="1:22" x14ac:dyDescent="0.25">
      <c r="A19" s="4" t="s">
        <v>27</v>
      </c>
      <c r="B19" s="29">
        <v>44327</v>
      </c>
      <c r="C19" s="29" t="s">
        <v>7</v>
      </c>
      <c r="D19" s="4" t="s">
        <v>58</v>
      </c>
      <c r="E19" s="4">
        <v>2</v>
      </c>
      <c r="F19" s="4" t="s">
        <v>92</v>
      </c>
      <c r="G19" s="4">
        <v>3</v>
      </c>
      <c r="H19" s="4" t="s">
        <v>112</v>
      </c>
      <c r="I19" s="64" t="str" cm="1">
        <f t="array" ref="I19:T19">IF(G19&lt;&gt;"",INDEX(IF(ISBLANK(_xlfn._xlws.FILTER(テーブル1[#All], (テーブル1[[#All],[タスクNo]]=G19)*(テーブル1[[#All],[子No]]=H19),)),"",_xlfn._xlws.FILTER(テーブル1[#All], (テーブル1[[#All],[タスクNo]]=G19)*(テーブル1[[#All],[子No]]=H19),)), , _xlfn.SEQUENCE(1, COLUMN(タスクリスト!$T$1)-COLUMN(タスクリスト!$I$1)+1, COLUMN(タスクリスト!$I$1), 1)),"")</f>
        <v/>
      </c>
      <c r="J19" s="65" t="str">
        <v/>
      </c>
      <c r="K19" s="65" t="str">
        <v/>
      </c>
      <c r="L19" s="64" t="str">
        <v>作業</v>
      </c>
      <c r="M19" s="64" t="str">
        <v>WF保守</v>
      </c>
      <c r="N19" s="64" t="str">
        <v>メールチェック</v>
      </c>
      <c r="O19" s="64" t="str">
        <v>-</v>
      </c>
      <c r="P19" s="64" t="str">
        <v>-</v>
      </c>
      <c r="Q19" s="64" t="str">
        <v>メールチェック_朝</v>
      </c>
      <c r="R19" s="64">
        <v>5</v>
      </c>
      <c r="S19" s="64">
        <v>3</v>
      </c>
      <c r="T19" s="50" t="str">
        <v/>
      </c>
      <c r="U19" s="4"/>
      <c r="V19" s="6">
        <v>0.25</v>
      </c>
    </row>
    <row r="20" spans="1:22" x14ac:dyDescent="0.25">
      <c r="A20" s="4" t="s">
        <v>27</v>
      </c>
      <c r="B20" s="29">
        <v>44327</v>
      </c>
      <c r="C20" s="29" t="s">
        <v>7</v>
      </c>
      <c r="D20" s="4" t="s">
        <v>58</v>
      </c>
      <c r="E20" s="4">
        <v>3</v>
      </c>
      <c r="F20" s="4" t="s">
        <v>92</v>
      </c>
      <c r="G20" s="4">
        <v>4</v>
      </c>
      <c r="H20" s="4" t="s">
        <v>112</v>
      </c>
      <c r="I20" s="64" t="str" cm="1">
        <f t="array" ref="I20:T20">IF(G20&lt;&gt;"",INDEX(IF(ISBLANK(_xlfn._xlws.FILTER(テーブル1[#All], (テーブル1[[#All],[タスクNo]]=G20)*(テーブル1[[#All],[子No]]=H20),)),"",_xlfn._xlws.FILTER(テーブル1[#All], (テーブル1[[#All],[タスクNo]]=G20)*(テーブル1[[#All],[子No]]=H20),)), , _xlfn.SEQUENCE(1, COLUMN(タスクリスト!$T$1)-COLUMN(タスクリスト!$I$1)+1, COLUMN(タスクリスト!$I$1), 1)),"")</f>
        <v/>
      </c>
      <c r="J20" s="64" t="str">
        <v/>
      </c>
      <c r="K20" s="64" t="str">
        <v/>
      </c>
      <c r="L20" s="64" t="str">
        <v>作業</v>
      </c>
      <c r="M20" s="64" t="str">
        <v>WF保守</v>
      </c>
      <c r="N20" s="64" t="str">
        <v>定常業務</v>
      </c>
      <c r="O20" s="64" t="str">
        <v>ログ確認</v>
      </c>
      <c r="P20" s="64" t="str">
        <v>-</v>
      </c>
      <c r="Q20" s="64" t="str">
        <v>定常業務_ログ確認</v>
      </c>
      <c r="R20" s="64">
        <v>4</v>
      </c>
      <c r="S20" s="64">
        <v>4</v>
      </c>
      <c r="T20" s="50" t="str">
        <v/>
      </c>
      <c r="U20" s="4"/>
      <c r="V20" s="6">
        <v>0.75</v>
      </c>
    </row>
    <row r="21" spans="1:22" x14ac:dyDescent="0.25">
      <c r="A21" s="4" t="s">
        <v>27</v>
      </c>
      <c r="B21" s="29">
        <v>44327</v>
      </c>
      <c r="C21" s="29" t="s">
        <v>7</v>
      </c>
      <c r="D21" s="4" t="s">
        <v>58</v>
      </c>
      <c r="E21" s="4">
        <v>6</v>
      </c>
      <c r="F21" s="29" t="s">
        <v>112</v>
      </c>
      <c r="G21" s="4">
        <v>89</v>
      </c>
      <c r="H21" s="4">
        <v>4</v>
      </c>
      <c r="I21" s="64" t="e" cm="1" vm="1">
        <f t="array" ref="I21:T21">IF(G21&lt;&gt;"",INDEX(IF(ISBLANK(_xlfn._xlws.FILTER(テーブル1[#All], (テーブル1[[#All],[タスクNo]]=G21)*(テーブル1[[#All],[子No]]=H21),)),"",_xlfn._xlws.FILTER(テーブル1[#All], (テーブル1[[#All],[タスクNo]]=G21)*(テーブル1[[#All],[子No]]=H21),)), , _xlfn.SEQUENCE(1, COLUMN(タスクリスト!$T$1)-COLUMN(タスクリスト!$I$1)+1, COLUMN(タスクリスト!$I$1), 1)),"")</f>
        <v>#VALUE!</v>
      </c>
      <c r="J21" s="64" t="e" vm="1">
        <v>#VALUE!</v>
      </c>
      <c r="K21" s="64" t="e" vm="1">
        <v>#VALUE!</v>
      </c>
      <c r="L21" s="64" t="e" vm="1">
        <v>#VALUE!</v>
      </c>
      <c r="M21" s="64" t="e" vm="1">
        <v>#VALUE!</v>
      </c>
      <c r="N21" s="64" t="e" vm="1">
        <v>#VALUE!</v>
      </c>
      <c r="O21" s="64" t="e" vm="1">
        <v>#VALUE!</v>
      </c>
      <c r="P21" s="64" t="e" vm="1">
        <v>#VALUE!</v>
      </c>
      <c r="Q21" s="64" t="e" vm="1">
        <v>#VALUE!</v>
      </c>
      <c r="R21" s="64" t="e" vm="1">
        <v>#VALUE!</v>
      </c>
      <c r="S21" s="64" t="e" vm="1">
        <v>#VALUE!</v>
      </c>
      <c r="T21" s="50" t="e" vm="1">
        <v>#VALUE!</v>
      </c>
      <c r="U21" s="4"/>
      <c r="V21" s="5">
        <v>0.5</v>
      </c>
    </row>
    <row r="22" spans="1:22" x14ac:dyDescent="0.25">
      <c r="A22" s="4" t="s">
        <v>27</v>
      </c>
      <c r="B22" s="29">
        <v>44327</v>
      </c>
      <c r="C22" s="29" t="s">
        <v>7</v>
      </c>
      <c r="D22" s="4" t="s">
        <v>58</v>
      </c>
      <c r="E22" s="4">
        <v>7</v>
      </c>
      <c r="F22" s="29" t="s">
        <v>112</v>
      </c>
      <c r="G22" s="4">
        <v>138</v>
      </c>
      <c r="H22" s="4" t="s">
        <v>112</v>
      </c>
      <c r="I22" s="64" t="e" cm="1" vm="1">
        <f t="array" ref="I22:T22">IF(G22&lt;&gt;"",INDEX(IF(ISBLANK(_xlfn._xlws.FILTER(テーブル1[#All], (テーブル1[[#All],[タスクNo]]=G22)*(テーブル1[[#All],[子No]]=H22),)),"",_xlfn._xlws.FILTER(テーブル1[#All], (テーブル1[[#All],[タスクNo]]=G22)*(テーブル1[[#All],[子No]]=H22),)), , _xlfn.SEQUENCE(1, COLUMN(タスクリスト!$T$1)-COLUMN(タスクリスト!$I$1)+1, COLUMN(タスクリスト!$I$1), 1)),"")</f>
        <v>#VALUE!</v>
      </c>
      <c r="J22" s="64" t="e" vm="1">
        <v>#VALUE!</v>
      </c>
      <c r="K22" s="64" t="e" vm="1">
        <v>#VALUE!</v>
      </c>
      <c r="L22" s="64" t="e" vm="1">
        <v>#VALUE!</v>
      </c>
      <c r="M22" s="64" t="e" vm="1">
        <v>#VALUE!</v>
      </c>
      <c r="N22" s="64" t="e" vm="1">
        <v>#VALUE!</v>
      </c>
      <c r="O22" s="64" t="e" vm="1">
        <v>#VALUE!</v>
      </c>
      <c r="P22" s="64" t="e" vm="1">
        <v>#VALUE!</v>
      </c>
      <c r="Q22" s="64" t="e" vm="1">
        <v>#VALUE!</v>
      </c>
      <c r="R22" s="64" t="e" vm="1">
        <v>#VALUE!</v>
      </c>
      <c r="S22" s="64" t="e" vm="1">
        <v>#VALUE!</v>
      </c>
      <c r="T22" s="50" t="e" vm="1">
        <v>#VALUE!</v>
      </c>
      <c r="U22" s="4"/>
      <c r="V22" s="5">
        <v>0.5</v>
      </c>
    </row>
    <row r="23" spans="1:22" x14ac:dyDescent="0.25">
      <c r="A23" s="4" t="s">
        <v>27</v>
      </c>
      <c r="B23" s="29">
        <v>44327</v>
      </c>
      <c r="C23" s="29" t="s">
        <v>7</v>
      </c>
      <c r="D23" s="4" t="s">
        <v>58</v>
      </c>
      <c r="E23" s="4">
        <v>9</v>
      </c>
      <c r="F23" s="4" t="s">
        <v>92</v>
      </c>
      <c r="G23" s="4">
        <v>75</v>
      </c>
      <c r="H23" s="4" t="s">
        <v>112</v>
      </c>
      <c r="I23" s="64" t="e" cm="1" vm="1">
        <f t="array" ref="I23:T23">IF(G23&lt;&gt;"",INDEX(IF(ISBLANK(_xlfn._xlws.FILTER(テーブル1[#All], (テーブル1[[#All],[タスクNo]]=G23)*(テーブル1[[#All],[子No]]=H23),)),"",_xlfn._xlws.FILTER(テーブル1[#All], (テーブル1[[#All],[タスクNo]]=G23)*(テーブル1[[#All],[子No]]=H23),)), , _xlfn.SEQUENCE(1, COLUMN(タスクリスト!$T$1)-COLUMN(タスクリスト!$I$1)+1, COLUMN(タスクリスト!$I$1), 1)),"")</f>
        <v>#VALUE!</v>
      </c>
      <c r="J23" s="65" t="e" vm="1">
        <v>#VALUE!</v>
      </c>
      <c r="K23" s="65" t="e" vm="1">
        <v>#VALUE!</v>
      </c>
      <c r="L23" s="64" t="e" vm="1">
        <v>#VALUE!</v>
      </c>
      <c r="M23" s="64" t="e" vm="1">
        <v>#VALUE!</v>
      </c>
      <c r="N23" s="64" t="e" vm="1">
        <v>#VALUE!</v>
      </c>
      <c r="O23" s="64" t="e" vm="1">
        <v>#VALUE!</v>
      </c>
      <c r="P23" s="64" t="e" vm="1">
        <v>#VALUE!</v>
      </c>
      <c r="Q23" s="64" t="e" vm="1">
        <v>#VALUE!</v>
      </c>
      <c r="R23" s="64" t="e" vm="1">
        <v>#VALUE!</v>
      </c>
      <c r="S23" s="64" t="e" vm="1">
        <v>#VALUE!</v>
      </c>
      <c r="T23" s="50" t="e" vm="1">
        <v>#VALUE!</v>
      </c>
      <c r="U23" s="4"/>
      <c r="V23" s="6">
        <v>1</v>
      </c>
    </row>
    <row r="24" spans="1:22" x14ac:dyDescent="0.25">
      <c r="A24" s="4" t="s">
        <v>27</v>
      </c>
      <c r="B24" s="29">
        <v>44327</v>
      </c>
      <c r="C24" s="29" t="s">
        <v>7</v>
      </c>
      <c r="D24" s="4" t="s">
        <v>58</v>
      </c>
      <c r="E24" s="4">
        <v>11</v>
      </c>
      <c r="F24" s="4" t="s">
        <v>92</v>
      </c>
      <c r="G24" s="4">
        <v>5</v>
      </c>
      <c r="H24" s="4" t="s">
        <v>112</v>
      </c>
      <c r="I24" s="64" t="str" cm="1">
        <f t="array" ref="I24:T24">IF(G24&lt;&gt;"",INDEX(IF(ISBLANK(_xlfn._xlws.FILTER(テーブル1[#All], (テーブル1[[#All],[タスクNo]]=G24)*(テーブル1[[#All],[子No]]=H24),)),"",_xlfn._xlws.FILTER(テーブル1[#All], (テーブル1[[#All],[タスクNo]]=G24)*(テーブル1[[#All],[子No]]=H24),)), , _xlfn.SEQUENCE(1, COLUMN(タスクリスト!$T$1)-COLUMN(タスクリスト!$I$1)+1, COLUMN(タスクリスト!$I$1), 1)),"")</f>
        <v/>
      </c>
      <c r="J24" s="65" t="str">
        <v/>
      </c>
      <c r="K24" s="65" t="str">
        <v/>
      </c>
      <c r="L24" s="64" t="str">
        <v>作業</v>
      </c>
      <c r="M24" s="64" t="str">
        <v>WF保守</v>
      </c>
      <c r="N24" s="64" t="str">
        <v>メールチェック</v>
      </c>
      <c r="O24" s="64" t="str">
        <v>-</v>
      </c>
      <c r="P24" s="64" t="str">
        <v>-</v>
      </c>
      <c r="Q24" s="64" t="str">
        <v>メールチェック_昼</v>
      </c>
      <c r="R24" s="64">
        <v>5</v>
      </c>
      <c r="S24" s="64">
        <v>3</v>
      </c>
      <c r="T24" s="50" t="str">
        <v/>
      </c>
      <c r="U24" s="4"/>
      <c r="V24" s="6">
        <v>0.25</v>
      </c>
    </row>
    <row r="25" spans="1:22" x14ac:dyDescent="0.25">
      <c r="A25" s="4" t="s">
        <v>27</v>
      </c>
      <c r="B25" s="29">
        <v>44327</v>
      </c>
      <c r="C25" s="29" t="s">
        <v>7</v>
      </c>
      <c r="D25" s="4" t="s">
        <v>58</v>
      </c>
      <c r="E25" s="4">
        <v>12</v>
      </c>
      <c r="F25" s="29" t="s">
        <v>112</v>
      </c>
      <c r="G25" s="4">
        <v>97</v>
      </c>
      <c r="H25" s="4">
        <v>3</v>
      </c>
      <c r="I25" s="64" t="e" cm="1" vm="1">
        <f t="array" ref="I25:T25">IF(G25&lt;&gt;"",INDEX(IF(ISBLANK(_xlfn._xlws.FILTER(テーブル1[#All], (テーブル1[[#All],[タスクNo]]=G25)*(テーブル1[[#All],[子No]]=H25),)),"",_xlfn._xlws.FILTER(テーブル1[#All], (テーブル1[[#All],[タスクNo]]=G25)*(テーブル1[[#All],[子No]]=H25),)), , _xlfn.SEQUENCE(1, COLUMN(タスクリスト!$T$1)-COLUMN(タスクリスト!$I$1)+1, COLUMN(タスクリスト!$I$1), 1)),"")</f>
        <v>#VALUE!</v>
      </c>
      <c r="J25" s="64" t="e" vm="1">
        <v>#VALUE!</v>
      </c>
      <c r="K25" s="64" t="e" vm="1">
        <v>#VALUE!</v>
      </c>
      <c r="L25" s="64" t="e" vm="1">
        <v>#VALUE!</v>
      </c>
      <c r="M25" s="64" t="e" vm="1">
        <v>#VALUE!</v>
      </c>
      <c r="N25" s="64" t="e" vm="1">
        <v>#VALUE!</v>
      </c>
      <c r="O25" s="64" t="e" vm="1">
        <v>#VALUE!</v>
      </c>
      <c r="P25" s="64" t="e" vm="1">
        <v>#VALUE!</v>
      </c>
      <c r="Q25" s="64" t="e" vm="1">
        <v>#VALUE!</v>
      </c>
      <c r="R25" s="64" t="e" vm="1">
        <v>#VALUE!</v>
      </c>
      <c r="S25" s="64" t="e" vm="1">
        <v>#VALUE!</v>
      </c>
      <c r="T25" s="50" t="e" vm="1">
        <v>#VALUE!</v>
      </c>
      <c r="U25" s="4"/>
      <c r="V25" s="5">
        <v>0.75</v>
      </c>
    </row>
    <row r="26" spans="1:22" x14ac:dyDescent="0.25">
      <c r="A26" s="4" t="s">
        <v>27</v>
      </c>
      <c r="B26" s="29">
        <v>44327</v>
      </c>
      <c r="C26" s="29" t="s">
        <v>7</v>
      </c>
      <c r="D26" s="4" t="s">
        <v>58</v>
      </c>
      <c r="E26" s="4">
        <v>13</v>
      </c>
      <c r="F26" s="4" t="s">
        <v>92</v>
      </c>
      <c r="G26" s="4">
        <v>6</v>
      </c>
      <c r="H26" s="4" t="s">
        <v>112</v>
      </c>
      <c r="I26" s="64" t="str" cm="1">
        <f t="array" ref="I26:T26">IF(G26&lt;&gt;"",INDEX(IF(ISBLANK(_xlfn._xlws.FILTER(テーブル1[#All], (テーブル1[[#All],[タスクNo]]=G26)*(テーブル1[[#All],[子No]]=H26),)),"",_xlfn._xlws.FILTER(テーブル1[#All], (テーブル1[[#All],[タスクNo]]=G26)*(テーブル1[[#All],[子No]]=H26),)), , _xlfn.SEQUENCE(1, COLUMN(タスクリスト!$T$1)-COLUMN(タスクリスト!$I$1)+1, COLUMN(タスクリスト!$I$1), 1)),"")</f>
        <v/>
      </c>
      <c r="J26" s="65" t="str">
        <v/>
      </c>
      <c r="K26" s="65" t="str">
        <v/>
      </c>
      <c r="L26" s="64" t="str">
        <v>作業</v>
      </c>
      <c r="M26" s="64" t="str">
        <v>WF保守</v>
      </c>
      <c r="N26" s="64" t="str">
        <v>メールチェック</v>
      </c>
      <c r="O26" s="64" t="str">
        <v>-</v>
      </c>
      <c r="P26" s="64" t="str">
        <v>-</v>
      </c>
      <c r="Q26" s="64" t="str">
        <v>メールチェック_夕方</v>
      </c>
      <c r="R26" s="64">
        <v>5</v>
      </c>
      <c r="S26" s="64">
        <v>3</v>
      </c>
      <c r="T26" s="50" t="str">
        <v/>
      </c>
      <c r="U26" s="4"/>
      <c r="V26" s="6">
        <v>0.25</v>
      </c>
    </row>
    <row r="27" spans="1:22" x14ac:dyDescent="0.25">
      <c r="A27" s="4" t="s">
        <v>27</v>
      </c>
      <c r="B27" s="29">
        <v>44327</v>
      </c>
      <c r="C27" s="29" t="s">
        <v>7</v>
      </c>
      <c r="D27" s="4" t="s">
        <v>58</v>
      </c>
      <c r="E27" s="4">
        <v>14</v>
      </c>
      <c r="F27" s="29" t="s">
        <v>112</v>
      </c>
      <c r="G27" s="4">
        <v>38</v>
      </c>
      <c r="H27" s="4" t="s">
        <v>112</v>
      </c>
      <c r="I27" s="64" t="e" cm="1" vm="1">
        <f t="array" ref="I27:T27">IF(G27&lt;&gt;"",INDEX(IF(ISBLANK(_xlfn._xlws.FILTER(テーブル1[#All], (テーブル1[[#All],[タスクNo]]=G27)*(テーブル1[[#All],[子No]]=H27),)),"",_xlfn._xlws.FILTER(テーブル1[#All], (テーブル1[[#All],[タスクNo]]=G27)*(テーブル1[[#All],[子No]]=H27),)), , _xlfn.SEQUENCE(1, COLUMN(タスクリスト!$T$1)-COLUMN(タスクリスト!$I$1)+1, COLUMN(タスクリスト!$I$1), 1)),"")</f>
        <v>#VALUE!</v>
      </c>
      <c r="J27" s="64" t="e" vm="1">
        <v>#VALUE!</v>
      </c>
      <c r="K27" s="64" t="e" vm="1">
        <v>#VALUE!</v>
      </c>
      <c r="L27" s="64" t="e" vm="1">
        <v>#VALUE!</v>
      </c>
      <c r="M27" s="64" t="e" vm="1">
        <v>#VALUE!</v>
      </c>
      <c r="N27" s="64" t="e" vm="1">
        <v>#VALUE!</v>
      </c>
      <c r="O27" s="64" t="e" vm="1">
        <v>#VALUE!</v>
      </c>
      <c r="P27" s="64" t="e" vm="1">
        <v>#VALUE!</v>
      </c>
      <c r="Q27" s="64" t="e" vm="1">
        <v>#VALUE!</v>
      </c>
      <c r="R27" s="64" t="e" vm="1">
        <v>#VALUE!</v>
      </c>
      <c r="S27" s="64" t="e" vm="1">
        <v>#VALUE!</v>
      </c>
      <c r="T27" s="50" t="e" vm="1">
        <v>#VALUE!</v>
      </c>
      <c r="U27" s="4"/>
      <c r="V27" s="5">
        <v>0.5</v>
      </c>
    </row>
    <row r="28" spans="1:22" x14ac:dyDescent="0.25">
      <c r="A28" s="4" t="s">
        <v>27</v>
      </c>
      <c r="B28" s="29">
        <v>44327</v>
      </c>
      <c r="C28" s="29" t="s">
        <v>7</v>
      </c>
      <c r="D28" s="4" t="s">
        <v>58</v>
      </c>
      <c r="E28" s="4">
        <v>15</v>
      </c>
      <c r="F28" s="29" t="s">
        <v>112</v>
      </c>
      <c r="G28" s="21">
        <v>101</v>
      </c>
      <c r="H28" s="21" t="s">
        <v>112</v>
      </c>
      <c r="I28" s="67" t="e" cm="1" vm="1">
        <f t="array" ref="I28:T28">IF(G28&lt;&gt;"",INDEX(IF(ISBLANK(_xlfn._xlws.FILTER(テーブル1[#All], (テーブル1[[#All],[タスクNo]]=G28)*(テーブル1[[#All],[子No]]=H28),)),"",_xlfn._xlws.FILTER(テーブル1[#All], (テーブル1[[#All],[タスクNo]]=G28)*(テーブル1[[#All],[子No]]=H28),)), , _xlfn.SEQUENCE(1, COLUMN(タスクリスト!$T$1)-COLUMN(タスクリスト!$I$1)+1, COLUMN(タスクリスト!$I$1), 1)),"")</f>
        <v>#VALUE!</v>
      </c>
      <c r="J28" s="66" t="e" vm="1">
        <v>#VALUE!</v>
      </c>
      <c r="K28" s="66" t="e" vm="1">
        <v>#VALUE!</v>
      </c>
      <c r="L28" s="67" t="e" vm="1">
        <v>#VALUE!</v>
      </c>
      <c r="M28" s="67" t="e" vm="1">
        <v>#VALUE!</v>
      </c>
      <c r="N28" s="67" t="e" vm="1">
        <v>#VALUE!</v>
      </c>
      <c r="O28" s="67" t="e" vm="1">
        <v>#VALUE!</v>
      </c>
      <c r="P28" s="67" t="e" vm="1">
        <v>#VALUE!</v>
      </c>
      <c r="Q28" s="64" t="e" vm="1">
        <v>#VALUE!</v>
      </c>
      <c r="R28" s="64" t="e" vm="1">
        <v>#VALUE!</v>
      </c>
      <c r="S28" s="64" t="e" vm="1">
        <v>#VALUE!</v>
      </c>
      <c r="T28" s="50" t="e" vm="1">
        <v>#VALUE!</v>
      </c>
      <c r="U28" s="4"/>
      <c r="V28" s="5">
        <v>0.25</v>
      </c>
    </row>
    <row r="29" spans="1:22" x14ac:dyDescent="0.25">
      <c r="A29" s="4" t="s">
        <v>27</v>
      </c>
      <c r="B29" s="29">
        <v>44327</v>
      </c>
      <c r="C29" s="29" t="s">
        <v>7</v>
      </c>
      <c r="D29" s="4" t="s">
        <v>58</v>
      </c>
      <c r="E29" s="4">
        <v>16</v>
      </c>
      <c r="F29" s="4" t="s">
        <v>112</v>
      </c>
      <c r="G29" s="4">
        <v>142</v>
      </c>
      <c r="H29" s="4" t="s">
        <v>112</v>
      </c>
      <c r="I29" s="64" t="e" cm="1" vm="1">
        <f t="array" ref="I29:T29">IF(G29&lt;&gt;"",INDEX(IF(ISBLANK(_xlfn._xlws.FILTER(テーブル1[#All], (テーブル1[[#All],[タスクNo]]=G29)*(テーブル1[[#All],[子No]]=H29),)),"",_xlfn._xlws.FILTER(テーブル1[#All], (テーブル1[[#All],[タスクNo]]=G29)*(テーブル1[[#All],[子No]]=H29),)), , _xlfn.SEQUENCE(1, COLUMN(タスクリスト!$T$1)-COLUMN(タスクリスト!$I$1)+1, COLUMN(タスクリスト!$I$1), 1)),"")</f>
        <v>#VALUE!</v>
      </c>
      <c r="J29" s="64" t="e" vm="1">
        <v>#VALUE!</v>
      </c>
      <c r="K29" s="64" t="e" vm="1">
        <v>#VALUE!</v>
      </c>
      <c r="L29" s="64" t="e" vm="1">
        <v>#VALUE!</v>
      </c>
      <c r="M29" s="64" t="e" vm="1">
        <v>#VALUE!</v>
      </c>
      <c r="N29" s="64" t="e" vm="1">
        <v>#VALUE!</v>
      </c>
      <c r="O29" s="64" t="e" vm="1">
        <v>#VALUE!</v>
      </c>
      <c r="P29" s="64" t="e" vm="1">
        <v>#VALUE!</v>
      </c>
      <c r="Q29" s="64" t="e" vm="1">
        <v>#VALUE!</v>
      </c>
      <c r="R29" s="64" t="e" vm="1">
        <v>#VALUE!</v>
      </c>
      <c r="S29" s="64" t="e" vm="1">
        <v>#VALUE!</v>
      </c>
      <c r="T29" s="50" t="e" vm="1">
        <v>#VALUE!</v>
      </c>
      <c r="U29" s="4"/>
      <c r="V29" s="6">
        <v>0.25</v>
      </c>
    </row>
    <row r="30" spans="1:22" x14ac:dyDescent="0.25">
      <c r="A30" s="4" t="s">
        <v>27</v>
      </c>
      <c r="B30" s="29">
        <v>44327</v>
      </c>
      <c r="C30" s="29" t="s">
        <v>7</v>
      </c>
      <c r="D30" s="4" t="s">
        <v>58</v>
      </c>
      <c r="E30" s="4">
        <v>17</v>
      </c>
      <c r="F30" s="4" t="s">
        <v>92</v>
      </c>
      <c r="G30" s="4">
        <v>2</v>
      </c>
      <c r="H30" s="4" t="s">
        <v>112</v>
      </c>
      <c r="I30" s="64" t="str" cm="1">
        <f t="array" ref="I30:T30">IF(G30&lt;&gt;"",INDEX(IF(ISBLANK(_xlfn._xlws.FILTER(テーブル1[#All], (テーブル1[[#All],[タスクNo]]=G30)*(テーブル1[[#All],[子No]]=H30),)),"",_xlfn._xlws.FILTER(テーブル1[#All], (テーブル1[[#All],[タスクNo]]=G30)*(テーブル1[[#All],[子No]]=H30),)), , _xlfn.SEQUENCE(1, COLUMN(タスクリスト!$T$1)-COLUMN(タスクリスト!$I$1)+1, COLUMN(タスクリスト!$I$1), 1)),"")</f>
        <v/>
      </c>
      <c r="J30" s="64" t="str">
        <v/>
      </c>
      <c r="K30" s="64" t="str">
        <v/>
      </c>
      <c r="L30" s="64" t="str">
        <v>作業</v>
      </c>
      <c r="M30" s="64" t="str">
        <v>管理</v>
      </c>
      <c r="N30" s="64" t="str">
        <v>日報</v>
      </c>
      <c r="O30" s="64" t="str">
        <v>-</v>
      </c>
      <c r="P30" s="64" t="str">
        <v>-</v>
      </c>
      <c r="Q30" s="64" t="str">
        <v>日報</v>
      </c>
      <c r="R30" s="64">
        <v>3</v>
      </c>
      <c r="S30" s="64">
        <v>3</v>
      </c>
      <c r="T30" s="50" t="str">
        <v/>
      </c>
      <c r="U30" s="4"/>
      <c r="V30" s="6">
        <v>0.25</v>
      </c>
    </row>
    <row r="31" spans="1:22" x14ac:dyDescent="0.25">
      <c r="A31" s="4" t="s">
        <v>27</v>
      </c>
      <c r="B31" s="29">
        <v>44327</v>
      </c>
      <c r="C31" s="29" t="s">
        <v>7</v>
      </c>
      <c r="D31" s="4"/>
      <c r="E31" s="4"/>
      <c r="F31" s="4"/>
      <c r="G31" s="4"/>
      <c r="H31" s="4" t="s">
        <v>112</v>
      </c>
      <c r="I31" s="64" t="str" cm="1">
        <f t="array" ref="I31">IF(G31&lt;&gt;"",INDEX(IF(ISBLANK(_xlfn._xlws.FILTER(テーブル1[#All], (テーブル1[[#All],[タスクNo]]=G31)*(テーブル1[[#All],[子No]]=H31),)),"",_xlfn._xlws.FILTER(テーブル1[#All], (テーブル1[[#All],[タスクNo]]=G31)*(テーブル1[[#All],[子No]]=H31),)), , _xlfn.SEQUENCE(1, COLUMN(タスクリスト!$T$1)-COLUMN(タスクリスト!$I$1)+1, COLUMN(タスクリスト!$I$1), 1)),"")</f>
        <v/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50"/>
      <c r="U31" s="4"/>
      <c r="V31" s="6">
        <v>0.25</v>
      </c>
    </row>
    <row r="32" spans="1:22" x14ac:dyDescent="0.25">
      <c r="A32" s="4" t="s">
        <v>27</v>
      </c>
      <c r="B32" s="29">
        <v>44327</v>
      </c>
      <c r="C32" s="29" t="s">
        <v>7</v>
      </c>
      <c r="D32" s="4"/>
      <c r="E32" s="4"/>
      <c r="F32" s="4"/>
      <c r="G32" s="4"/>
      <c r="H32" s="4" t="s">
        <v>112</v>
      </c>
      <c r="I32" s="64" t="str" cm="1">
        <f t="array" ref="I32">IF(G32&lt;&gt;"",INDEX(IF(ISBLANK(_xlfn._xlws.FILTER(テーブル1[#All], (テーブル1[[#All],[タスクNo]]=G32)*(テーブル1[[#All],[子No]]=H32),)),"",_xlfn._xlws.FILTER(テーブル1[#All], (テーブル1[[#All],[タスクNo]]=G32)*(テーブル1[[#All],[子No]]=H32),)), , _xlfn.SEQUENCE(1, COLUMN(タスクリスト!$T$1)-COLUMN(タスクリスト!$I$1)+1, COLUMN(タスクリスト!$I$1), 1)),"")</f>
        <v/>
      </c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50"/>
      <c r="U32" s="4"/>
      <c r="V32" s="6">
        <v>0.25</v>
      </c>
    </row>
    <row r="33" spans="1:23" x14ac:dyDescent="0.25">
      <c r="A33" s="4" t="s">
        <v>27</v>
      </c>
      <c r="B33" s="29">
        <v>44327</v>
      </c>
      <c r="C33" s="29" t="s">
        <v>7</v>
      </c>
      <c r="D33" s="4"/>
      <c r="E33" s="4"/>
      <c r="F33" s="4"/>
      <c r="G33" s="4"/>
      <c r="H33" s="4" t="s">
        <v>112</v>
      </c>
      <c r="I33" s="64" t="str" cm="1">
        <f t="array" ref="I33">IF(G33&lt;&gt;"",INDEX(IF(ISBLANK(_xlfn._xlws.FILTER(テーブル1[#All], (テーブル1[[#All],[タスクNo]]=G33)*(テーブル1[[#All],[子No]]=H33),)),"",_xlfn._xlws.FILTER(テーブル1[#All], (テーブル1[[#All],[タスクNo]]=G33)*(テーブル1[[#All],[子No]]=H33),)), , _xlfn.SEQUENCE(1, COLUMN(タスクリスト!$T$1)-COLUMN(タスクリスト!$I$1)+1, COLUMN(タスクリスト!$I$1), 1)),"")</f>
        <v/>
      </c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50"/>
      <c r="U33" s="4"/>
      <c r="V33" s="6">
        <v>0.25</v>
      </c>
    </row>
    <row r="34" spans="1:23" x14ac:dyDescent="0.25">
      <c r="A34" s="4" t="s">
        <v>27</v>
      </c>
      <c r="B34" s="29">
        <v>44327</v>
      </c>
      <c r="C34" s="29" t="s">
        <v>7</v>
      </c>
      <c r="D34" s="4"/>
      <c r="E34" s="4"/>
      <c r="F34" s="4"/>
      <c r="G34" s="4"/>
      <c r="H34" s="4" t="s">
        <v>112</v>
      </c>
      <c r="I34" s="64" t="str" cm="1">
        <f t="array" ref="I34">IF(G34&lt;&gt;"",INDEX(IF(ISBLANK(_xlfn._xlws.FILTER(テーブル1[#All], (テーブル1[[#All],[タスクNo]]=G34)*(テーブル1[[#All],[子No]]=H34),)),"",_xlfn._xlws.FILTER(テーブル1[#All], (テーブル1[[#All],[タスクNo]]=G34)*(テーブル1[[#All],[子No]]=H34),)), , _xlfn.SEQUENCE(1, COLUMN(タスクリスト!$T$1)-COLUMN(タスクリスト!$I$1)+1, COLUMN(タスクリスト!$I$1), 1)),"")</f>
        <v/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50"/>
      <c r="U34" s="4"/>
      <c r="V34" s="6">
        <v>0.25</v>
      </c>
    </row>
    <row r="35" spans="1:23" x14ac:dyDescent="0.25">
      <c r="A35" s="4" t="s">
        <v>27</v>
      </c>
      <c r="B35" s="29">
        <v>44327</v>
      </c>
      <c r="C35" s="29" t="s">
        <v>7</v>
      </c>
      <c r="D35" s="4"/>
      <c r="E35" s="4"/>
      <c r="F35" s="4"/>
      <c r="G35" s="4"/>
      <c r="H35" s="4" t="s">
        <v>112</v>
      </c>
      <c r="I35" s="64" t="str" cm="1">
        <f t="array" ref="I35">IF(G35&lt;&gt;"",INDEX(IF(ISBLANK(_xlfn._xlws.FILTER(テーブル1[#All], (テーブル1[[#All],[タスクNo]]=G35)*(テーブル1[[#All],[子No]]=H35),)),"",_xlfn._xlws.FILTER(テーブル1[#All], (テーブル1[[#All],[タスクNo]]=G35)*(テーブル1[[#All],[子No]]=H35),)), , _xlfn.SEQUENCE(1, COLUMN(タスクリスト!$T$1)-COLUMN(タスクリスト!$I$1)+1, COLUMN(タスクリスト!$I$1), 1)),"")</f>
        <v/>
      </c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50"/>
      <c r="U35" s="4"/>
      <c r="V35" s="6">
        <v>0.25</v>
      </c>
    </row>
    <row r="36" spans="1:23" x14ac:dyDescent="0.25">
      <c r="A36" s="4" t="s">
        <v>27</v>
      </c>
      <c r="B36" s="29">
        <v>44327</v>
      </c>
      <c r="C36" s="29" t="s">
        <v>7</v>
      </c>
      <c r="D36" s="4"/>
      <c r="E36" s="4"/>
      <c r="F36" s="4"/>
      <c r="G36" s="4"/>
      <c r="H36" s="4" t="s">
        <v>112</v>
      </c>
      <c r="I36" s="64" t="str" cm="1">
        <f t="array" ref="I36">IF(G36&lt;&gt;"",INDEX(IF(ISBLANK(_xlfn._xlws.FILTER(テーブル1[#All], (テーブル1[[#All],[タスクNo]]=G36)*(テーブル1[[#All],[子No]]=H36),)),"",_xlfn._xlws.FILTER(テーブル1[#All], (テーブル1[[#All],[タスクNo]]=G36)*(テーブル1[[#All],[子No]]=H36),)), , _xlfn.SEQUENCE(1, COLUMN(タスクリスト!$T$1)-COLUMN(タスクリスト!$I$1)+1, COLUMN(タスクリスト!$I$1), 1)),"")</f>
        <v/>
      </c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50"/>
      <c r="U36" s="4"/>
      <c r="V36" s="6">
        <v>0.25</v>
      </c>
    </row>
    <row r="37" spans="1:23" x14ac:dyDescent="0.25">
      <c r="A37" s="4" t="s">
        <v>27</v>
      </c>
      <c r="B37" s="29">
        <v>44327</v>
      </c>
      <c r="C37" s="29" t="s">
        <v>7</v>
      </c>
      <c r="D37" s="4"/>
      <c r="E37" s="4"/>
      <c r="F37" s="4"/>
      <c r="G37" s="4"/>
      <c r="H37" s="4" t="s">
        <v>112</v>
      </c>
      <c r="I37" s="64" t="str" cm="1">
        <f t="array" ref="I37">IF(G37&lt;&gt;"",INDEX(IF(ISBLANK(_xlfn._xlws.FILTER(テーブル1[#All], (テーブル1[[#All],[タスクNo]]=G37)*(テーブル1[[#All],[子No]]=H37),)),"",_xlfn._xlws.FILTER(テーブル1[#All], (テーブル1[[#All],[タスクNo]]=G37)*(テーブル1[[#All],[子No]]=H37),)), , _xlfn.SEQUENCE(1, COLUMN(タスクリスト!$T$1)-COLUMN(タスクリスト!$I$1)+1, COLUMN(タスクリスト!$I$1), 1)),"")</f>
        <v/>
      </c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50"/>
      <c r="U37" s="4"/>
      <c r="V37" s="6">
        <v>0.25</v>
      </c>
    </row>
    <row r="38" spans="1:23" x14ac:dyDescent="0.25">
      <c r="A38" s="4" t="s">
        <v>27</v>
      </c>
      <c r="B38" s="29">
        <v>44327</v>
      </c>
      <c r="C38" s="29" t="s">
        <v>7</v>
      </c>
      <c r="D38" s="4"/>
      <c r="E38" s="4"/>
      <c r="F38" s="4"/>
      <c r="G38" s="4"/>
      <c r="H38" s="4" t="s">
        <v>112</v>
      </c>
      <c r="I38" s="64" t="str" cm="1">
        <f t="array" ref="I38">IF(G38&lt;&gt;"",INDEX(IF(ISBLANK(_xlfn._xlws.FILTER(テーブル1[#All], (テーブル1[[#All],[タスクNo]]=G38)*(テーブル1[[#All],[子No]]=H38),)),"",_xlfn._xlws.FILTER(テーブル1[#All], (テーブル1[[#All],[タスクNo]]=G38)*(テーブル1[[#All],[子No]]=H38),)), , _xlfn.SEQUENCE(1, COLUMN(タスクリスト!$T$1)-COLUMN(タスクリスト!$I$1)+1, COLUMN(タスクリスト!$I$1), 1)),"")</f>
        <v/>
      </c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50"/>
      <c r="U38" s="4"/>
      <c r="V38" s="6">
        <v>0.25</v>
      </c>
    </row>
    <row r="39" spans="1:23" x14ac:dyDescent="0.25">
      <c r="A39" s="4" t="s">
        <v>27</v>
      </c>
      <c r="B39" s="29">
        <v>44327</v>
      </c>
      <c r="C39" s="29" t="s">
        <v>7</v>
      </c>
      <c r="D39" s="4"/>
      <c r="E39" s="4"/>
      <c r="F39" s="4"/>
      <c r="G39" s="4"/>
      <c r="H39" s="4" t="s">
        <v>112</v>
      </c>
      <c r="I39" s="64" t="str" cm="1">
        <f t="array" ref="I39">IF(G39&lt;&gt;"",INDEX(IF(ISBLANK(_xlfn._xlws.FILTER(テーブル1[#All], (テーブル1[[#All],[タスクNo]]=G39)*(テーブル1[[#All],[子No]]=H39),)),"",_xlfn._xlws.FILTER(テーブル1[#All], (テーブル1[[#All],[タスクNo]]=G39)*(テーブル1[[#All],[子No]]=H39),)), , _xlfn.SEQUENCE(1, COLUMN(タスクリスト!$T$1)-COLUMN(タスクリスト!$I$1)+1, COLUMN(タスクリスト!$I$1), 1)),"")</f>
        <v/>
      </c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50"/>
      <c r="U39" s="4"/>
      <c r="V39" s="6">
        <v>0.25</v>
      </c>
    </row>
    <row r="40" spans="1:23" x14ac:dyDescent="0.25">
      <c r="A40" s="4" t="s">
        <v>27</v>
      </c>
      <c r="B40" s="29">
        <v>44327</v>
      </c>
      <c r="C40" s="29" t="s">
        <v>7</v>
      </c>
      <c r="D40" s="4"/>
      <c r="E40" s="4"/>
      <c r="F40" s="4"/>
      <c r="G40" s="4"/>
      <c r="H40" s="4" t="s">
        <v>112</v>
      </c>
      <c r="I40" s="64" t="str" cm="1">
        <f t="array" ref="I40">IF(G40&lt;&gt;"",INDEX(IF(ISBLANK(_xlfn._xlws.FILTER(テーブル1[#All], (テーブル1[[#All],[タスクNo]]=G40)*(テーブル1[[#All],[子No]]=H40),)),"",_xlfn._xlws.FILTER(テーブル1[#All], (テーブル1[[#All],[タスクNo]]=G40)*(テーブル1[[#All],[子No]]=H40),)), , _xlfn.SEQUENCE(1, COLUMN(タスクリスト!$T$1)-COLUMN(タスクリスト!$I$1)+1, COLUMN(タスクリスト!$I$1), 1)),"")</f>
        <v/>
      </c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50"/>
      <c r="U40" s="4"/>
      <c r="V40" s="6">
        <v>0.25</v>
      </c>
    </row>
    <row r="41" spans="1:23" x14ac:dyDescent="0.25">
      <c r="A41" s="4" t="s">
        <v>27</v>
      </c>
      <c r="B41" s="29">
        <v>44327</v>
      </c>
      <c r="C41" s="29" t="s">
        <v>7</v>
      </c>
      <c r="D41" s="4"/>
      <c r="E41" s="4"/>
      <c r="F41" s="4"/>
      <c r="G41" s="4"/>
      <c r="H41" s="4" t="s">
        <v>112</v>
      </c>
      <c r="I41" s="64" t="str" cm="1">
        <f t="array" ref="I41">IF(G41&lt;&gt;"",INDEX(IF(ISBLANK(_xlfn._xlws.FILTER(テーブル1[#All], (テーブル1[[#All],[タスクNo]]=G41)*(テーブル1[[#All],[子No]]=H41),)),"",_xlfn._xlws.FILTER(テーブル1[#All], (テーブル1[[#All],[タスクNo]]=G41)*(テーブル1[[#All],[子No]]=H41),)), , _xlfn.SEQUENCE(1, COLUMN(タスクリスト!$T$1)-COLUMN(タスクリスト!$I$1)+1, COLUMN(タスクリスト!$I$1), 1)),"")</f>
        <v/>
      </c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50"/>
      <c r="U41" s="4"/>
      <c r="V41" s="6">
        <v>0.25</v>
      </c>
    </row>
    <row r="42" spans="1:23" x14ac:dyDescent="0.25">
      <c r="A42" s="4" t="s">
        <v>27</v>
      </c>
      <c r="B42" s="29">
        <v>44327</v>
      </c>
      <c r="C42" s="29" t="s">
        <v>7</v>
      </c>
      <c r="D42" s="4"/>
      <c r="E42" s="4"/>
      <c r="F42" s="4"/>
      <c r="G42" s="4"/>
      <c r="H42" s="4" t="s">
        <v>112</v>
      </c>
      <c r="I42" s="64" t="str" cm="1">
        <f t="array" ref="I42">IF(G42&lt;&gt;"",INDEX(IF(ISBLANK(_xlfn._xlws.FILTER(テーブル1[#All], (テーブル1[[#All],[タスクNo]]=G42)*(テーブル1[[#All],[子No]]=H42),)),"",_xlfn._xlws.FILTER(テーブル1[#All], (テーブル1[[#All],[タスクNo]]=G42)*(テーブル1[[#All],[子No]]=H42),)), , _xlfn.SEQUENCE(1, COLUMN(タスクリスト!$T$1)-COLUMN(タスクリスト!$I$1)+1, COLUMN(タスクリスト!$I$1), 1)),"")</f>
        <v/>
      </c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50"/>
      <c r="U42" s="4"/>
      <c r="V42" s="6">
        <v>0.25</v>
      </c>
    </row>
    <row r="43" spans="1:23" x14ac:dyDescent="0.25">
      <c r="A43" s="4" t="s">
        <v>27</v>
      </c>
      <c r="B43" s="29"/>
      <c r="C43" s="2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9"/>
      <c r="U43" s="4"/>
      <c r="V43" s="5"/>
    </row>
    <row r="44" spans="1:23" x14ac:dyDescent="0.25">
      <c r="A44" s="46" t="s">
        <v>5</v>
      </c>
      <c r="B44" s="47"/>
      <c r="C44" s="47"/>
      <c r="D44" s="47"/>
      <c r="E44" s="47"/>
      <c r="F44" s="47"/>
      <c r="G44" s="47"/>
      <c r="H44" s="47"/>
      <c r="I44" s="47"/>
      <c r="J44" s="45"/>
      <c r="K44" s="45"/>
      <c r="L44" s="47"/>
      <c r="M44" s="47"/>
      <c r="N44" s="47"/>
      <c r="O44" s="47"/>
      <c r="P44" s="47"/>
      <c r="Q44" s="45"/>
      <c r="R44" s="45"/>
      <c r="S44" s="45"/>
      <c r="T44" s="45"/>
      <c r="U44" s="45"/>
      <c r="V44" s="48">
        <f>SUM(V18:V43)</f>
        <v>8.75</v>
      </c>
    </row>
    <row r="45" spans="1:23" x14ac:dyDescent="0.25">
      <c r="V45" s="1"/>
    </row>
    <row r="46" spans="1:23" x14ac:dyDescent="0.25">
      <c r="A46" s="16" t="s">
        <v>25</v>
      </c>
      <c r="B46" s="17"/>
      <c r="C46" s="17"/>
      <c r="D46" s="17"/>
      <c r="E46" s="17"/>
      <c r="F46" s="17"/>
      <c r="G46" s="17"/>
      <c r="H46" s="17"/>
      <c r="I46" s="17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3"/>
    </row>
    <row r="47" spans="1:23" x14ac:dyDescent="0.25">
      <c r="A47" s="33" t="s">
        <v>59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5"/>
      <c r="R47" s="35"/>
      <c r="S47" s="35"/>
      <c r="T47" s="35"/>
      <c r="U47" s="36"/>
      <c r="V47" s="36"/>
    </row>
    <row r="48" spans="1:23" ht="31.5" x14ac:dyDescent="0.25">
      <c r="A48" s="59" t="str" cm="1">
        <f t="array" ref="A48:V50">IF(ISBLANK(_xlfn._xlws.FILTER(テーブル1[#All], テーブル1[[#All],[種別]]="INBOX", "該当なし")),"",_xlfn._xlws.SORT(_xlfn._xlws.FILTER(テーブル1[#All], テーブル1[[#All],[種別]]="INBOX", "該当なし"),COLUMN($G$47),-1))</f>
        <v/>
      </c>
      <c r="B48" s="59" t="str">
        <v/>
      </c>
      <c r="C48" s="59" t="str">
        <v>未完了</v>
      </c>
      <c r="D48" s="59" t="str">
        <v/>
      </c>
      <c r="E48" s="59" t="str">
        <v/>
      </c>
      <c r="F48" s="59" t="str">
        <v>INBOX</v>
      </c>
      <c r="G48" s="59">
        <v>14</v>
      </c>
      <c r="H48" s="59">
        <v>0</v>
      </c>
      <c r="I48" s="59" t="str">
        <v/>
      </c>
      <c r="J48" s="59" t="str">
        <v/>
      </c>
      <c r="K48" s="59" t="str">
        <v/>
      </c>
      <c r="L48" s="59" t="str">
        <v>作業</v>
      </c>
      <c r="M48" s="59" t="str">
        <v>WF保守</v>
      </c>
      <c r="N48" s="59" t="str">
        <v>個別開発</v>
      </c>
      <c r="O48" s="59" t="str">
        <v>作業</v>
      </c>
      <c r="P48" s="59" t="str">
        <v>-</v>
      </c>
      <c r="Q48" s="59" t="str">
        <v>SAKIのWF展開</v>
      </c>
      <c r="R48" s="59">
        <v>5</v>
      </c>
      <c r="S48" s="59">
        <v>5</v>
      </c>
      <c r="T48" s="60">
        <v>44275</v>
      </c>
      <c r="U48" s="59" t="str">
        <v/>
      </c>
      <c r="V48" s="61" t="str">
        <v/>
      </c>
    </row>
    <row r="49" spans="1:22" ht="31.5" x14ac:dyDescent="0.25">
      <c r="A49" s="59" t="str">
        <v/>
      </c>
      <c r="B49" s="59" t="str">
        <v/>
      </c>
      <c r="C49" s="59" t="str">
        <v>未完了</v>
      </c>
      <c r="D49" s="59" t="str">
        <v/>
      </c>
      <c r="E49" s="59" t="str">
        <v/>
      </c>
      <c r="F49" s="59" t="str">
        <v>INBOX</v>
      </c>
      <c r="G49" s="59">
        <v>13</v>
      </c>
      <c r="H49" s="59" t="str">
        <v/>
      </c>
      <c r="I49" s="59" t="str">
        <v/>
      </c>
      <c r="J49" s="59" t="str">
        <v/>
      </c>
      <c r="K49" s="59" t="str">
        <v/>
      </c>
      <c r="L49" s="59" t="str">
        <v>管理</v>
      </c>
      <c r="M49" s="59" t="str">
        <v>WF保守</v>
      </c>
      <c r="N49" s="59" t="str">
        <v>打ち合わせ</v>
      </c>
      <c r="O49" s="59" t="str">
        <v>-</v>
      </c>
      <c r="P49" s="59" t="str">
        <v>-</v>
      </c>
      <c r="Q49" s="59" t="str">
        <v>SAKIのWF展開</v>
      </c>
      <c r="R49" s="59">
        <v>4</v>
      </c>
      <c r="S49" s="59">
        <v>4</v>
      </c>
      <c r="T49" s="60">
        <v>44275</v>
      </c>
      <c r="U49" s="59" t="str">
        <v/>
      </c>
      <c r="V49" s="61">
        <v>1</v>
      </c>
    </row>
    <row r="50" spans="1:22" x14ac:dyDescent="0.25">
      <c r="A50" s="59" t="str">
        <v/>
      </c>
      <c r="B50" s="59" t="str">
        <v/>
      </c>
      <c r="C50" s="59" t="str">
        <v>完了</v>
      </c>
      <c r="D50" s="59" t="str">
        <v/>
      </c>
      <c r="E50" s="59" t="str">
        <v/>
      </c>
      <c r="F50" s="59" t="str">
        <v>INBOX</v>
      </c>
      <c r="G50" s="59">
        <v>1</v>
      </c>
      <c r="H50" s="59" t="str">
        <v/>
      </c>
      <c r="I50" s="59" t="str">
        <v/>
      </c>
      <c r="J50" s="59" t="str">
        <v/>
      </c>
      <c r="K50" s="59" t="str">
        <v/>
      </c>
      <c r="L50" s="59" t="str">
        <v>作業</v>
      </c>
      <c r="M50" s="59" t="str">
        <v>管理</v>
      </c>
      <c r="N50" s="59" t="str">
        <v>タスク整理</v>
      </c>
      <c r="O50" s="59" t="str">
        <v>-</v>
      </c>
      <c r="P50" s="59" t="str">
        <v>-</v>
      </c>
      <c r="Q50" s="59" t="str">
        <v>タスク整理</v>
      </c>
      <c r="R50" s="59">
        <v>3</v>
      </c>
      <c r="S50" s="59">
        <v>3</v>
      </c>
      <c r="T50" s="60">
        <v>44287</v>
      </c>
      <c r="U50" s="59" t="str">
        <v/>
      </c>
      <c r="V50" s="61">
        <v>0</v>
      </c>
    </row>
    <row r="51" spans="1:22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60"/>
      <c r="U51" s="59"/>
      <c r="V51" s="61"/>
    </row>
    <row r="52" spans="1:22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60"/>
      <c r="U52" s="59"/>
      <c r="V52" s="61"/>
    </row>
    <row r="53" spans="1:22" x14ac:dyDescent="0.25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60"/>
      <c r="U53" s="59"/>
      <c r="V53" s="61"/>
    </row>
    <row r="54" spans="1:22" x14ac:dyDescent="0.25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60"/>
      <c r="U54" s="59"/>
      <c r="V54" s="61"/>
    </row>
    <row r="55" spans="1:22" x14ac:dyDescent="0.2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60"/>
      <c r="U55" s="59"/>
      <c r="V55" s="61"/>
    </row>
    <row r="56" spans="1:22" x14ac:dyDescent="0.25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60"/>
      <c r="U56" s="59"/>
      <c r="V56" s="61"/>
    </row>
    <row r="57" spans="1:22" x14ac:dyDescent="0.25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62"/>
      <c r="O57" s="59"/>
      <c r="P57" s="59"/>
      <c r="Q57" s="59"/>
      <c r="R57" s="59"/>
      <c r="S57" s="59"/>
      <c r="T57" s="60"/>
      <c r="U57" s="59"/>
      <c r="V57" s="61"/>
    </row>
    <row r="58" spans="1:22" x14ac:dyDescent="0.25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60"/>
      <c r="U58" s="59"/>
      <c r="V58" s="61"/>
    </row>
    <row r="59" spans="1:22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60"/>
      <c r="U59" s="59"/>
      <c r="V59" s="61"/>
    </row>
    <row r="60" spans="1:22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60"/>
      <c r="U60" s="59"/>
      <c r="V60" s="61"/>
    </row>
    <row r="61" spans="1:22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60"/>
      <c r="U61" s="59"/>
      <c r="V61" s="61"/>
    </row>
    <row r="62" spans="1:22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60"/>
      <c r="U62" s="59"/>
      <c r="V62" s="61"/>
    </row>
    <row r="63" spans="1:22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60"/>
      <c r="U63" s="59"/>
      <c r="V63" s="61"/>
    </row>
    <row r="64" spans="1:22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60"/>
      <c r="U64" s="59"/>
      <c r="V64" s="61"/>
    </row>
    <row r="65" spans="1:22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60"/>
      <c r="U65" s="59"/>
      <c r="V65" s="61"/>
    </row>
    <row r="66" spans="1:22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60"/>
      <c r="U66" s="59"/>
      <c r="V66" s="61"/>
    </row>
    <row r="67" spans="1:22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60"/>
      <c r="U67" s="59"/>
      <c r="V67" s="61"/>
    </row>
    <row r="68" spans="1:22" x14ac:dyDescent="0.25">
      <c r="A68" s="59"/>
      <c r="B68" s="60"/>
      <c r="C68" s="60"/>
      <c r="D68" s="60"/>
      <c r="E68" s="59"/>
      <c r="F68" s="60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60"/>
      <c r="U68" s="59"/>
      <c r="V68" s="61"/>
    </row>
    <row r="69" spans="1:22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60"/>
      <c r="U69" s="59"/>
      <c r="V69" s="61"/>
    </row>
    <row r="70" spans="1:22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60"/>
      <c r="U70" s="59"/>
      <c r="V70" s="61"/>
    </row>
    <row r="71" spans="1:22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60"/>
      <c r="U71" s="59"/>
      <c r="V71" s="61"/>
    </row>
    <row r="72" spans="1:22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60"/>
      <c r="U72" s="59"/>
      <c r="V72" s="61"/>
    </row>
    <row r="73" spans="1:22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60"/>
      <c r="U73" s="59"/>
      <c r="V73" s="61"/>
    </row>
    <row r="74" spans="1:22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60"/>
      <c r="U74" s="59"/>
      <c r="V74" s="61"/>
    </row>
    <row r="75" spans="1:22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60"/>
      <c r="U75" s="59"/>
      <c r="V75" s="61"/>
    </row>
    <row r="76" spans="1:22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60"/>
      <c r="U76" s="59"/>
      <c r="V76" s="61"/>
    </row>
    <row r="77" spans="1:22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60"/>
      <c r="U77" s="59"/>
      <c r="V77" s="61"/>
    </row>
    <row r="78" spans="1:22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60"/>
      <c r="U78" s="59"/>
      <c r="V78" s="61"/>
    </row>
    <row r="79" spans="1:22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60"/>
      <c r="U79" s="59"/>
      <c r="V79" s="61"/>
    </row>
    <row r="80" spans="1:22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60"/>
      <c r="U80" s="59"/>
      <c r="V80" s="61"/>
    </row>
    <row r="81" spans="1:22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60"/>
      <c r="U81" s="59"/>
      <c r="V81" s="61"/>
    </row>
    <row r="82" spans="1:22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60"/>
      <c r="U82" s="59"/>
      <c r="V82" s="61"/>
    </row>
    <row r="83" spans="1:22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60"/>
      <c r="U83" s="59"/>
      <c r="V83" s="61"/>
    </row>
    <row r="84" spans="1:22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60"/>
      <c r="U84" s="59"/>
      <c r="V84" s="61"/>
    </row>
    <row r="85" spans="1:22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60"/>
      <c r="U85" s="59"/>
      <c r="V85" s="61"/>
    </row>
    <row r="86" spans="1:22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60"/>
      <c r="U86" s="59"/>
      <c r="V86" s="61"/>
    </row>
    <row r="87" spans="1:22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60"/>
      <c r="U87" s="59"/>
      <c r="V87" s="61"/>
    </row>
    <row r="88" spans="1:22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60"/>
      <c r="U88" s="59"/>
      <c r="V88" s="61"/>
    </row>
    <row r="89" spans="1:22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60"/>
      <c r="U89" s="59"/>
      <c r="V89" s="61"/>
    </row>
    <row r="90" spans="1:22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60"/>
      <c r="U90" s="59"/>
      <c r="V90" s="61"/>
    </row>
    <row r="91" spans="1:22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60"/>
      <c r="U91" s="59"/>
      <c r="V91" s="61"/>
    </row>
    <row r="92" spans="1:22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60"/>
      <c r="U92" s="59"/>
      <c r="V92" s="61"/>
    </row>
    <row r="93" spans="1:22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60"/>
      <c r="U93" s="59"/>
      <c r="V93" s="61"/>
    </row>
    <row r="94" spans="1:22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60"/>
      <c r="U94" s="59"/>
      <c r="V94" s="61"/>
    </row>
    <row r="95" spans="1:22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60"/>
      <c r="U95" s="59"/>
      <c r="V95" s="61"/>
    </row>
    <row r="96" spans="1:22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60"/>
      <c r="U96" s="59"/>
      <c r="V96" s="61"/>
    </row>
    <row r="97" spans="1:22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60"/>
      <c r="U97" s="59"/>
      <c r="V97" s="61"/>
    </row>
    <row r="98" spans="1:22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60"/>
      <c r="U98" s="59"/>
      <c r="V98" s="61"/>
    </row>
    <row r="99" spans="1:22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60"/>
      <c r="U99" s="59"/>
      <c r="V99" s="61"/>
    </row>
    <row r="100" spans="1:22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60"/>
      <c r="U100" s="59"/>
      <c r="V100" s="61"/>
    </row>
    <row r="101" spans="1:22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60"/>
      <c r="U101" s="59"/>
      <c r="V101" s="61"/>
    </row>
    <row r="102" spans="1:22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60"/>
      <c r="U102" s="59"/>
      <c r="V102" s="61"/>
    </row>
    <row r="103" spans="1:22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60"/>
      <c r="U103" s="59"/>
      <c r="V103" s="61"/>
    </row>
    <row r="104" spans="1:22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60"/>
      <c r="U104" s="59"/>
      <c r="V104" s="61"/>
    </row>
    <row r="105" spans="1:22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60"/>
      <c r="U105" s="59"/>
      <c r="V105" s="61"/>
    </row>
    <row r="106" spans="1:22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60"/>
      <c r="U106" s="59"/>
      <c r="V106" s="61"/>
    </row>
    <row r="107" spans="1:22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60"/>
      <c r="U107" s="59"/>
      <c r="V107" s="61"/>
    </row>
    <row r="108" spans="1:22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60"/>
      <c r="U108" s="59"/>
      <c r="V108" s="61"/>
    </row>
    <row r="109" spans="1:22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60"/>
      <c r="U109" s="59"/>
      <c r="V109" s="61"/>
    </row>
    <row r="110" spans="1:22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60"/>
      <c r="U110" s="59"/>
      <c r="V110" s="61"/>
    </row>
    <row r="111" spans="1:22" x14ac:dyDescent="0.25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60"/>
      <c r="U111" s="59"/>
      <c r="V111" s="61"/>
    </row>
    <row r="112" spans="1:22" x14ac:dyDescent="0.25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60"/>
      <c r="U112" s="59"/>
      <c r="V112" s="61"/>
    </row>
    <row r="113" spans="1:22" x14ac:dyDescent="0.2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60"/>
      <c r="U113" s="59"/>
      <c r="V113" s="61"/>
    </row>
    <row r="114" spans="1:22" x14ac:dyDescent="0.25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60"/>
      <c r="U114" s="59"/>
      <c r="V114" s="61"/>
    </row>
    <row r="115" spans="1:22" x14ac:dyDescent="0.2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60"/>
      <c r="U115" s="59"/>
      <c r="V115" s="61"/>
    </row>
    <row r="116" spans="1:22" x14ac:dyDescent="0.25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60"/>
      <c r="U116" s="59"/>
      <c r="V116" s="61"/>
    </row>
    <row r="117" spans="1:22" x14ac:dyDescent="0.25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60"/>
      <c r="U117" s="59"/>
      <c r="V117" s="61"/>
    </row>
    <row r="118" spans="1:22" x14ac:dyDescent="0.25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60"/>
      <c r="U118" s="59"/>
      <c r="V118" s="61"/>
    </row>
    <row r="119" spans="1:22" x14ac:dyDescent="0.25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60"/>
      <c r="U119" s="59"/>
      <c r="V119" s="61"/>
    </row>
    <row r="120" spans="1:22" x14ac:dyDescent="0.25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60"/>
      <c r="U120" s="59"/>
      <c r="V120" s="61"/>
    </row>
    <row r="121" spans="1:22" x14ac:dyDescent="0.25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60"/>
      <c r="U121" s="59"/>
      <c r="V121" s="61"/>
    </row>
    <row r="122" spans="1:22" x14ac:dyDescent="0.25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60"/>
      <c r="U122" s="59"/>
      <c r="V122" s="61"/>
    </row>
    <row r="123" spans="1:22" x14ac:dyDescent="0.25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60"/>
      <c r="U123" s="59"/>
      <c r="V123" s="61"/>
    </row>
    <row r="124" spans="1:22" x14ac:dyDescent="0.2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60"/>
      <c r="U124" s="59"/>
      <c r="V124" s="61"/>
    </row>
    <row r="125" spans="1:22" x14ac:dyDescent="0.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60"/>
      <c r="U125" s="59"/>
      <c r="V125" s="61"/>
    </row>
    <row r="126" spans="1:22" x14ac:dyDescent="0.25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60"/>
      <c r="U126" s="59"/>
      <c r="V126" s="61"/>
    </row>
    <row r="127" spans="1:22" x14ac:dyDescent="0.25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60"/>
      <c r="U127" s="59"/>
      <c r="V127" s="61"/>
    </row>
    <row r="128" spans="1:22" x14ac:dyDescent="0.25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60"/>
      <c r="U128" s="59"/>
      <c r="V128" s="61"/>
    </row>
    <row r="129" spans="1:22" x14ac:dyDescent="0.25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60"/>
      <c r="U129" s="59"/>
      <c r="V129" s="61"/>
    </row>
    <row r="130" spans="1:22" x14ac:dyDescent="0.25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60"/>
      <c r="U130" s="59"/>
      <c r="V130" s="61"/>
    </row>
    <row r="131" spans="1:22" x14ac:dyDescent="0.25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60"/>
      <c r="U131" s="59"/>
      <c r="V131" s="61"/>
    </row>
    <row r="132" spans="1:22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60"/>
      <c r="U132" s="59"/>
      <c r="V132" s="61"/>
    </row>
    <row r="133" spans="1:22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60"/>
      <c r="U133" s="59"/>
      <c r="V133" s="61"/>
    </row>
    <row r="134" spans="1:22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60"/>
      <c r="U134" s="59"/>
      <c r="V134" s="61"/>
    </row>
    <row r="135" spans="1:22" x14ac:dyDescent="0.2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60"/>
      <c r="U135" s="59"/>
      <c r="V135" s="61"/>
    </row>
    <row r="136" spans="1:22" x14ac:dyDescent="0.25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60"/>
      <c r="U136" s="59"/>
      <c r="V136" s="61"/>
    </row>
    <row r="137" spans="1:22" x14ac:dyDescent="0.25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60"/>
      <c r="U137" s="59"/>
      <c r="V137" s="61"/>
    </row>
    <row r="138" spans="1:22" x14ac:dyDescent="0.25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60"/>
      <c r="U138" s="59"/>
      <c r="V138" s="61"/>
    </row>
    <row r="139" spans="1:22" x14ac:dyDescent="0.25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60"/>
      <c r="U139" s="59"/>
      <c r="V139" s="61"/>
    </row>
    <row r="140" spans="1:22" x14ac:dyDescent="0.25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60"/>
      <c r="U140" s="59"/>
      <c r="V140" s="61"/>
    </row>
    <row r="141" spans="1:22" x14ac:dyDescent="0.25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60"/>
      <c r="U141" s="59"/>
      <c r="V141" s="61"/>
    </row>
    <row r="142" spans="1:22" x14ac:dyDescent="0.25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60"/>
      <c r="U142" s="59"/>
      <c r="V142" s="61"/>
    </row>
    <row r="143" spans="1:22" x14ac:dyDescent="0.25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60"/>
      <c r="U143" s="59"/>
      <c r="V143" s="61"/>
    </row>
    <row r="144" spans="1:22" x14ac:dyDescent="0.25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60"/>
      <c r="U144" s="59"/>
      <c r="V144" s="61"/>
    </row>
    <row r="145" spans="1:22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60"/>
      <c r="U145" s="59"/>
      <c r="V145" s="61"/>
    </row>
    <row r="146" spans="1:22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60"/>
      <c r="U146" s="59"/>
      <c r="V146" s="61"/>
    </row>
    <row r="147" spans="1:22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60"/>
      <c r="U147" s="59"/>
      <c r="V147" s="61"/>
    </row>
    <row r="148" spans="1:22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60"/>
      <c r="U148" s="59"/>
      <c r="V148" s="61"/>
    </row>
    <row r="149" spans="1:22" x14ac:dyDescent="0.25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60"/>
      <c r="U149" s="59"/>
      <c r="V149" s="61"/>
    </row>
    <row r="150" spans="1:22" x14ac:dyDescent="0.25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60"/>
      <c r="U150" s="59"/>
      <c r="V150" s="61"/>
    </row>
    <row r="151" spans="1:22" x14ac:dyDescent="0.25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60"/>
      <c r="U151" s="59"/>
      <c r="V151" s="61"/>
    </row>
    <row r="152" spans="1:22" x14ac:dyDescent="0.25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60"/>
      <c r="U152" s="59"/>
      <c r="V152" s="61"/>
    </row>
    <row r="153" spans="1:22" x14ac:dyDescent="0.25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60"/>
      <c r="U153" s="59"/>
      <c r="V153" s="61"/>
    </row>
    <row r="154" spans="1:22" x14ac:dyDescent="0.25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60"/>
      <c r="U154" s="59"/>
      <c r="V154" s="61"/>
    </row>
    <row r="155" spans="1:22" x14ac:dyDescent="0.2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60"/>
      <c r="U155" s="59"/>
      <c r="V155" s="61"/>
    </row>
    <row r="156" spans="1:22" x14ac:dyDescent="0.25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60"/>
      <c r="U156" s="59"/>
      <c r="V156" s="61"/>
    </row>
    <row r="157" spans="1:22" x14ac:dyDescent="0.25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60"/>
      <c r="U157" s="59"/>
      <c r="V157" s="61"/>
    </row>
    <row r="158" spans="1:22" x14ac:dyDescent="0.25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60"/>
      <c r="U158" s="59"/>
      <c r="V158" s="61"/>
    </row>
    <row r="159" spans="1:22" x14ac:dyDescent="0.25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60"/>
      <c r="U159" s="59"/>
      <c r="V159" s="61"/>
    </row>
    <row r="160" spans="1:22" x14ac:dyDescent="0.25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60"/>
      <c r="U160" s="59"/>
      <c r="V160" s="61"/>
    </row>
    <row r="161" spans="1:22" x14ac:dyDescent="0.25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60"/>
      <c r="U161" s="59"/>
      <c r="V161" s="61"/>
    </row>
    <row r="162" spans="1:22" x14ac:dyDescent="0.25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60"/>
      <c r="U162" s="59"/>
      <c r="V162" s="61"/>
    </row>
    <row r="163" spans="1:22" x14ac:dyDescent="0.25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60"/>
      <c r="U163" s="59"/>
      <c r="V163" s="61"/>
    </row>
    <row r="164" spans="1:22" x14ac:dyDescent="0.25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60"/>
      <c r="U164" s="59"/>
      <c r="V164" s="61"/>
    </row>
    <row r="165" spans="1:22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60"/>
      <c r="U165" s="59"/>
      <c r="V165" s="61"/>
    </row>
    <row r="166" spans="1:22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60"/>
      <c r="U166" s="59"/>
      <c r="V166" s="61"/>
    </row>
    <row r="167" spans="1:22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60"/>
      <c r="U167" s="59"/>
      <c r="V167" s="61"/>
    </row>
    <row r="168" spans="1:22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60"/>
      <c r="U168" s="59"/>
      <c r="V168" s="61"/>
    </row>
    <row r="169" spans="1:22" x14ac:dyDescent="0.25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60"/>
      <c r="U169" s="59"/>
      <c r="V169" s="61"/>
    </row>
    <row r="170" spans="1:22" x14ac:dyDescent="0.25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60"/>
      <c r="U170" s="59"/>
      <c r="V170" s="61"/>
    </row>
    <row r="171" spans="1:22" x14ac:dyDescent="0.25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60"/>
      <c r="U171" s="59"/>
      <c r="V171" s="61"/>
    </row>
    <row r="172" spans="1:22" x14ac:dyDescent="0.25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60"/>
      <c r="U172" s="59"/>
      <c r="V172" s="61"/>
    </row>
    <row r="173" spans="1:22" x14ac:dyDescent="0.25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60"/>
      <c r="U173" s="59"/>
      <c r="V173" s="61"/>
    </row>
    <row r="174" spans="1:22" x14ac:dyDescent="0.25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60"/>
      <c r="U174" s="59"/>
      <c r="V174" s="61"/>
    </row>
    <row r="175" spans="1:22" x14ac:dyDescent="0.2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60"/>
      <c r="U175" s="59"/>
      <c r="V175" s="61"/>
    </row>
    <row r="176" spans="1:22" x14ac:dyDescent="0.25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60"/>
      <c r="U176" s="59"/>
      <c r="V176" s="61"/>
    </row>
    <row r="177" spans="1:22" x14ac:dyDescent="0.25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60"/>
      <c r="U177" s="59"/>
      <c r="V177" s="61"/>
    </row>
    <row r="178" spans="1:22" x14ac:dyDescent="0.25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60"/>
      <c r="U178" s="59"/>
      <c r="V178" s="61"/>
    </row>
    <row r="179" spans="1:22" x14ac:dyDescent="0.25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60"/>
      <c r="U179" s="59"/>
      <c r="V179" s="61"/>
    </row>
    <row r="180" spans="1:22" x14ac:dyDescent="0.2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60"/>
      <c r="U180" s="59"/>
      <c r="V180" s="61"/>
    </row>
    <row r="181" spans="1:22" x14ac:dyDescent="0.25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60"/>
      <c r="U181" s="59"/>
      <c r="V181" s="61"/>
    </row>
    <row r="182" spans="1:22" x14ac:dyDescent="0.25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60"/>
      <c r="U182" s="59"/>
      <c r="V182" s="61"/>
    </row>
    <row r="183" spans="1:22" x14ac:dyDescent="0.25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60"/>
      <c r="U183" s="59"/>
      <c r="V183" s="61"/>
    </row>
    <row r="184" spans="1:22" x14ac:dyDescent="0.25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60"/>
      <c r="U184" s="59"/>
      <c r="V184" s="61"/>
    </row>
    <row r="185" spans="1:22" x14ac:dyDescent="0.2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60"/>
      <c r="U185" s="59"/>
      <c r="V185" s="61"/>
    </row>
    <row r="186" spans="1:22" x14ac:dyDescent="0.25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60"/>
      <c r="U186" s="59"/>
      <c r="V186" s="61"/>
    </row>
    <row r="187" spans="1:22" x14ac:dyDescent="0.25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60"/>
      <c r="U187" s="59"/>
      <c r="V187" s="61"/>
    </row>
    <row r="188" spans="1:22" x14ac:dyDescent="0.25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60"/>
      <c r="U188" s="59"/>
      <c r="V188" s="61"/>
    </row>
    <row r="189" spans="1:22" x14ac:dyDescent="0.25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60"/>
      <c r="U189" s="59"/>
      <c r="V189" s="61"/>
    </row>
    <row r="190" spans="1:22" x14ac:dyDescent="0.25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60"/>
      <c r="U190" s="59"/>
      <c r="V190" s="61"/>
    </row>
    <row r="191" spans="1:22" x14ac:dyDescent="0.25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60"/>
      <c r="U191" s="59"/>
      <c r="V191" s="61"/>
    </row>
    <row r="192" spans="1:22" x14ac:dyDescent="0.25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60"/>
      <c r="U192" s="59"/>
      <c r="V192" s="61"/>
    </row>
    <row r="193" spans="1:22" x14ac:dyDescent="0.25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60"/>
      <c r="U193" s="59"/>
      <c r="V193" s="61"/>
    </row>
    <row r="194" spans="1:22" x14ac:dyDescent="0.25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60"/>
      <c r="U194" s="59"/>
      <c r="V194" s="61"/>
    </row>
    <row r="195" spans="1:22" x14ac:dyDescent="0.2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60"/>
      <c r="U195" s="59"/>
      <c r="V195" s="61"/>
    </row>
    <row r="196" spans="1:22" x14ac:dyDescent="0.25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60"/>
      <c r="U196" s="59"/>
      <c r="V196" s="61"/>
    </row>
    <row r="197" spans="1:22" x14ac:dyDescent="0.25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60"/>
      <c r="U197" s="59"/>
      <c r="V197" s="61"/>
    </row>
    <row r="198" spans="1:22" x14ac:dyDescent="0.25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60"/>
      <c r="U198" s="59"/>
      <c r="V198" s="61"/>
    </row>
    <row r="199" spans="1:22" x14ac:dyDescent="0.25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60"/>
      <c r="U199" s="59"/>
      <c r="V199" s="61"/>
    </row>
    <row r="200" spans="1:22" x14ac:dyDescent="0.25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60"/>
      <c r="U200" s="59"/>
      <c r="V200" s="61"/>
    </row>
    <row r="201" spans="1:22" x14ac:dyDescent="0.25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60"/>
      <c r="U201" s="59"/>
      <c r="V201" s="61"/>
    </row>
    <row r="202" spans="1:22" x14ac:dyDescent="0.25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60"/>
      <c r="U202" s="59"/>
      <c r="V202" s="61"/>
    </row>
    <row r="203" spans="1:22" x14ac:dyDescent="0.25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60"/>
      <c r="U203" s="59"/>
      <c r="V203" s="61"/>
    </row>
    <row r="204" spans="1:22" x14ac:dyDescent="0.25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60"/>
      <c r="U204" s="59"/>
      <c r="V204" s="61"/>
    </row>
    <row r="205" spans="1:22" x14ac:dyDescent="0.2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60"/>
      <c r="U205" s="59"/>
      <c r="V205" s="61"/>
    </row>
    <row r="206" spans="1:22" x14ac:dyDescent="0.25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60"/>
      <c r="U206" s="59"/>
      <c r="V206" s="61"/>
    </row>
    <row r="207" spans="1:22" x14ac:dyDescent="0.25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60"/>
      <c r="U207" s="59"/>
      <c r="V207" s="61"/>
    </row>
    <row r="208" spans="1:22" x14ac:dyDescent="0.25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60"/>
      <c r="U208" s="59"/>
      <c r="V208" s="61"/>
    </row>
    <row r="209" spans="1:22" x14ac:dyDescent="0.25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60"/>
      <c r="U209" s="59"/>
      <c r="V209" s="61"/>
    </row>
    <row r="210" spans="1:22" x14ac:dyDescent="0.25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60"/>
      <c r="U210" s="59"/>
      <c r="V210" s="61"/>
    </row>
    <row r="211" spans="1:22" x14ac:dyDescent="0.25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60"/>
      <c r="U211" s="59"/>
      <c r="V211" s="61"/>
    </row>
    <row r="212" spans="1:22" x14ac:dyDescent="0.2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60"/>
      <c r="U212" s="59"/>
      <c r="V212" s="61"/>
    </row>
    <row r="213" spans="1:22" x14ac:dyDescent="0.25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60"/>
      <c r="U213" s="59"/>
      <c r="V213" s="61"/>
    </row>
    <row r="214" spans="1:22" x14ac:dyDescent="0.25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60"/>
      <c r="U214" s="59"/>
      <c r="V214" s="61"/>
    </row>
    <row r="215" spans="1:22" x14ac:dyDescent="0.2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60"/>
      <c r="U215" s="59"/>
      <c r="V215" s="61"/>
    </row>
    <row r="216" spans="1:22" x14ac:dyDescent="0.25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60"/>
      <c r="U216" s="59"/>
      <c r="V216" s="61"/>
    </row>
    <row r="217" spans="1:22" x14ac:dyDescent="0.25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60"/>
      <c r="U217" s="59"/>
      <c r="V217" s="61"/>
    </row>
    <row r="218" spans="1:22" x14ac:dyDescent="0.25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60"/>
      <c r="U218" s="59"/>
      <c r="V218" s="61"/>
    </row>
    <row r="219" spans="1:22" x14ac:dyDescent="0.25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60"/>
      <c r="U219" s="59"/>
      <c r="V219" s="61"/>
    </row>
    <row r="220" spans="1:22" x14ac:dyDescent="0.25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60"/>
      <c r="U220" s="59"/>
      <c r="V220" s="61"/>
    </row>
    <row r="221" spans="1:22" x14ac:dyDescent="0.25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60"/>
      <c r="U221" s="59"/>
      <c r="V221" s="61"/>
    </row>
    <row r="222" spans="1:22" x14ac:dyDescent="0.25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60"/>
      <c r="U222" s="59"/>
      <c r="V222" s="61"/>
    </row>
    <row r="223" spans="1:22" x14ac:dyDescent="0.25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60"/>
      <c r="U223" s="59"/>
      <c r="V223" s="61"/>
    </row>
    <row r="224" spans="1:22" x14ac:dyDescent="0.25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60"/>
      <c r="U224" s="59"/>
      <c r="V224" s="61"/>
    </row>
    <row r="225" spans="1:22" x14ac:dyDescent="0.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60"/>
      <c r="U225" s="59"/>
      <c r="V225" s="61"/>
    </row>
    <row r="226" spans="1:22" x14ac:dyDescent="0.25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60"/>
      <c r="U226" s="59"/>
      <c r="V226" s="61"/>
    </row>
    <row r="227" spans="1:22" x14ac:dyDescent="0.25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60"/>
      <c r="U227" s="59"/>
      <c r="V227" s="61"/>
    </row>
    <row r="228" spans="1:22" x14ac:dyDescent="0.25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60"/>
      <c r="U228" s="59"/>
      <c r="V228" s="61"/>
    </row>
    <row r="229" spans="1:22" x14ac:dyDescent="0.25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60"/>
      <c r="U229" s="59"/>
      <c r="V229" s="61"/>
    </row>
    <row r="230" spans="1:22" x14ac:dyDescent="0.25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60"/>
      <c r="U230" s="59"/>
      <c r="V230" s="61"/>
    </row>
    <row r="231" spans="1:22" x14ac:dyDescent="0.25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60"/>
      <c r="U231" s="59"/>
      <c r="V231" s="61"/>
    </row>
    <row r="232" spans="1:22" x14ac:dyDescent="0.25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60"/>
      <c r="U232" s="59"/>
      <c r="V232" s="61"/>
    </row>
    <row r="233" spans="1:22" x14ac:dyDescent="0.25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60"/>
      <c r="U233" s="59"/>
      <c r="V233" s="61"/>
    </row>
    <row r="234" spans="1:22" x14ac:dyDescent="0.25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60"/>
      <c r="U234" s="59"/>
      <c r="V234" s="61"/>
    </row>
    <row r="235" spans="1:22" x14ac:dyDescent="0.2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60"/>
      <c r="U235" s="59"/>
      <c r="V235" s="61"/>
    </row>
    <row r="236" spans="1:22" x14ac:dyDescent="0.25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60"/>
      <c r="U236" s="59"/>
      <c r="V236" s="61"/>
    </row>
    <row r="237" spans="1:22" x14ac:dyDescent="0.25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60"/>
      <c r="U237" s="59"/>
      <c r="V237" s="61"/>
    </row>
    <row r="238" spans="1:22" x14ac:dyDescent="0.25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60"/>
      <c r="U238" s="59"/>
      <c r="V238" s="61"/>
    </row>
    <row r="239" spans="1:22" x14ac:dyDescent="0.25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60"/>
      <c r="U239" s="59"/>
      <c r="V239" s="61"/>
    </row>
    <row r="240" spans="1:22" x14ac:dyDescent="0.25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60"/>
      <c r="U240" s="59"/>
      <c r="V240" s="61"/>
    </row>
    <row r="241" spans="1:22" x14ac:dyDescent="0.25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60"/>
      <c r="U241" s="59"/>
      <c r="V241" s="61"/>
    </row>
    <row r="242" spans="1:22" x14ac:dyDescent="0.25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60"/>
      <c r="U242" s="59"/>
      <c r="V242" s="61"/>
    </row>
    <row r="243" spans="1:22" x14ac:dyDescent="0.25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60"/>
      <c r="U243" s="59"/>
      <c r="V243" s="61"/>
    </row>
    <row r="244" spans="1:22" x14ac:dyDescent="0.25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60"/>
      <c r="U244" s="59"/>
      <c r="V244" s="61"/>
    </row>
    <row r="245" spans="1:22" x14ac:dyDescent="0.2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60"/>
      <c r="U245" s="59"/>
      <c r="V245" s="61"/>
    </row>
    <row r="246" spans="1:22" x14ac:dyDescent="0.25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60"/>
      <c r="U246" s="59"/>
      <c r="V246" s="61"/>
    </row>
    <row r="247" spans="1:22" x14ac:dyDescent="0.25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60"/>
      <c r="U247" s="59"/>
      <c r="V247" s="61"/>
    </row>
    <row r="248" spans="1:22" x14ac:dyDescent="0.25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60"/>
      <c r="U248" s="59"/>
      <c r="V248" s="61"/>
    </row>
    <row r="249" spans="1:22" x14ac:dyDescent="0.25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60"/>
      <c r="U249" s="59"/>
      <c r="V249" s="61"/>
    </row>
    <row r="250" spans="1:22" x14ac:dyDescent="0.25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60"/>
      <c r="U250" s="59"/>
      <c r="V250" s="61"/>
    </row>
    <row r="251" spans="1:22" x14ac:dyDescent="0.25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60"/>
      <c r="U251" s="59"/>
      <c r="V251" s="61"/>
    </row>
    <row r="252" spans="1:22" x14ac:dyDescent="0.25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60"/>
      <c r="U252" s="59"/>
      <c r="V252" s="61"/>
    </row>
    <row r="253" spans="1:22" x14ac:dyDescent="0.25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60"/>
      <c r="U253" s="59"/>
      <c r="V253" s="61"/>
    </row>
    <row r="254" spans="1:22" x14ac:dyDescent="0.25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60"/>
      <c r="U254" s="59"/>
      <c r="V254" s="61"/>
    </row>
    <row r="255" spans="1:22" x14ac:dyDescent="0.2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60"/>
      <c r="U255" s="59"/>
      <c r="V255" s="61"/>
    </row>
    <row r="256" spans="1:22" x14ac:dyDescent="0.25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60"/>
      <c r="U256" s="59"/>
      <c r="V256" s="61"/>
    </row>
    <row r="257" spans="1:22" x14ac:dyDescent="0.25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60"/>
      <c r="U257" s="59"/>
      <c r="V257" s="61"/>
    </row>
    <row r="258" spans="1:22" x14ac:dyDescent="0.25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60"/>
      <c r="U258" s="59"/>
      <c r="V258" s="61"/>
    </row>
    <row r="259" spans="1:22" x14ac:dyDescent="0.25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60"/>
      <c r="U259" s="59"/>
      <c r="V259" s="61"/>
    </row>
    <row r="260" spans="1:22" x14ac:dyDescent="0.2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60"/>
      <c r="U260" s="59"/>
      <c r="V260" s="61"/>
    </row>
    <row r="261" spans="1:22" x14ac:dyDescent="0.2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60"/>
      <c r="U261" s="59"/>
      <c r="V261" s="61"/>
    </row>
    <row r="262" spans="1:22" x14ac:dyDescent="0.2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60"/>
      <c r="U262" s="59"/>
      <c r="V262" s="61"/>
    </row>
    <row r="263" spans="1:22" x14ac:dyDescent="0.2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60"/>
      <c r="U263" s="59"/>
      <c r="V263" s="61"/>
    </row>
    <row r="264" spans="1:22" x14ac:dyDescent="0.2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60"/>
      <c r="U264" s="59"/>
      <c r="V264" s="61"/>
    </row>
    <row r="265" spans="1:22" x14ac:dyDescent="0.2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60"/>
      <c r="U265" s="59"/>
      <c r="V265" s="61"/>
    </row>
    <row r="266" spans="1:22" x14ac:dyDescent="0.25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60"/>
      <c r="U266" s="59"/>
      <c r="V266" s="61"/>
    </row>
    <row r="267" spans="1:22" x14ac:dyDescent="0.25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60"/>
      <c r="U267" s="59"/>
      <c r="V267" s="61"/>
    </row>
    <row r="268" spans="1:22" x14ac:dyDescent="0.25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60"/>
      <c r="U268" s="59"/>
      <c r="V268" s="61"/>
    </row>
    <row r="269" spans="1:22" x14ac:dyDescent="0.2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60"/>
      <c r="U269" s="59"/>
      <c r="V269" s="61"/>
    </row>
    <row r="270" spans="1:22" x14ac:dyDescent="0.2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60"/>
      <c r="U270" s="59"/>
      <c r="V270" s="61"/>
    </row>
    <row r="271" spans="1:22" x14ac:dyDescent="0.2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60"/>
      <c r="U271" s="59"/>
      <c r="V271" s="61"/>
    </row>
    <row r="272" spans="1:22" x14ac:dyDescent="0.2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60"/>
      <c r="U272" s="59"/>
      <c r="V272" s="61"/>
    </row>
    <row r="273" spans="1:22" x14ac:dyDescent="0.2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60"/>
      <c r="U273" s="59"/>
      <c r="V273" s="61"/>
    </row>
    <row r="274" spans="1:22" x14ac:dyDescent="0.2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60"/>
      <c r="U274" s="59"/>
      <c r="V274" s="61"/>
    </row>
    <row r="275" spans="1:22" x14ac:dyDescent="0.2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60"/>
      <c r="U275" s="59"/>
      <c r="V275" s="61"/>
    </row>
    <row r="276" spans="1:22" x14ac:dyDescent="0.2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60"/>
      <c r="U276" s="59"/>
      <c r="V276" s="61"/>
    </row>
    <row r="277" spans="1:22" x14ac:dyDescent="0.2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60"/>
      <c r="U277" s="59"/>
      <c r="V277" s="61"/>
    </row>
    <row r="278" spans="1:22" x14ac:dyDescent="0.2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60"/>
      <c r="U278" s="59"/>
      <c r="V278" s="61"/>
    </row>
    <row r="279" spans="1:22" x14ac:dyDescent="0.25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60"/>
      <c r="U279" s="59"/>
      <c r="V279" s="61"/>
    </row>
    <row r="280" spans="1:22" x14ac:dyDescent="0.25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60"/>
      <c r="U280" s="59"/>
      <c r="V280" s="61"/>
    </row>
    <row r="281" spans="1:22" x14ac:dyDescent="0.25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60"/>
      <c r="U281" s="59"/>
      <c r="V281" s="61"/>
    </row>
    <row r="282" spans="1:22" x14ac:dyDescent="0.25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60"/>
      <c r="U282" s="59"/>
      <c r="V282" s="61"/>
    </row>
    <row r="283" spans="1:22" x14ac:dyDescent="0.25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60"/>
      <c r="U283" s="59"/>
      <c r="V283" s="61"/>
    </row>
    <row r="284" spans="1:22" x14ac:dyDescent="0.25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60"/>
      <c r="U284" s="59"/>
      <c r="V284" s="61"/>
    </row>
    <row r="285" spans="1:22" x14ac:dyDescent="0.2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60"/>
      <c r="U285" s="59"/>
      <c r="V285" s="61"/>
    </row>
    <row r="286" spans="1:22" x14ac:dyDescent="0.25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60"/>
      <c r="U286" s="59"/>
      <c r="V286" s="61"/>
    </row>
    <row r="287" spans="1:22" x14ac:dyDescent="0.25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60"/>
      <c r="U287" s="59"/>
      <c r="V287" s="61"/>
    </row>
    <row r="288" spans="1:22" x14ac:dyDescent="0.25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60"/>
      <c r="U288" s="59"/>
      <c r="V288" s="61"/>
    </row>
    <row r="289" spans="1:22" x14ac:dyDescent="0.25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60"/>
      <c r="U289" s="59"/>
      <c r="V289" s="61"/>
    </row>
    <row r="290" spans="1:22" x14ac:dyDescent="0.2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60"/>
      <c r="U290" s="59"/>
      <c r="V290" s="61"/>
    </row>
    <row r="291" spans="1:22" x14ac:dyDescent="0.25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60"/>
      <c r="U291" s="59"/>
      <c r="V291" s="61"/>
    </row>
    <row r="292" spans="1:22" x14ac:dyDescent="0.25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60"/>
      <c r="U292" s="59"/>
      <c r="V292" s="61"/>
    </row>
    <row r="293" spans="1:22" x14ac:dyDescent="0.25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60"/>
      <c r="U293" s="59"/>
      <c r="V293" s="61"/>
    </row>
    <row r="294" spans="1:22" x14ac:dyDescent="0.25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60"/>
      <c r="U294" s="59"/>
      <c r="V294" s="61"/>
    </row>
    <row r="295" spans="1:22" x14ac:dyDescent="0.2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60"/>
      <c r="U295" s="59"/>
      <c r="V295" s="61"/>
    </row>
    <row r="296" spans="1:22" x14ac:dyDescent="0.25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60"/>
      <c r="U296" s="59"/>
      <c r="V296" s="61"/>
    </row>
    <row r="297" spans="1:22" x14ac:dyDescent="0.25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60"/>
      <c r="U297" s="59"/>
      <c r="V297" s="61"/>
    </row>
    <row r="298" spans="1:22" x14ac:dyDescent="0.25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60"/>
      <c r="U298" s="59"/>
      <c r="V298" s="61"/>
    </row>
    <row r="299" spans="1:22" x14ac:dyDescent="0.25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60"/>
      <c r="U299" s="59"/>
      <c r="V299" s="61"/>
    </row>
    <row r="300" spans="1:22" x14ac:dyDescent="0.25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60"/>
      <c r="U300" s="59"/>
      <c r="V300" s="61"/>
    </row>
    <row r="301" spans="1:22" x14ac:dyDescent="0.25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60"/>
      <c r="U301" s="59"/>
      <c r="V301" s="61"/>
    </row>
    <row r="302" spans="1:22" x14ac:dyDescent="0.25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60"/>
      <c r="U302" s="59"/>
      <c r="V302" s="61"/>
    </row>
    <row r="303" spans="1:22" x14ac:dyDescent="0.25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60"/>
      <c r="U303" s="59"/>
      <c r="V303" s="61"/>
    </row>
    <row r="304" spans="1:22" x14ac:dyDescent="0.25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60"/>
      <c r="U304" s="59"/>
      <c r="V304" s="61"/>
    </row>
    <row r="305" spans="1:22" x14ac:dyDescent="0.2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60"/>
      <c r="U305" s="59"/>
      <c r="V305" s="61"/>
    </row>
    <row r="306" spans="1:22" x14ac:dyDescent="0.25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60"/>
      <c r="U306" s="59"/>
      <c r="V306" s="61"/>
    </row>
    <row r="307" spans="1:22" x14ac:dyDescent="0.25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60"/>
      <c r="U307" s="59"/>
      <c r="V307" s="61"/>
    </row>
    <row r="308" spans="1:22" x14ac:dyDescent="0.25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60"/>
      <c r="U308" s="59"/>
      <c r="V308" s="61"/>
    </row>
    <row r="309" spans="1:22" x14ac:dyDescent="0.25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60"/>
      <c r="U309" s="59"/>
      <c r="V309" s="61"/>
    </row>
    <row r="310" spans="1:22" x14ac:dyDescent="0.25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60"/>
      <c r="U310" s="59"/>
      <c r="V310" s="61"/>
    </row>
    <row r="311" spans="1:22" x14ac:dyDescent="0.2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60"/>
      <c r="U311" s="59"/>
      <c r="V311" s="61"/>
    </row>
    <row r="312" spans="1:22" x14ac:dyDescent="0.25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60"/>
      <c r="U312" s="59"/>
      <c r="V312" s="61"/>
    </row>
    <row r="313" spans="1:22" x14ac:dyDescent="0.25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60"/>
      <c r="U313" s="59"/>
      <c r="V313" s="61"/>
    </row>
    <row r="314" spans="1:22" x14ac:dyDescent="0.25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60"/>
      <c r="U314" s="59"/>
      <c r="V314" s="61"/>
    </row>
    <row r="315" spans="1:22" x14ac:dyDescent="0.2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60"/>
      <c r="U315" s="59"/>
      <c r="V315" s="61"/>
    </row>
    <row r="316" spans="1:22" x14ac:dyDescent="0.25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60"/>
      <c r="U316" s="59"/>
      <c r="V316" s="61"/>
    </row>
    <row r="317" spans="1:22" x14ac:dyDescent="0.25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60"/>
      <c r="U317" s="59"/>
      <c r="V317" s="61"/>
    </row>
    <row r="318" spans="1:22" x14ac:dyDescent="0.25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60"/>
      <c r="U318" s="59"/>
      <c r="V318" s="61"/>
    </row>
    <row r="319" spans="1:22" x14ac:dyDescent="0.25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60"/>
      <c r="U319" s="59"/>
      <c r="V319" s="61"/>
    </row>
    <row r="320" spans="1:22" x14ac:dyDescent="0.25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60"/>
      <c r="U320" s="59"/>
      <c r="V320" s="61"/>
    </row>
    <row r="321" spans="1:22" x14ac:dyDescent="0.25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60"/>
      <c r="U321" s="59"/>
      <c r="V321" s="61"/>
    </row>
    <row r="322" spans="1:22" x14ac:dyDescent="0.25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60"/>
      <c r="U322" s="59"/>
      <c r="V322" s="61"/>
    </row>
    <row r="323" spans="1:22" x14ac:dyDescent="0.25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60"/>
      <c r="U323" s="59"/>
      <c r="V323" s="61"/>
    </row>
    <row r="324" spans="1:22" x14ac:dyDescent="0.25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60"/>
      <c r="U324" s="59"/>
      <c r="V324" s="61"/>
    </row>
    <row r="325" spans="1:22" x14ac:dyDescent="0.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60"/>
      <c r="U325" s="59"/>
      <c r="V325" s="61"/>
    </row>
    <row r="326" spans="1:22" x14ac:dyDescent="0.25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60"/>
      <c r="U326" s="59"/>
      <c r="V326" s="61"/>
    </row>
    <row r="327" spans="1:22" x14ac:dyDescent="0.25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60"/>
      <c r="U327" s="59"/>
      <c r="V327" s="61"/>
    </row>
    <row r="328" spans="1:22" x14ac:dyDescent="0.25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60"/>
      <c r="U328" s="59"/>
      <c r="V328" s="61"/>
    </row>
    <row r="329" spans="1:22" x14ac:dyDescent="0.25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60"/>
      <c r="U329" s="59"/>
      <c r="V329" s="61"/>
    </row>
    <row r="330" spans="1:22" x14ac:dyDescent="0.25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60"/>
      <c r="U330" s="59"/>
      <c r="V330" s="61"/>
    </row>
    <row r="331" spans="1:22" x14ac:dyDescent="0.25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60"/>
      <c r="U331" s="59"/>
      <c r="V331" s="61"/>
    </row>
    <row r="332" spans="1:22" x14ac:dyDescent="0.25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60"/>
      <c r="U332" s="59"/>
      <c r="V332" s="61"/>
    </row>
    <row r="333" spans="1:22" x14ac:dyDescent="0.25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60"/>
      <c r="U333" s="59"/>
      <c r="V333" s="61"/>
    </row>
    <row r="334" spans="1:22" x14ac:dyDescent="0.25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60"/>
      <c r="U334" s="59"/>
      <c r="V334" s="61"/>
    </row>
    <row r="335" spans="1:22" x14ac:dyDescent="0.2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60"/>
      <c r="U335" s="59"/>
      <c r="V335" s="61"/>
    </row>
    <row r="336" spans="1:22" x14ac:dyDescent="0.25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60"/>
      <c r="U336" s="59"/>
      <c r="V336" s="61"/>
    </row>
    <row r="337" spans="1:22" x14ac:dyDescent="0.25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60"/>
      <c r="U337" s="59"/>
      <c r="V337" s="61"/>
    </row>
    <row r="338" spans="1:22" x14ac:dyDescent="0.25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60"/>
      <c r="U338" s="59"/>
      <c r="V338" s="61"/>
    </row>
    <row r="339" spans="1:22" x14ac:dyDescent="0.25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60"/>
      <c r="U339" s="59"/>
      <c r="V339" s="61"/>
    </row>
    <row r="340" spans="1:22" x14ac:dyDescent="0.25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60"/>
      <c r="U340" s="59"/>
      <c r="V340" s="61"/>
    </row>
    <row r="341" spans="1:22" x14ac:dyDescent="0.25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60"/>
      <c r="U341" s="59"/>
      <c r="V341" s="61"/>
    </row>
    <row r="342" spans="1:22" x14ac:dyDescent="0.25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60"/>
      <c r="U342" s="59"/>
      <c r="V342" s="61"/>
    </row>
    <row r="343" spans="1:22" x14ac:dyDescent="0.25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60"/>
      <c r="U343" s="59"/>
      <c r="V343" s="61"/>
    </row>
    <row r="344" spans="1:22" x14ac:dyDescent="0.2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60"/>
      <c r="U344" s="59"/>
      <c r="V344" s="61"/>
    </row>
    <row r="345" spans="1:22" x14ac:dyDescent="0.2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60"/>
      <c r="U345" s="59"/>
      <c r="V345" s="61"/>
    </row>
    <row r="346" spans="1:22" x14ac:dyDescent="0.25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60"/>
      <c r="U346" s="59"/>
      <c r="V346" s="61"/>
    </row>
    <row r="347" spans="1:22" x14ac:dyDescent="0.25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60"/>
      <c r="U347" s="59"/>
      <c r="V347" s="61"/>
    </row>
    <row r="348" spans="1:22" x14ac:dyDescent="0.25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60"/>
      <c r="U348" s="59"/>
      <c r="V348" s="61"/>
    </row>
    <row r="349" spans="1:22" x14ac:dyDescent="0.25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60"/>
      <c r="U349" s="59"/>
      <c r="V349" s="61"/>
    </row>
    <row r="350" spans="1:22" x14ac:dyDescent="0.25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60"/>
      <c r="U350" s="59"/>
      <c r="V350" s="61"/>
    </row>
    <row r="351" spans="1:22" x14ac:dyDescent="0.25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60"/>
      <c r="U351" s="59"/>
      <c r="V351" s="61"/>
    </row>
    <row r="352" spans="1:22" x14ac:dyDescent="0.25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60"/>
      <c r="U352" s="59"/>
      <c r="V352" s="61"/>
    </row>
    <row r="353" spans="1:22" x14ac:dyDescent="0.25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60"/>
      <c r="U353" s="59"/>
      <c r="V353" s="61"/>
    </row>
    <row r="354" spans="1:22" x14ac:dyDescent="0.25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60"/>
      <c r="U354" s="59"/>
      <c r="V354" s="61"/>
    </row>
    <row r="355" spans="1:22" x14ac:dyDescent="0.2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60"/>
      <c r="U355" s="59"/>
      <c r="V355" s="61"/>
    </row>
    <row r="356" spans="1:22" x14ac:dyDescent="0.25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60"/>
      <c r="U356" s="59"/>
      <c r="V356" s="61"/>
    </row>
    <row r="357" spans="1:22" x14ac:dyDescent="0.25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60"/>
      <c r="U357" s="59"/>
      <c r="V357" s="61"/>
    </row>
    <row r="358" spans="1:22" x14ac:dyDescent="0.25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60"/>
      <c r="U358" s="59"/>
      <c r="V358" s="61"/>
    </row>
    <row r="359" spans="1:22" x14ac:dyDescent="0.25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60"/>
      <c r="U359" s="59"/>
      <c r="V359" s="61"/>
    </row>
    <row r="360" spans="1:22" x14ac:dyDescent="0.25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60"/>
      <c r="U360" s="59"/>
      <c r="V360" s="61"/>
    </row>
    <row r="361" spans="1:22" x14ac:dyDescent="0.25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60"/>
      <c r="U361" s="59"/>
      <c r="V361" s="61"/>
    </row>
    <row r="362" spans="1:22" x14ac:dyDescent="0.25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60"/>
      <c r="U362" s="59"/>
      <c r="V362" s="61"/>
    </row>
    <row r="363" spans="1:22" x14ac:dyDescent="0.25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60"/>
      <c r="U363" s="59"/>
      <c r="V363" s="61"/>
    </row>
    <row r="364" spans="1:22" x14ac:dyDescent="0.25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60"/>
      <c r="U364" s="59"/>
      <c r="V364" s="61"/>
    </row>
    <row r="365" spans="1:22" x14ac:dyDescent="0.2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60"/>
      <c r="U365" s="59"/>
      <c r="V365" s="61"/>
    </row>
    <row r="366" spans="1:22" x14ac:dyDescent="0.25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60"/>
      <c r="U366" s="59"/>
      <c r="V366" s="61"/>
    </row>
    <row r="367" spans="1:22" x14ac:dyDescent="0.25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60"/>
      <c r="U367" s="59"/>
      <c r="V367" s="61"/>
    </row>
    <row r="368" spans="1:22" x14ac:dyDescent="0.25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60"/>
      <c r="U368" s="59"/>
      <c r="V368" s="61"/>
    </row>
    <row r="369" spans="1:22" x14ac:dyDescent="0.25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60"/>
      <c r="U369" s="59"/>
      <c r="V369" s="61"/>
    </row>
    <row r="370" spans="1:22" x14ac:dyDescent="0.25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60"/>
      <c r="U370" s="59"/>
      <c r="V370" s="61"/>
    </row>
    <row r="371" spans="1:22" x14ac:dyDescent="0.25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60"/>
      <c r="U371" s="59"/>
      <c r="V371" s="61"/>
    </row>
    <row r="372" spans="1:22" x14ac:dyDescent="0.25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60"/>
      <c r="U372" s="59"/>
      <c r="V372" s="61"/>
    </row>
    <row r="373" spans="1:22" x14ac:dyDescent="0.25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60"/>
      <c r="U373" s="59"/>
      <c r="V373" s="61"/>
    </row>
    <row r="374" spans="1:22" x14ac:dyDescent="0.25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60"/>
      <c r="U374" s="59"/>
      <c r="V374" s="61"/>
    </row>
    <row r="375" spans="1:22" x14ac:dyDescent="0.2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60"/>
      <c r="U375" s="59"/>
      <c r="V375" s="61"/>
    </row>
    <row r="376" spans="1:22" x14ac:dyDescent="0.25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60"/>
      <c r="U376" s="59"/>
      <c r="V376" s="61"/>
    </row>
    <row r="377" spans="1:22" x14ac:dyDescent="0.25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60"/>
      <c r="U377" s="59"/>
      <c r="V377" s="61"/>
    </row>
    <row r="378" spans="1:22" x14ac:dyDescent="0.25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60"/>
      <c r="U378" s="59"/>
      <c r="V378" s="61"/>
    </row>
    <row r="379" spans="1:22" x14ac:dyDescent="0.25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60"/>
      <c r="U379" s="59"/>
      <c r="V379" s="61"/>
    </row>
    <row r="380" spans="1:22" x14ac:dyDescent="0.25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60"/>
      <c r="U380" s="59"/>
      <c r="V380" s="61"/>
    </row>
    <row r="381" spans="1:22" x14ac:dyDescent="0.25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60"/>
      <c r="U381" s="59"/>
      <c r="V381" s="61"/>
    </row>
    <row r="382" spans="1:22" x14ac:dyDescent="0.25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60"/>
      <c r="U382" s="59"/>
      <c r="V382" s="61"/>
    </row>
    <row r="383" spans="1:22" x14ac:dyDescent="0.25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60"/>
      <c r="U383" s="59"/>
      <c r="V383" s="61"/>
    </row>
    <row r="384" spans="1:22" x14ac:dyDescent="0.25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60"/>
      <c r="U384" s="59"/>
      <c r="V384" s="61"/>
    </row>
    <row r="385" spans="1:22" x14ac:dyDescent="0.2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60"/>
      <c r="U385" s="59"/>
      <c r="V385" s="61"/>
    </row>
    <row r="386" spans="1:22" x14ac:dyDescent="0.25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60"/>
      <c r="U386" s="59"/>
      <c r="V386" s="61"/>
    </row>
    <row r="387" spans="1:22" x14ac:dyDescent="0.25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60"/>
      <c r="U387" s="59"/>
      <c r="V387" s="61"/>
    </row>
    <row r="388" spans="1:22" x14ac:dyDescent="0.25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60"/>
      <c r="U388" s="59"/>
      <c r="V388" s="61"/>
    </row>
    <row r="389" spans="1:22" x14ac:dyDescent="0.25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60"/>
      <c r="U389" s="59"/>
      <c r="V389" s="61"/>
    </row>
    <row r="390" spans="1:22" x14ac:dyDescent="0.25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60"/>
      <c r="U390" s="59"/>
      <c r="V390" s="61"/>
    </row>
    <row r="391" spans="1:22" x14ac:dyDescent="0.25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60"/>
      <c r="U391" s="59"/>
      <c r="V391" s="61"/>
    </row>
    <row r="392" spans="1:22" x14ac:dyDescent="0.25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60"/>
      <c r="U392" s="59"/>
      <c r="V392" s="61"/>
    </row>
    <row r="393" spans="1:22" x14ac:dyDescent="0.25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60"/>
      <c r="U393" s="59"/>
      <c r="V393" s="61"/>
    </row>
    <row r="394" spans="1:22" x14ac:dyDescent="0.25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60"/>
      <c r="U394" s="59"/>
      <c r="V394" s="61"/>
    </row>
    <row r="395" spans="1:22" x14ac:dyDescent="0.2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60"/>
      <c r="U395" s="59"/>
      <c r="V395" s="61"/>
    </row>
    <row r="396" spans="1:22" x14ac:dyDescent="0.25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60"/>
      <c r="U396" s="59"/>
      <c r="V396" s="61"/>
    </row>
    <row r="397" spans="1:22" x14ac:dyDescent="0.25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60"/>
      <c r="U397" s="59"/>
      <c r="V397" s="61"/>
    </row>
    <row r="398" spans="1:22" x14ac:dyDescent="0.25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60"/>
      <c r="U398" s="59"/>
      <c r="V398" s="61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F6E9-FFEB-4AB3-9CC2-15EC9394C3F9}">
  <dimension ref="A1:V15"/>
  <sheetViews>
    <sheetView workbookViewId="0">
      <selection activeCell="A472" sqref="A3:XFD472"/>
    </sheetView>
  </sheetViews>
  <sheetFormatPr defaultRowHeight="13.5" x14ac:dyDescent="0.15"/>
  <cols>
    <col min="1" max="1" width="9.375" customWidth="1"/>
    <col min="2" max="2" width="8.625" customWidth="1"/>
    <col min="3" max="3" width="10.375" customWidth="1"/>
    <col min="4" max="4" width="6.5" customWidth="1"/>
    <col min="5" max="5" width="4.625" customWidth="1"/>
    <col min="6" max="6" width="6.5" customWidth="1"/>
    <col min="7" max="7" width="10" customWidth="1"/>
    <col min="8" max="9" width="7.375" customWidth="1"/>
    <col min="10" max="11" width="7" bestFit="1" customWidth="1"/>
    <col min="12" max="12" width="6.75" customWidth="1"/>
    <col min="13" max="13" width="8.5" bestFit="1" customWidth="1"/>
    <col min="14" max="14" width="10.75" customWidth="1"/>
    <col min="15" max="15" width="7.75" customWidth="1"/>
    <col min="16" max="16" width="9.25" customWidth="1"/>
    <col min="17" max="17" width="30.875" customWidth="1"/>
    <col min="18" max="19" width="6.5" customWidth="1"/>
    <col min="20" max="20" width="8.375" customWidth="1"/>
    <col min="21" max="21" width="6.5" customWidth="1"/>
    <col min="22" max="22" width="7.75" customWidth="1"/>
  </cols>
  <sheetData>
    <row r="1" spans="1:22" ht="15.75" x14ac:dyDescent="0.25">
      <c r="A1" s="16" t="s">
        <v>45</v>
      </c>
    </row>
    <row r="2" spans="1:22" ht="15.75" x14ac:dyDescent="0.25">
      <c r="A2" s="71" t="s">
        <v>106</v>
      </c>
      <c r="B2" s="71" t="s">
        <v>47</v>
      </c>
      <c r="C2" s="71" t="s">
        <v>117</v>
      </c>
      <c r="D2" s="71" t="s">
        <v>7</v>
      </c>
      <c r="E2" s="71" t="s">
        <v>93</v>
      </c>
      <c r="F2" s="71" t="s">
        <v>90</v>
      </c>
      <c r="G2" s="71" t="s">
        <v>118</v>
      </c>
      <c r="H2" s="71" t="s">
        <v>88</v>
      </c>
      <c r="I2" s="71" t="s">
        <v>98</v>
      </c>
      <c r="J2" s="72" t="s">
        <v>48</v>
      </c>
      <c r="K2" s="72" t="s">
        <v>49</v>
      </c>
      <c r="L2" s="71" t="s">
        <v>50</v>
      </c>
      <c r="M2" s="71" t="s">
        <v>109</v>
      </c>
      <c r="N2" s="71" t="s">
        <v>51</v>
      </c>
      <c r="O2" s="71" t="s">
        <v>69</v>
      </c>
      <c r="P2" s="71" t="s">
        <v>52</v>
      </c>
      <c r="Q2" s="73" t="s">
        <v>53</v>
      </c>
      <c r="R2" s="73" t="s">
        <v>64</v>
      </c>
      <c r="S2" s="73" t="s">
        <v>65</v>
      </c>
      <c r="T2" s="73" t="s">
        <v>70</v>
      </c>
      <c r="U2" s="73" t="s">
        <v>54</v>
      </c>
      <c r="V2" s="71" t="s">
        <v>55</v>
      </c>
    </row>
    <row r="3" spans="1:22" ht="15.75" x14ac:dyDescent="0.25">
      <c r="A3" s="69" t="s">
        <v>27</v>
      </c>
      <c r="B3" s="29">
        <v>44327</v>
      </c>
      <c r="C3" s="29" t="s">
        <v>7</v>
      </c>
      <c r="D3" s="29" t="s">
        <v>58</v>
      </c>
      <c r="E3" s="21">
        <v>1</v>
      </c>
      <c r="F3" s="29" t="s">
        <v>92</v>
      </c>
      <c r="G3" s="21">
        <v>1</v>
      </c>
      <c r="H3" s="21" t="s">
        <v>112</v>
      </c>
      <c r="I3" s="21" t="s">
        <v>112</v>
      </c>
      <c r="J3" s="25" t="s">
        <v>112</v>
      </c>
      <c r="K3" s="25" t="s">
        <v>112</v>
      </c>
      <c r="L3" s="21" t="s">
        <v>44</v>
      </c>
      <c r="M3" s="21" t="s">
        <v>10</v>
      </c>
      <c r="N3" s="4" t="s">
        <v>75</v>
      </c>
      <c r="O3" s="4" t="s">
        <v>3</v>
      </c>
      <c r="P3" s="4" t="s">
        <v>3</v>
      </c>
      <c r="Q3" s="4" t="s">
        <v>75</v>
      </c>
      <c r="R3" s="4">
        <v>3</v>
      </c>
      <c r="S3" s="4">
        <v>3</v>
      </c>
      <c r="T3" s="29" t="s">
        <v>112</v>
      </c>
      <c r="U3" s="23"/>
      <c r="V3" s="70">
        <v>0.25</v>
      </c>
    </row>
    <row r="4" spans="1:22" ht="15.75" x14ac:dyDescent="0.25">
      <c r="A4" s="69" t="s">
        <v>27</v>
      </c>
      <c r="B4" s="29">
        <v>44327</v>
      </c>
      <c r="C4" s="29" t="s">
        <v>7</v>
      </c>
      <c r="D4" s="29" t="s">
        <v>58</v>
      </c>
      <c r="E4" s="21">
        <v>2</v>
      </c>
      <c r="F4" s="29" t="s">
        <v>92</v>
      </c>
      <c r="G4" s="21">
        <v>3</v>
      </c>
      <c r="H4" s="21" t="s">
        <v>112</v>
      </c>
      <c r="I4" s="21" t="s">
        <v>112</v>
      </c>
      <c r="J4" s="25" t="s">
        <v>112</v>
      </c>
      <c r="K4" s="25" t="s">
        <v>112</v>
      </c>
      <c r="L4" s="21" t="s">
        <v>44</v>
      </c>
      <c r="M4" s="21" t="s">
        <v>6</v>
      </c>
      <c r="N4" s="4" t="s">
        <v>36</v>
      </c>
      <c r="O4" s="4" t="s">
        <v>3</v>
      </c>
      <c r="P4" s="4" t="s">
        <v>3</v>
      </c>
      <c r="Q4" s="4" t="s">
        <v>76</v>
      </c>
      <c r="R4" s="4">
        <v>5</v>
      </c>
      <c r="S4" s="4">
        <v>3</v>
      </c>
      <c r="T4" s="29" t="s">
        <v>112</v>
      </c>
      <c r="U4" s="23"/>
      <c r="V4" s="70">
        <v>0.25</v>
      </c>
    </row>
    <row r="5" spans="1:22" ht="15.75" x14ac:dyDescent="0.25">
      <c r="A5" s="69" t="s">
        <v>27</v>
      </c>
      <c r="B5" s="29">
        <v>44327</v>
      </c>
      <c r="C5" s="29" t="s">
        <v>7</v>
      </c>
      <c r="D5" s="29" t="s">
        <v>58</v>
      </c>
      <c r="E5" s="21">
        <v>3</v>
      </c>
      <c r="F5" s="29" t="s">
        <v>92</v>
      </c>
      <c r="G5" s="21">
        <v>4</v>
      </c>
      <c r="H5" s="21" t="s">
        <v>112</v>
      </c>
      <c r="I5" s="21" t="s">
        <v>112</v>
      </c>
      <c r="J5" s="25" t="s">
        <v>112</v>
      </c>
      <c r="K5" s="25" t="s">
        <v>112</v>
      </c>
      <c r="L5" s="21" t="s">
        <v>44</v>
      </c>
      <c r="M5" s="21" t="s">
        <v>6</v>
      </c>
      <c r="N5" s="4" t="s">
        <v>101</v>
      </c>
      <c r="O5" s="4" t="s">
        <v>77</v>
      </c>
      <c r="P5" s="4" t="s">
        <v>3</v>
      </c>
      <c r="Q5" s="4" t="s">
        <v>78</v>
      </c>
      <c r="R5" s="4">
        <v>4</v>
      </c>
      <c r="S5" s="4">
        <v>4</v>
      </c>
      <c r="T5" s="29" t="s">
        <v>112</v>
      </c>
      <c r="U5" s="23"/>
      <c r="V5" s="70">
        <v>0.75</v>
      </c>
    </row>
    <row r="6" spans="1:22" ht="15.75" x14ac:dyDescent="0.25">
      <c r="A6" s="69" t="s">
        <v>27</v>
      </c>
      <c r="B6" s="29">
        <v>44327</v>
      </c>
      <c r="C6" s="29" t="s">
        <v>7</v>
      </c>
      <c r="D6" s="29" t="s">
        <v>58</v>
      </c>
      <c r="E6" s="21">
        <v>6</v>
      </c>
      <c r="F6" s="29" t="s">
        <v>112</v>
      </c>
      <c r="G6" s="21">
        <v>89</v>
      </c>
      <c r="H6" s="21">
        <v>4</v>
      </c>
      <c r="I6" s="21" t="s">
        <v>112</v>
      </c>
      <c r="J6" s="25" t="s">
        <v>112</v>
      </c>
      <c r="K6" s="25" t="s">
        <v>112</v>
      </c>
      <c r="L6" s="21" t="s">
        <v>44</v>
      </c>
      <c r="M6" s="21" t="s">
        <v>6</v>
      </c>
      <c r="N6" s="4" t="s">
        <v>73</v>
      </c>
      <c r="O6" s="4" t="s">
        <v>74</v>
      </c>
      <c r="P6" s="4" t="s">
        <v>3</v>
      </c>
      <c r="Q6" s="4" t="s">
        <v>135</v>
      </c>
      <c r="R6" s="4">
        <v>3</v>
      </c>
      <c r="S6" s="4">
        <v>3</v>
      </c>
      <c r="T6" s="29">
        <v>44309</v>
      </c>
      <c r="U6" s="23"/>
      <c r="V6" s="70">
        <v>0.5</v>
      </c>
    </row>
    <row r="7" spans="1:22" ht="15.75" x14ac:dyDescent="0.25">
      <c r="A7" s="69" t="s">
        <v>27</v>
      </c>
      <c r="B7" s="29">
        <v>44327</v>
      </c>
      <c r="C7" s="29" t="s">
        <v>7</v>
      </c>
      <c r="D7" s="29" t="s">
        <v>58</v>
      </c>
      <c r="E7" s="21">
        <v>7</v>
      </c>
      <c r="F7" s="29" t="s">
        <v>112</v>
      </c>
      <c r="G7" s="21">
        <v>138</v>
      </c>
      <c r="H7" s="21" t="s">
        <v>112</v>
      </c>
      <c r="I7" s="21" t="s">
        <v>112</v>
      </c>
      <c r="J7" s="25" t="s">
        <v>112</v>
      </c>
      <c r="K7" s="25" t="s">
        <v>112</v>
      </c>
      <c r="L7" s="21" t="s">
        <v>44</v>
      </c>
      <c r="M7" s="21" t="s">
        <v>6</v>
      </c>
      <c r="N7" s="4" t="s">
        <v>73</v>
      </c>
      <c r="O7" s="4" t="s">
        <v>74</v>
      </c>
      <c r="P7" s="4" t="s">
        <v>3</v>
      </c>
      <c r="Q7" s="4" t="s">
        <v>136</v>
      </c>
      <c r="R7" s="4" t="s">
        <v>112</v>
      </c>
      <c r="S7" s="4" t="s">
        <v>112</v>
      </c>
      <c r="T7" s="29">
        <v>44322</v>
      </c>
      <c r="U7" s="23"/>
      <c r="V7" s="70">
        <v>0.5</v>
      </c>
    </row>
    <row r="8" spans="1:22" ht="15.75" x14ac:dyDescent="0.25">
      <c r="A8" s="69" t="s">
        <v>27</v>
      </c>
      <c r="B8" s="29">
        <v>44327</v>
      </c>
      <c r="C8" s="29" t="s">
        <v>7</v>
      </c>
      <c r="D8" s="29" t="s">
        <v>58</v>
      </c>
      <c r="E8" s="21">
        <v>9</v>
      </c>
      <c r="F8" s="29" t="s">
        <v>92</v>
      </c>
      <c r="G8" s="21">
        <v>75</v>
      </c>
      <c r="H8" s="21" t="s">
        <v>112</v>
      </c>
      <c r="I8" s="21" t="s">
        <v>112</v>
      </c>
      <c r="J8" s="25" t="s">
        <v>112</v>
      </c>
      <c r="K8" s="25" t="s">
        <v>112</v>
      </c>
      <c r="L8" s="21" t="s">
        <v>83</v>
      </c>
      <c r="M8" s="21" t="s">
        <v>3</v>
      </c>
      <c r="N8" s="4" t="s">
        <v>3</v>
      </c>
      <c r="O8" s="4" t="s">
        <v>3</v>
      </c>
      <c r="P8" s="4" t="s">
        <v>3</v>
      </c>
      <c r="Q8" s="4" t="s">
        <v>84</v>
      </c>
      <c r="R8" s="4">
        <v>5</v>
      </c>
      <c r="S8" s="4">
        <v>3</v>
      </c>
      <c r="T8" s="29" t="s">
        <v>112</v>
      </c>
      <c r="U8" s="23"/>
      <c r="V8" s="70">
        <v>1</v>
      </c>
    </row>
    <row r="9" spans="1:22" ht="15.75" x14ac:dyDescent="0.25">
      <c r="A9" s="69" t="s">
        <v>27</v>
      </c>
      <c r="B9" s="29">
        <v>44327</v>
      </c>
      <c r="C9" s="29" t="s">
        <v>7</v>
      </c>
      <c r="D9" s="29" t="s">
        <v>58</v>
      </c>
      <c r="E9" s="21">
        <v>11</v>
      </c>
      <c r="F9" s="29" t="s">
        <v>92</v>
      </c>
      <c r="G9" s="21">
        <v>5</v>
      </c>
      <c r="H9" s="21" t="s">
        <v>112</v>
      </c>
      <c r="I9" s="21" t="s">
        <v>112</v>
      </c>
      <c r="J9" s="25" t="s">
        <v>112</v>
      </c>
      <c r="K9" s="25" t="s">
        <v>112</v>
      </c>
      <c r="L9" s="21" t="s">
        <v>44</v>
      </c>
      <c r="M9" s="21" t="s">
        <v>6</v>
      </c>
      <c r="N9" s="4" t="s">
        <v>36</v>
      </c>
      <c r="O9" s="4" t="s">
        <v>3</v>
      </c>
      <c r="P9" s="4" t="s">
        <v>3</v>
      </c>
      <c r="Q9" s="4" t="s">
        <v>81</v>
      </c>
      <c r="R9" s="4">
        <v>5</v>
      </c>
      <c r="S9" s="4">
        <v>3</v>
      </c>
      <c r="T9" s="29" t="s">
        <v>112</v>
      </c>
      <c r="U9" s="23"/>
      <c r="V9" s="70">
        <v>0.25</v>
      </c>
    </row>
    <row r="10" spans="1:22" ht="15.75" x14ac:dyDescent="0.25">
      <c r="A10" s="69" t="s">
        <v>27</v>
      </c>
      <c r="B10" s="29">
        <v>44327</v>
      </c>
      <c r="C10" s="29" t="s">
        <v>7</v>
      </c>
      <c r="D10" s="29" t="s">
        <v>58</v>
      </c>
      <c r="E10" s="21">
        <v>12</v>
      </c>
      <c r="F10" s="29" t="s">
        <v>112</v>
      </c>
      <c r="G10" s="21">
        <v>97</v>
      </c>
      <c r="H10" s="21">
        <v>3</v>
      </c>
      <c r="I10" s="21" t="s">
        <v>112</v>
      </c>
      <c r="J10" s="25" t="s">
        <v>112</v>
      </c>
      <c r="K10" s="25" t="s">
        <v>112</v>
      </c>
      <c r="L10" s="21" t="s">
        <v>44</v>
      </c>
      <c r="M10" s="21" t="s">
        <v>6</v>
      </c>
      <c r="N10" s="4" t="s">
        <v>134</v>
      </c>
      <c r="O10" s="4" t="s">
        <v>3</v>
      </c>
      <c r="P10" s="4" t="s">
        <v>3</v>
      </c>
      <c r="Q10" s="4" t="s">
        <v>133</v>
      </c>
      <c r="R10" s="4">
        <v>3</v>
      </c>
      <c r="S10" s="4">
        <v>3</v>
      </c>
      <c r="T10" s="29">
        <v>44307</v>
      </c>
      <c r="U10" s="23"/>
      <c r="V10" s="70">
        <v>0.75</v>
      </c>
    </row>
    <row r="11" spans="1:22" ht="15.75" x14ac:dyDescent="0.25">
      <c r="A11" s="69" t="s">
        <v>27</v>
      </c>
      <c r="B11" s="29">
        <v>44327</v>
      </c>
      <c r="C11" s="29" t="s">
        <v>7</v>
      </c>
      <c r="D11" s="29" t="s">
        <v>58</v>
      </c>
      <c r="E11" s="21">
        <v>13</v>
      </c>
      <c r="F11" s="29" t="s">
        <v>92</v>
      </c>
      <c r="G11" s="21">
        <v>6</v>
      </c>
      <c r="H11" s="21" t="s">
        <v>112</v>
      </c>
      <c r="I11" s="21" t="s">
        <v>112</v>
      </c>
      <c r="J11" s="25" t="s">
        <v>112</v>
      </c>
      <c r="K11" s="25" t="s">
        <v>112</v>
      </c>
      <c r="L11" s="21" t="s">
        <v>44</v>
      </c>
      <c r="M11" s="21" t="s">
        <v>6</v>
      </c>
      <c r="N11" s="4" t="s">
        <v>36</v>
      </c>
      <c r="O11" s="4" t="s">
        <v>3</v>
      </c>
      <c r="P11" s="4" t="s">
        <v>3</v>
      </c>
      <c r="Q11" s="4" t="s">
        <v>82</v>
      </c>
      <c r="R11" s="4">
        <v>5</v>
      </c>
      <c r="S11" s="4">
        <v>3</v>
      </c>
      <c r="T11" s="29" t="s">
        <v>112</v>
      </c>
      <c r="U11" s="23"/>
      <c r="V11" s="70">
        <v>0.25</v>
      </c>
    </row>
    <row r="12" spans="1:22" ht="15.75" x14ac:dyDescent="0.25">
      <c r="A12" s="69" t="s">
        <v>27</v>
      </c>
      <c r="B12" s="29">
        <v>44327</v>
      </c>
      <c r="C12" s="29" t="s">
        <v>7</v>
      </c>
      <c r="D12" s="29" t="s">
        <v>58</v>
      </c>
      <c r="E12" s="21">
        <v>14</v>
      </c>
      <c r="F12" s="29" t="s">
        <v>112</v>
      </c>
      <c r="G12" s="21">
        <v>38</v>
      </c>
      <c r="H12" s="21" t="s">
        <v>112</v>
      </c>
      <c r="I12" s="21" t="s">
        <v>112</v>
      </c>
      <c r="J12" s="25" t="s">
        <v>112</v>
      </c>
      <c r="K12" s="25" t="s">
        <v>112</v>
      </c>
      <c r="L12" s="21" t="s">
        <v>44</v>
      </c>
      <c r="M12" s="21" t="s">
        <v>6</v>
      </c>
      <c r="N12" s="4" t="s">
        <v>42</v>
      </c>
      <c r="O12" s="4" t="s">
        <v>85</v>
      </c>
      <c r="P12" s="4" t="s">
        <v>104</v>
      </c>
      <c r="Q12" s="4" t="s">
        <v>43</v>
      </c>
      <c r="R12" s="4">
        <v>3</v>
      </c>
      <c r="S12" s="4">
        <v>3</v>
      </c>
      <c r="T12" s="29">
        <v>44245</v>
      </c>
      <c r="U12" s="23"/>
      <c r="V12" s="70">
        <v>0.5</v>
      </c>
    </row>
    <row r="13" spans="1:22" ht="15.75" x14ac:dyDescent="0.25">
      <c r="A13" s="69" t="s">
        <v>27</v>
      </c>
      <c r="B13" s="29">
        <v>44327</v>
      </c>
      <c r="C13" s="29" t="s">
        <v>7</v>
      </c>
      <c r="D13" s="29" t="s">
        <v>58</v>
      </c>
      <c r="E13" s="21">
        <v>15</v>
      </c>
      <c r="F13" s="29" t="s">
        <v>112</v>
      </c>
      <c r="G13" s="21">
        <v>101</v>
      </c>
      <c r="H13" s="21" t="s">
        <v>112</v>
      </c>
      <c r="I13" s="21" t="s">
        <v>112</v>
      </c>
      <c r="J13" s="25" t="s">
        <v>112</v>
      </c>
      <c r="K13" s="25" t="s">
        <v>112</v>
      </c>
      <c r="L13" s="21" t="s">
        <v>44</v>
      </c>
      <c r="M13" s="21" t="s">
        <v>6</v>
      </c>
      <c r="N13" s="4" t="s">
        <v>42</v>
      </c>
      <c r="O13" s="4" t="s">
        <v>137</v>
      </c>
      <c r="P13" s="4" t="s">
        <v>100</v>
      </c>
      <c r="Q13" s="4" t="s">
        <v>138</v>
      </c>
      <c r="R13" s="4">
        <v>3</v>
      </c>
      <c r="S13" s="4">
        <v>3</v>
      </c>
      <c r="T13" s="29">
        <v>44292</v>
      </c>
      <c r="U13" s="23"/>
      <c r="V13" s="70">
        <v>0.25</v>
      </c>
    </row>
    <row r="14" spans="1:22" ht="15.75" x14ac:dyDescent="0.25">
      <c r="A14" s="69" t="s">
        <v>27</v>
      </c>
      <c r="B14" s="29">
        <v>44327</v>
      </c>
      <c r="C14" s="29" t="s">
        <v>7</v>
      </c>
      <c r="D14" s="29" t="s">
        <v>58</v>
      </c>
      <c r="E14" s="21">
        <v>16</v>
      </c>
      <c r="F14" s="29" t="s">
        <v>112</v>
      </c>
      <c r="G14" s="21">
        <v>142</v>
      </c>
      <c r="H14" s="21" t="s">
        <v>112</v>
      </c>
      <c r="I14" s="21" t="s">
        <v>112</v>
      </c>
      <c r="J14" s="25" t="s">
        <v>112</v>
      </c>
      <c r="K14" s="25" t="s">
        <v>112</v>
      </c>
      <c r="L14" s="21" t="s">
        <v>44</v>
      </c>
      <c r="M14" s="21" t="s">
        <v>6</v>
      </c>
      <c r="N14" s="4" t="s">
        <v>42</v>
      </c>
      <c r="O14" s="4" t="s">
        <v>3</v>
      </c>
      <c r="P14" s="4" t="s">
        <v>3</v>
      </c>
      <c r="Q14" s="4" t="s">
        <v>139</v>
      </c>
      <c r="R14" s="4">
        <v>3</v>
      </c>
      <c r="S14" s="4">
        <v>3</v>
      </c>
      <c r="T14" s="29">
        <v>44322</v>
      </c>
      <c r="U14" s="23"/>
      <c r="V14" s="70">
        <v>0.25</v>
      </c>
    </row>
    <row r="15" spans="1:22" ht="15.75" x14ac:dyDescent="0.25">
      <c r="A15" s="74" t="s">
        <v>27</v>
      </c>
      <c r="B15" s="53">
        <v>44327</v>
      </c>
      <c r="C15" s="53" t="s">
        <v>7</v>
      </c>
      <c r="D15" s="53" t="s">
        <v>58</v>
      </c>
      <c r="E15" s="75">
        <v>17</v>
      </c>
      <c r="F15" s="53" t="s">
        <v>92</v>
      </c>
      <c r="G15" s="75">
        <v>2</v>
      </c>
      <c r="H15" s="75" t="s">
        <v>112</v>
      </c>
      <c r="I15" s="75" t="s">
        <v>112</v>
      </c>
      <c r="J15" s="76" t="s">
        <v>112</v>
      </c>
      <c r="K15" s="76" t="s">
        <v>112</v>
      </c>
      <c r="L15" s="75" t="s">
        <v>44</v>
      </c>
      <c r="M15" s="75" t="s">
        <v>10</v>
      </c>
      <c r="N15" s="58" t="s">
        <v>4</v>
      </c>
      <c r="O15" s="58" t="s">
        <v>3</v>
      </c>
      <c r="P15" s="58" t="s">
        <v>3</v>
      </c>
      <c r="Q15" s="58" t="s">
        <v>4</v>
      </c>
      <c r="R15" s="58">
        <v>3</v>
      </c>
      <c r="S15" s="58">
        <v>3</v>
      </c>
      <c r="T15" s="53" t="s">
        <v>112</v>
      </c>
      <c r="U15" s="63"/>
      <c r="V15" s="77">
        <v>0.25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EF56-C99B-4D05-8707-49DCDF0BC261}">
  <dimension ref="A1:Y115"/>
  <sheetViews>
    <sheetView topLeftCell="A25" workbookViewId="0">
      <selection activeCell="K51" sqref="K51"/>
    </sheetView>
  </sheetViews>
  <sheetFormatPr defaultColWidth="23.5" defaultRowHeight="15.75" x14ac:dyDescent="0.25"/>
  <cols>
    <col min="1" max="1" width="7" style="1" customWidth="1"/>
    <col min="2" max="2" width="7.5" style="1" bestFit="1" customWidth="1"/>
    <col min="3" max="3" width="8.625" style="1" bestFit="1" customWidth="1"/>
    <col min="4" max="4" width="4.625" style="1" customWidth="1"/>
    <col min="5" max="5" width="4" style="1" customWidth="1"/>
    <col min="6" max="6" width="5.5" style="1" bestFit="1" customWidth="1"/>
    <col min="7" max="7" width="8.125" style="1" bestFit="1" customWidth="1"/>
    <col min="8" max="9" width="7.5" style="1" bestFit="1" customWidth="1"/>
    <col min="10" max="10" width="6.25" style="1" customWidth="1"/>
    <col min="11" max="11" width="6.75" style="1" customWidth="1"/>
    <col min="12" max="12" width="6.875" style="1" customWidth="1"/>
    <col min="13" max="13" width="9.625" style="1" customWidth="1"/>
    <col min="14" max="14" width="10.625" style="1" customWidth="1"/>
    <col min="15" max="15" width="8" style="1" customWidth="1"/>
    <col min="16" max="16" width="9.5" style="1" customWidth="1"/>
    <col min="17" max="17" width="35" style="1" customWidth="1"/>
    <col min="18" max="19" width="4.875" style="1" customWidth="1"/>
    <col min="20" max="20" width="7.375" style="1" customWidth="1"/>
    <col min="21" max="21" width="6" style="1" customWidth="1"/>
    <col min="22" max="22" width="7.5" style="2" customWidth="1"/>
    <col min="23" max="23" width="3.25" style="1" customWidth="1"/>
    <col min="24" max="24" width="7.375" style="1" customWidth="1"/>
    <col min="25" max="25" width="8.875" style="1" customWidth="1"/>
    <col min="26" max="26" width="7.25" style="1" customWidth="1"/>
    <col min="27" max="27" width="7.625" style="1" customWidth="1"/>
    <col min="28" max="28" width="8.375" style="1" customWidth="1"/>
    <col min="29" max="29" width="6.625" style="1" customWidth="1"/>
    <col min="30" max="30" width="8.625" style="1" customWidth="1"/>
    <col min="31" max="31" width="41" style="1" customWidth="1"/>
    <col min="32" max="32" width="6.25" style="1" customWidth="1"/>
    <col min="33" max="16384" width="23.5" style="1"/>
  </cols>
  <sheetData>
    <row r="1" spans="1:25" s="10" customFormat="1" ht="15.7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X1" s="10" t="s">
        <v>99</v>
      </c>
      <c r="Y1" s="81">
        <v>44326</v>
      </c>
    </row>
    <row r="2" spans="1:25" x14ac:dyDescent="0.25">
      <c r="A2" s="30" t="s">
        <v>106</v>
      </c>
      <c r="B2" s="31" t="s">
        <v>47</v>
      </c>
      <c r="C2" s="31" t="s">
        <v>117</v>
      </c>
      <c r="D2" s="31" t="s">
        <v>7</v>
      </c>
      <c r="E2" s="31" t="s">
        <v>93</v>
      </c>
      <c r="F2" s="31" t="s">
        <v>90</v>
      </c>
      <c r="G2" s="30" t="s">
        <v>118</v>
      </c>
      <c r="H2" s="31" t="s">
        <v>88</v>
      </c>
      <c r="I2" s="31" t="s">
        <v>98</v>
      </c>
      <c r="J2" s="32" t="s">
        <v>48</v>
      </c>
      <c r="K2" s="32" t="s">
        <v>49</v>
      </c>
      <c r="L2" s="30" t="s">
        <v>50</v>
      </c>
      <c r="M2" s="30" t="s">
        <v>109</v>
      </c>
      <c r="N2" s="30" t="s">
        <v>51</v>
      </c>
      <c r="O2" s="30" t="s">
        <v>69</v>
      </c>
      <c r="P2" s="30" t="s">
        <v>52</v>
      </c>
      <c r="Q2" s="33" t="s">
        <v>53</v>
      </c>
      <c r="R2" s="33" t="s">
        <v>64</v>
      </c>
      <c r="S2" s="33" t="s">
        <v>65</v>
      </c>
      <c r="T2" s="33" t="s">
        <v>70</v>
      </c>
      <c r="U2" s="33" t="s">
        <v>54</v>
      </c>
      <c r="V2" s="34" t="s">
        <v>55</v>
      </c>
    </row>
    <row r="3" spans="1:25" x14ac:dyDescent="0.25">
      <c r="A3" s="21" t="str" cm="1">
        <f t="array" ref="A3">IF(ISBLANK(_xlfn._xlws.FILTER(テーブル3[#All],テーブル3[[#All],[日付]]=$Y$1,"該当なし")),"",_xlfn._xlws.FILTER(テーブル3[#All],テーブル3[[#All],[日付]]=$Y$1,"該当なし"))</f>
        <v>該当なし</v>
      </c>
      <c r="B3" s="29"/>
      <c r="C3" s="29"/>
      <c r="D3" s="29"/>
      <c r="E3" s="4"/>
      <c r="F3" s="4"/>
      <c r="G3" s="4"/>
      <c r="H3" s="4"/>
      <c r="I3" s="4"/>
      <c r="J3" s="51"/>
      <c r="K3" s="51"/>
      <c r="L3" s="4"/>
      <c r="M3" s="4"/>
      <c r="N3" s="4"/>
      <c r="O3" s="4"/>
      <c r="P3" s="4"/>
      <c r="Q3" s="4"/>
      <c r="R3" s="4"/>
      <c r="S3" s="4"/>
      <c r="T3" s="29"/>
      <c r="U3" s="25"/>
      <c r="V3" s="22"/>
    </row>
    <row r="4" spans="1:25" x14ac:dyDescent="0.25">
      <c r="A4" s="21"/>
      <c r="B4" s="29"/>
      <c r="C4" s="29"/>
      <c r="D4" s="29"/>
      <c r="E4" s="4"/>
      <c r="F4" s="29"/>
      <c r="G4" s="4"/>
      <c r="H4" s="4"/>
      <c r="I4" s="4"/>
      <c r="J4" s="51"/>
      <c r="K4" s="51"/>
      <c r="L4" s="4"/>
      <c r="M4" s="4"/>
      <c r="N4" s="4"/>
      <c r="O4" s="4"/>
      <c r="P4" s="4"/>
      <c r="Q4" s="4"/>
      <c r="R4" s="4"/>
      <c r="S4" s="4"/>
      <c r="T4" s="29"/>
      <c r="U4" s="25"/>
      <c r="V4" s="22"/>
    </row>
    <row r="5" spans="1:25" x14ac:dyDescent="0.25">
      <c r="A5" s="21"/>
      <c r="B5" s="29"/>
      <c r="C5" s="29"/>
      <c r="D5" s="29"/>
      <c r="E5" s="4"/>
      <c r="F5" s="4"/>
      <c r="G5" s="4"/>
      <c r="H5" s="4"/>
      <c r="I5" s="4"/>
      <c r="J5" s="51"/>
      <c r="K5" s="51"/>
      <c r="L5" s="4"/>
      <c r="M5" s="4"/>
      <c r="N5" s="4"/>
      <c r="O5" s="4"/>
      <c r="P5" s="4"/>
      <c r="Q5" s="4"/>
      <c r="R5" s="4"/>
      <c r="S5" s="4"/>
      <c r="T5" s="29"/>
      <c r="U5" s="25"/>
      <c r="V5" s="22"/>
    </row>
    <row r="6" spans="1:25" x14ac:dyDescent="0.25">
      <c r="A6" s="21"/>
      <c r="B6" s="29"/>
      <c r="C6" s="29"/>
      <c r="D6" s="29"/>
      <c r="E6" s="4"/>
      <c r="F6" s="29"/>
      <c r="G6" s="4"/>
      <c r="H6" s="4"/>
      <c r="I6" s="4"/>
      <c r="J6" s="51"/>
      <c r="K6" s="51"/>
      <c r="L6" s="4"/>
      <c r="M6" s="4"/>
      <c r="N6" s="4"/>
      <c r="O6" s="4"/>
      <c r="P6" s="4"/>
      <c r="Q6" s="4"/>
      <c r="R6" s="4"/>
      <c r="S6" s="4"/>
      <c r="T6" s="29"/>
      <c r="U6" s="25"/>
      <c r="V6" s="22"/>
    </row>
    <row r="7" spans="1:25" x14ac:dyDescent="0.25">
      <c r="A7" s="21"/>
      <c r="B7" s="29"/>
      <c r="C7" s="29"/>
      <c r="D7" s="29"/>
      <c r="E7" s="4"/>
      <c r="F7" s="29"/>
      <c r="G7" s="21"/>
      <c r="H7" s="4"/>
      <c r="I7" s="4"/>
      <c r="J7" s="51"/>
      <c r="K7" s="51"/>
      <c r="L7" s="4"/>
      <c r="M7" s="4"/>
      <c r="N7" s="4"/>
      <c r="O7" s="4"/>
      <c r="P7" s="4"/>
      <c r="Q7" s="4"/>
      <c r="R7" s="4"/>
      <c r="S7" s="4"/>
      <c r="T7" s="29"/>
      <c r="U7" s="25"/>
      <c r="V7" s="22"/>
    </row>
    <row r="8" spans="1:25" x14ac:dyDescent="0.25">
      <c r="A8" s="21"/>
      <c r="B8" s="29"/>
      <c r="C8" s="29"/>
      <c r="D8" s="29"/>
      <c r="E8" s="4"/>
      <c r="F8" s="21"/>
      <c r="G8" s="4"/>
      <c r="H8" s="4"/>
      <c r="I8" s="4"/>
      <c r="J8" s="51"/>
      <c r="K8" s="51"/>
      <c r="L8" s="4"/>
      <c r="M8" s="4"/>
      <c r="N8" s="4"/>
      <c r="O8" s="4"/>
      <c r="P8" s="4"/>
      <c r="Q8" s="4"/>
      <c r="R8" s="4"/>
      <c r="S8" s="4"/>
      <c r="T8" s="29"/>
      <c r="U8" s="25"/>
      <c r="V8" s="22"/>
    </row>
    <row r="9" spans="1:25" x14ac:dyDescent="0.25">
      <c r="A9" s="21"/>
      <c r="B9" s="29"/>
      <c r="C9" s="29"/>
      <c r="D9" s="29"/>
      <c r="E9" s="4"/>
      <c r="F9" s="29"/>
      <c r="G9" s="4"/>
      <c r="H9" s="4"/>
      <c r="I9" s="4"/>
      <c r="J9" s="51"/>
      <c r="K9" s="51"/>
      <c r="L9" s="4"/>
      <c r="M9" s="4"/>
      <c r="N9" s="4"/>
      <c r="O9" s="4"/>
      <c r="P9" s="4"/>
      <c r="Q9" s="4"/>
      <c r="R9" s="4"/>
      <c r="S9" s="4"/>
      <c r="T9" s="29"/>
      <c r="U9" s="25"/>
      <c r="V9" s="22"/>
    </row>
    <row r="10" spans="1:25" x14ac:dyDescent="0.25">
      <c r="A10" s="21"/>
      <c r="B10" s="29"/>
      <c r="C10" s="29"/>
      <c r="D10" s="29"/>
      <c r="E10" s="4"/>
      <c r="F10" s="29"/>
      <c r="G10" s="4"/>
      <c r="H10" s="4"/>
      <c r="I10" s="4"/>
      <c r="J10" s="51"/>
      <c r="K10" s="51"/>
      <c r="L10" s="4"/>
      <c r="M10" s="4"/>
      <c r="N10" s="4"/>
      <c r="O10" s="4"/>
      <c r="P10" s="4"/>
      <c r="Q10" s="4"/>
      <c r="R10" s="4"/>
      <c r="S10" s="4"/>
      <c r="T10" s="29"/>
      <c r="U10" s="25"/>
      <c r="V10" s="22"/>
    </row>
    <row r="11" spans="1:25" x14ac:dyDescent="0.25">
      <c r="A11" s="21"/>
      <c r="B11" s="29"/>
      <c r="C11" s="29"/>
      <c r="D11" s="29"/>
      <c r="E11" s="4"/>
      <c r="F11" s="29"/>
      <c r="G11" s="21"/>
      <c r="H11" s="4"/>
      <c r="I11" s="4"/>
      <c r="J11" s="51"/>
      <c r="K11" s="51"/>
      <c r="L11" s="4"/>
      <c r="M11" s="4"/>
      <c r="N11" s="4"/>
      <c r="O11" s="4"/>
      <c r="P11" s="4"/>
      <c r="Q11" s="4"/>
      <c r="R11" s="4"/>
      <c r="S11" s="4"/>
      <c r="T11" s="29"/>
      <c r="U11" s="25"/>
      <c r="V11" s="22"/>
    </row>
    <row r="12" spans="1:25" x14ac:dyDescent="0.25">
      <c r="A12" s="21"/>
      <c r="B12" s="29"/>
      <c r="C12" s="29"/>
      <c r="D12" s="29"/>
      <c r="E12" s="4"/>
      <c r="F12" s="29"/>
      <c r="G12" s="21"/>
      <c r="H12" s="4"/>
      <c r="I12" s="4"/>
      <c r="J12" s="51"/>
      <c r="K12" s="51"/>
      <c r="L12" s="4"/>
      <c r="M12" s="4"/>
      <c r="N12" s="4"/>
      <c r="O12" s="4"/>
      <c r="P12" s="4"/>
      <c r="Q12" s="4"/>
      <c r="R12" s="4"/>
      <c r="S12" s="4"/>
      <c r="T12" s="29"/>
      <c r="U12" s="25"/>
      <c r="V12" s="22"/>
    </row>
    <row r="13" spans="1:25" x14ac:dyDescent="0.25">
      <c r="A13" s="21"/>
      <c r="B13" s="29"/>
      <c r="C13" s="29"/>
      <c r="D13" s="29"/>
      <c r="E13" s="4"/>
      <c r="F13" s="29"/>
      <c r="G13" s="4"/>
      <c r="H13" s="4"/>
      <c r="I13" s="4"/>
      <c r="J13" s="25"/>
      <c r="K13" s="51"/>
      <c r="L13" s="4"/>
      <c r="M13" s="4"/>
      <c r="N13" s="4"/>
      <c r="O13" s="4"/>
      <c r="P13" s="4"/>
      <c r="Q13" s="4"/>
      <c r="R13" s="4"/>
      <c r="S13" s="4"/>
      <c r="T13" s="29"/>
      <c r="U13" s="25"/>
      <c r="V13" s="22"/>
    </row>
    <row r="14" spans="1:25" x14ac:dyDescent="0.25">
      <c r="A14" s="21"/>
      <c r="B14" s="29"/>
      <c r="C14" s="29"/>
      <c r="D14" s="29"/>
      <c r="E14" s="4"/>
      <c r="F14" s="29"/>
      <c r="G14" s="21"/>
      <c r="H14" s="4"/>
      <c r="I14" s="4"/>
      <c r="J14" s="25"/>
      <c r="K14" s="25"/>
      <c r="L14" s="4"/>
      <c r="M14" s="4"/>
      <c r="N14" s="4"/>
      <c r="O14" s="4"/>
      <c r="P14" s="4"/>
      <c r="Q14" s="4"/>
      <c r="R14" s="4"/>
      <c r="S14" s="4"/>
      <c r="T14" s="29"/>
      <c r="U14" s="25"/>
      <c r="V14" s="22"/>
    </row>
    <row r="15" spans="1:25" x14ac:dyDescent="0.25">
      <c r="A15" s="21"/>
      <c r="B15" s="29"/>
      <c r="C15" s="29"/>
      <c r="D15" s="29"/>
      <c r="E15" s="4"/>
      <c r="F15" s="29"/>
      <c r="G15" s="21"/>
      <c r="H15" s="4"/>
      <c r="I15" s="4"/>
      <c r="J15" s="25"/>
      <c r="K15" s="25"/>
      <c r="L15" s="4"/>
      <c r="M15" s="4"/>
      <c r="N15" s="4"/>
      <c r="O15" s="4"/>
      <c r="P15" s="4"/>
      <c r="Q15" s="4"/>
      <c r="R15" s="4"/>
      <c r="S15" s="4"/>
      <c r="T15" s="29"/>
      <c r="U15" s="25"/>
      <c r="V15" s="22"/>
    </row>
    <row r="16" spans="1:25" x14ac:dyDescent="0.25">
      <c r="A16" s="21"/>
      <c r="B16" s="29"/>
      <c r="C16" s="29"/>
      <c r="D16" s="29"/>
      <c r="E16" s="4"/>
      <c r="F16" s="29"/>
      <c r="G16" s="21"/>
      <c r="H16" s="4"/>
      <c r="I16" s="4"/>
      <c r="J16" s="25"/>
      <c r="K16" s="51"/>
      <c r="L16" s="4"/>
      <c r="M16" s="4"/>
      <c r="N16" s="4"/>
      <c r="O16" s="4"/>
      <c r="P16" s="4"/>
      <c r="Q16" s="4"/>
      <c r="R16" s="4"/>
      <c r="S16" s="4"/>
      <c r="T16" s="29"/>
      <c r="U16" s="25"/>
      <c r="V16" s="22"/>
    </row>
    <row r="17" spans="1:22" x14ac:dyDescent="0.25">
      <c r="A17" s="21"/>
      <c r="B17" s="29"/>
      <c r="C17" s="29"/>
      <c r="D17" s="29"/>
      <c r="E17" s="21"/>
      <c r="F17" s="29"/>
      <c r="G17" s="21"/>
      <c r="H17" s="21"/>
      <c r="I17" s="21"/>
      <c r="J17" s="51"/>
      <c r="K17" s="25"/>
      <c r="L17" s="4"/>
      <c r="M17" s="4"/>
      <c r="N17" s="4"/>
      <c r="O17" s="4"/>
      <c r="P17" s="4"/>
      <c r="Q17" s="4"/>
      <c r="R17" s="4"/>
      <c r="S17" s="4"/>
      <c r="T17" s="29"/>
      <c r="U17" s="25"/>
      <c r="V17" s="22"/>
    </row>
    <row r="18" spans="1:22" x14ac:dyDescent="0.25">
      <c r="A18" s="21"/>
      <c r="B18" s="29"/>
      <c r="C18" s="29"/>
      <c r="D18" s="29"/>
      <c r="E18" s="21"/>
      <c r="F18" s="29"/>
      <c r="G18" s="21"/>
      <c r="H18" s="21"/>
      <c r="I18" s="21"/>
      <c r="J18" s="51"/>
      <c r="K18" s="25"/>
      <c r="L18" s="4"/>
      <c r="M18" s="4"/>
      <c r="N18" s="4"/>
      <c r="O18" s="4"/>
      <c r="P18" s="4"/>
      <c r="Q18" s="4"/>
      <c r="R18" s="4"/>
      <c r="S18" s="4"/>
      <c r="T18" s="29"/>
      <c r="U18" s="25"/>
      <c r="V18" s="22"/>
    </row>
    <row r="19" spans="1:22" x14ac:dyDescent="0.25">
      <c r="A19" s="21"/>
      <c r="B19" s="29"/>
      <c r="C19" s="29"/>
      <c r="D19" s="29"/>
      <c r="E19" s="21"/>
      <c r="F19" s="29"/>
      <c r="G19" s="21"/>
      <c r="H19" s="21"/>
      <c r="I19" s="21"/>
      <c r="J19" s="51"/>
      <c r="K19" s="25"/>
      <c r="L19" s="4"/>
      <c r="M19" s="4"/>
      <c r="N19" s="4"/>
      <c r="O19" s="4"/>
      <c r="P19" s="4"/>
      <c r="Q19" s="4"/>
      <c r="R19" s="4"/>
      <c r="S19" s="4"/>
      <c r="T19" s="29"/>
      <c r="U19" s="25"/>
      <c r="V19" s="22"/>
    </row>
    <row r="20" spans="1:22" x14ac:dyDescent="0.25">
      <c r="A20" s="21"/>
      <c r="B20" s="29"/>
      <c r="C20" s="29"/>
      <c r="D20" s="29"/>
      <c r="E20" s="21"/>
      <c r="F20" s="29"/>
      <c r="G20" s="21"/>
      <c r="H20" s="21"/>
      <c r="I20" s="21"/>
      <c r="J20" s="51"/>
      <c r="K20" s="25"/>
      <c r="L20" s="4"/>
      <c r="M20" s="4"/>
      <c r="N20" s="4"/>
      <c r="O20" s="4"/>
      <c r="P20" s="4"/>
      <c r="Q20" s="4"/>
      <c r="R20" s="4"/>
      <c r="S20" s="4"/>
      <c r="T20" s="29"/>
      <c r="U20" s="25"/>
      <c r="V20" s="22"/>
    </row>
    <row r="21" spans="1:22" x14ac:dyDescent="0.25">
      <c r="A21" s="21"/>
      <c r="B21" s="29"/>
      <c r="C21" s="29"/>
      <c r="D21" s="29"/>
      <c r="E21" s="21"/>
      <c r="F21" s="29"/>
      <c r="G21" s="21"/>
      <c r="H21" s="21"/>
      <c r="I21" s="21"/>
      <c r="J21" s="51"/>
      <c r="K21" s="25"/>
      <c r="L21" s="4"/>
      <c r="M21" s="4"/>
      <c r="N21" s="4"/>
      <c r="O21" s="4"/>
      <c r="P21" s="4"/>
      <c r="Q21" s="4"/>
      <c r="R21" s="4"/>
      <c r="S21" s="4"/>
      <c r="T21" s="29"/>
      <c r="U21" s="25"/>
      <c r="V21" s="22"/>
    </row>
    <row r="22" spans="1:22" x14ac:dyDescent="0.25">
      <c r="A22" s="21"/>
      <c r="B22" s="29"/>
      <c r="C22" s="29"/>
      <c r="D22" s="29"/>
      <c r="E22" s="21"/>
      <c r="F22" s="29"/>
      <c r="G22" s="21"/>
      <c r="H22" s="21"/>
      <c r="I22" s="21"/>
      <c r="J22" s="51"/>
      <c r="K22" s="25"/>
      <c r="L22" s="4"/>
      <c r="M22" s="4"/>
      <c r="N22" s="4"/>
      <c r="O22" s="4"/>
      <c r="P22" s="4"/>
      <c r="Q22" s="4"/>
      <c r="R22" s="4"/>
      <c r="S22" s="4"/>
      <c r="T22" s="29"/>
      <c r="U22" s="25"/>
      <c r="V22" s="22"/>
    </row>
    <row r="23" spans="1:22" x14ac:dyDescent="0.25">
      <c r="A23" s="21"/>
      <c r="B23" s="29"/>
      <c r="C23" s="29"/>
      <c r="D23" s="29"/>
      <c r="E23" s="21"/>
      <c r="F23" s="29"/>
      <c r="G23" s="21"/>
      <c r="H23" s="21"/>
      <c r="I23" s="21"/>
      <c r="J23" s="51"/>
      <c r="K23" s="25"/>
      <c r="L23" s="4"/>
      <c r="M23" s="4"/>
      <c r="N23" s="4"/>
      <c r="O23" s="4"/>
      <c r="P23" s="4"/>
      <c r="Q23" s="4"/>
      <c r="R23" s="4"/>
      <c r="S23" s="4"/>
      <c r="T23" s="29"/>
      <c r="U23" s="25"/>
      <c r="V23" s="22"/>
    </row>
    <row r="24" spans="1:22" x14ac:dyDescent="0.25">
      <c r="A24" s="21"/>
      <c r="B24" s="29"/>
      <c r="C24" s="29"/>
      <c r="D24" s="29"/>
      <c r="E24" s="21"/>
      <c r="F24" s="29"/>
      <c r="G24" s="21"/>
      <c r="H24" s="21"/>
      <c r="I24" s="21"/>
      <c r="J24" s="51"/>
      <c r="K24" s="25"/>
      <c r="L24" s="4"/>
      <c r="M24" s="4"/>
      <c r="N24" s="4"/>
      <c r="O24" s="4"/>
      <c r="P24" s="4"/>
      <c r="Q24" s="4"/>
      <c r="R24" s="4"/>
      <c r="S24" s="4"/>
      <c r="T24" s="29"/>
      <c r="U24" s="25"/>
      <c r="V24" s="22"/>
    </row>
    <row r="25" spans="1:22" x14ac:dyDescent="0.25">
      <c r="A25" s="21"/>
      <c r="B25" s="29"/>
      <c r="C25" s="29"/>
      <c r="D25" s="29"/>
      <c r="E25" s="21"/>
      <c r="F25" s="29"/>
      <c r="G25" s="21"/>
      <c r="H25" s="21"/>
      <c r="I25" s="21"/>
      <c r="J25" s="51"/>
      <c r="K25" s="25"/>
      <c r="L25" s="4"/>
      <c r="M25" s="4"/>
      <c r="N25" s="4"/>
      <c r="O25" s="4"/>
      <c r="P25" s="4"/>
      <c r="Q25" s="4"/>
      <c r="R25" s="4"/>
      <c r="S25" s="4"/>
      <c r="T25" s="29"/>
      <c r="U25" s="25"/>
      <c r="V25" s="22"/>
    </row>
    <row r="26" spans="1:22" x14ac:dyDescent="0.25">
      <c r="A26" s="21"/>
      <c r="B26" s="29"/>
      <c r="C26" s="29"/>
      <c r="D26" s="29"/>
      <c r="E26" s="21"/>
      <c r="F26" s="29"/>
      <c r="G26" s="21"/>
      <c r="H26" s="21"/>
      <c r="I26" s="21"/>
      <c r="J26" s="51"/>
      <c r="K26" s="25"/>
      <c r="L26" s="4"/>
      <c r="M26" s="4"/>
      <c r="N26" s="4"/>
      <c r="O26" s="4"/>
      <c r="P26" s="4"/>
      <c r="Q26" s="4"/>
      <c r="R26" s="4"/>
      <c r="S26" s="4"/>
      <c r="T26" s="29"/>
      <c r="U26" s="25"/>
      <c r="V26" s="22"/>
    </row>
    <row r="27" spans="1:22" x14ac:dyDescent="0.25">
      <c r="A27" s="21"/>
      <c r="B27" s="29"/>
      <c r="C27" s="29"/>
      <c r="D27" s="29"/>
      <c r="E27" s="21"/>
      <c r="F27" s="29"/>
      <c r="G27" s="21"/>
      <c r="H27" s="21"/>
      <c r="I27" s="21"/>
      <c r="J27" s="51"/>
      <c r="K27" s="25"/>
      <c r="L27" s="4"/>
      <c r="M27" s="4"/>
      <c r="N27" s="4"/>
      <c r="O27" s="4"/>
      <c r="P27" s="4"/>
      <c r="Q27" s="4"/>
      <c r="R27" s="4"/>
      <c r="S27" s="4"/>
      <c r="T27" s="29"/>
      <c r="U27" s="25"/>
      <c r="V27" s="22"/>
    </row>
    <row r="28" spans="1:22" x14ac:dyDescent="0.25">
      <c r="A28" s="21"/>
      <c r="B28" s="29"/>
      <c r="C28" s="29"/>
      <c r="D28" s="29"/>
      <c r="E28" s="21"/>
      <c r="F28" s="29"/>
      <c r="G28" s="21"/>
      <c r="H28" s="21"/>
      <c r="I28" s="21"/>
      <c r="J28" s="51"/>
      <c r="K28" s="25"/>
      <c r="L28" s="4"/>
      <c r="M28" s="4"/>
      <c r="N28" s="4"/>
      <c r="O28" s="4"/>
      <c r="P28" s="4"/>
      <c r="Q28" s="4"/>
      <c r="R28" s="4"/>
      <c r="S28" s="4"/>
      <c r="T28" s="29"/>
      <c r="U28" s="25"/>
      <c r="V28" s="22"/>
    </row>
    <row r="29" spans="1:22" x14ac:dyDescent="0.25">
      <c r="A29" s="21"/>
      <c r="B29" s="29"/>
      <c r="C29" s="29"/>
      <c r="D29" s="29"/>
      <c r="E29" s="21"/>
      <c r="F29" s="29"/>
      <c r="G29" s="21"/>
      <c r="H29" s="21"/>
      <c r="I29" s="21"/>
      <c r="J29" s="51"/>
      <c r="K29" s="25"/>
      <c r="L29" s="4"/>
      <c r="M29" s="4"/>
      <c r="N29" s="4"/>
      <c r="O29" s="4"/>
      <c r="P29" s="4"/>
      <c r="Q29" s="4"/>
      <c r="R29" s="4"/>
      <c r="S29" s="4"/>
      <c r="T29" s="29"/>
      <c r="U29" s="25"/>
      <c r="V29" s="22"/>
    </row>
    <row r="30" spans="1:22" x14ac:dyDescent="0.25">
      <c r="A30" s="21"/>
      <c r="B30" s="29"/>
      <c r="C30" s="29"/>
      <c r="D30" s="29"/>
      <c r="E30" s="21"/>
      <c r="F30" s="21"/>
      <c r="G30" s="21"/>
      <c r="H30" s="21"/>
      <c r="I30" s="21"/>
      <c r="J30" s="4"/>
      <c r="K30" s="4"/>
      <c r="L30" s="4"/>
      <c r="M30" s="4"/>
      <c r="N30" s="4"/>
      <c r="O30" s="4"/>
      <c r="P30" s="4"/>
      <c r="Q30" s="4"/>
      <c r="R30" s="4"/>
      <c r="S30" s="4"/>
      <c r="T30" s="29"/>
      <c r="U30" s="25"/>
      <c r="V30" s="22"/>
    </row>
    <row r="31" spans="1:22" x14ac:dyDescent="0.25">
      <c r="A31" s="7" t="s">
        <v>5</v>
      </c>
      <c r="B31" s="8"/>
      <c r="C31" s="8"/>
      <c r="D31" s="8"/>
      <c r="E31" s="8"/>
      <c r="F31" s="8"/>
      <c r="G31" s="8"/>
      <c r="H31" s="8"/>
      <c r="I31" s="8"/>
      <c r="J31" s="9"/>
      <c r="K31" s="9"/>
      <c r="L31" s="9"/>
      <c r="M31" s="8"/>
      <c r="N31" s="8"/>
      <c r="O31" s="8"/>
      <c r="P31" s="8"/>
      <c r="Q31" s="9"/>
      <c r="R31" s="9"/>
      <c r="S31" s="9"/>
      <c r="T31" s="29"/>
      <c r="U31" s="9"/>
      <c r="V31" s="5">
        <f>SUMIFS(V3:V30,L3:L30,"&lt;&gt;休憩")</f>
        <v>0</v>
      </c>
    </row>
    <row r="32" spans="1:22" ht="15.75" customHeight="1" x14ac:dyDescent="0.25">
      <c r="V32" s="1"/>
    </row>
    <row r="33" spans="1:23" x14ac:dyDescent="0.25">
      <c r="A33" s="15" t="s">
        <v>2</v>
      </c>
      <c r="B33" s="19"/>
      <c r="C33" s="19"/>
      <c r="D33" s="19"/>
      <c r="E33" s="19"/>
      <c r="F33" s="19"/>
      <c r="G33" s="19"/>
      <c r="H33" s="19"/>
      <c r="I33" s="19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4"/>
      <c r="W33" s="3"/>
    </row>
    <row r="34" spans="1:23" x14ac:dyDescent="0.25">
      <c r="A34" s="4" t="str" cm="1">
        <f t="array" ref="A34:V46">IF(ISBLANK(_xlfn._xlws.FILTER(テーブル2[#All],テーブル2[[#All],[日付]]=$Y$1+1,"該当なし")),"",_xlfn._xlws.FILTER(テーブル2[#All],テーブル2[[#All],[日付]]=$Y$1+1,"該当なし"))</f>
        <v>未完了</v>
      </c>
      <c r="B34" s="29">
        <v>44327</v>
      </c>
      <c r="C34" s="29" t="str">
        <v>予定</v>
      </c>
      <c r="D34" s="29" t="str">
        <v>Sc</v>
      </c>
      <c r="E34" s="4">
        <v>1</v>
      </c>
      <c r="F34" s="29" t="str">
        <v>定期</v>
      </c>
      <c r="G34" s="21">
        <v>1</v>
      </c>
      <c r="H34" s="4" t="str">
        <v/>
      </c>
      <c r="I34" s="4" t="str">
        <v/>
      </c>
      <c r="J34" s="4" t="str">
        <v/>
      </c>
      <c r="K34" s="4" t="str">
        <v/>
      </c>
      <c r="L34" s="4" t="str">
        <v>作業</v>
      </c>
      <c r="M34" s="4" t="str">
        <v>管理</v>
      </c>
      <c r="N34" s="4" t="str">
        <v>タスク整理</v>
      </c>
      <c r="O34" s="4" t="str">
        <v>-</v>
      </c>
      <c r="P34" s="4" t="str">
        <v>-</v>
      </c>
      <c r="Q34" s="4" t="str">
        <v>タスク整理</v>
      </c>
      <c r="R34" s="4">
        <v>3</v>
      </c>
      <c r="S34" s="4">
        <v>3</v>
      </c>
      <c r="T34" s="29" t="str">
        <v/>
      </c>
      <c r="U34" s="4" t="str">
        <v/>
      </c>
      <c r="V34" s="6">
        <v>0.25</v>
      </c>
    </row>
    <row r="35" spans="1:23" x14ac:dyDescent="0.25">
      <c r="A35" s="4" t="str">
        <v>未完了</v>
      </c>
      <c r="B35" s="29">
        <v>44327</v>
      </c>
      <c r="C35" s="29" t="str">
        <v>予定</v>
      </c>
      <c r="D35" s="29" t="str">
        <v>Sc</v>
      </c>
      <c r="E35" s="4">
        <v>2</v>
      </c>
      <c r="F35" s="29" t="str">
        <v>定期</v>
      </c>
      <c r="G35" s="21">
        <v>3</v>
      </c>
      <c r="H35" s="4" t="str">
        <v/>
      </c>
      <c r="I35" s="4" t="str">
        <v/>
      </c>
      <c r="J35" s="4" t="str">
        <v/>
      </c>
      <c r="K35" s="4" t="str">
        <v/>
      </c>
      <c r="L35" s="4" t="str">
        <v>作業</v>
      </c>
      <c r="M35" s="4" t="str">
        <v>WF保守</v>
      </c>
      <c r="N35" s="4" t="str">
        <v>メールチェック</v>
      </c>
      <c r="O35" s="4" t="str">
        <v>-</v>
      </c>
      <c r="P35" s="4" t="str">
        <v>-</v>
      </c>
      <c r="Q35" s="4" t="str">
        <v>メールチェック_朝</v>
      </c>
      <c r="R35" s="4">
        <v>5</v>
      </c>
      <c r="S35" s="4">
        <v>3</v>
      </c>
      <c r="T35" s="29" t="str">
        <v/>
      </c>
      <c r="U35" s="4" t="str">
        <v/>
      </c>
      <c r="V35" s="6">
        <v>0.25</v>
      </c>
    </row>
    <row r="36" spans="1:23" x14ac:dyDescent="0.25">
      <c r="A36" s="4" t="str">
        <v>未完了</v>
      </c>
      <c r="B36" s="29">
        <v>44327</v>
      </c>
      <c r="C36" s="29" t="str">
        <v>予定</v>
      </c>
      <c r="D36" s="29" t="str">
        <v>Sc</v>
      </c>
      <c r="E36" s="4">
        <v>3</v>
      </c>
      <c r="F36" s="29" t="str">
        <v>定期</v>
      </c>
      <c r="G36" s="21">
        <v>4</v>
      </c>
      <c r="H36" s="4" t="str">
        <v/>
      </c>
      <c r="I36" s="4" t="str">
        <v/>
      </c>
      <c r="J36" s="4" t="str">
        <v/>
      </c>
      <c r="K36" s="4" t="str">
        <v/>
      </c>
      <c r="L36" s="4" t="str">
        <v>作業</v>
      </c>
      <c r="M36" s="4" t="str">
        <v>WF保守</v>
      </c>
      <c r="N36" s="4" t="str">
        <v>定常業務</v>
      </c>
      <c r="O36" s="4" t="str">
        <v>ログ確認</v>
      </c>
      <c r="P36" s="4" t="str">
        <v>-</v>
      </c>
      <c r="Q36" s="4" t="str">
        <v>定常業務_ログ確認</v>
      </c>
      <c r="R36" s="4">
        <v>4</v>
      </c>
      <c r="S36" s="4">
        <v>4</v>
      </c>
      <c r="T36" s="29" t="str">
        <v/>
      </c>
      <c r="U36" s="4" t="str">
        <v/>
      </c>
      <c r="V36" s="6">
        <v>0.75</v>
      </c>
    </row>
    <row r="37" spans="1:23" x14ac:dyDescent="0.25">
      <c r="A37" s="4" t="str">
        <v>未完了</v>
      </c>
      <c r="B37" s="29">
        <v>44327</v>
      </c>
      <c r="C37" s="29" t="str">
        <v>予定</v>
      </c>
      <c r="D37" s="29" t="str">
        <v>Sc</v>
      </c>
      <c r="E37" s="4">
        <v>6</v>
      </c>
      <c r="F37" s="29" t="str">
        <v/>
      </c>
      <c r="G37" s="21">
        <v>89</v>
      </c>
      <c r="H37" s="4">
        <v>4</v>
      </c>
      <c r="I37" s="4" t="str">
        <v/>
      </c>
      <c r="J37" s="4" t="str">
        <v/>
      </c>
      <c r="K37" s="4" t="str">
        <v/>
      </c>
      <c r="L37" s="4" t="str">
        <v>作業</v>
      </c>
      <c r="M37" s="4" t="str">
        <v>WF保守</v>
      </c>
      <c r="N37" s="4" t="str">
        <v>インフラ</v>
      </c>
      <c r="O37" s="4" t="str">
        <v>メール</v>
      </c>
      <c r="P37" s="4" t="str">
        <v>-</v>
      </c>
      <c r="Q37" s="4" t="str">
        <v>サーバ一覧作成</v>
      </c>
      <c r="R37" s="4">
        <v>3</v>
      </c>
      <c r="S37" s="4">
        <v>3</v>
      </c>
      <c r="T37" s="29">
        <v>44309</v>
      </c>
      <c r="U37" s="4" t="str">
        <v/>
      </c>
      <c r="V37" s="6">
        <v>0.5</v>
      </c>
    </row>
    <row r="38" spans="1:23" x14ac:dyDescent="0.25">
      <c r="A38" s="4" t="str">
        <v>未完了</v>
      </c>
      <c r="B38" s="29">
        <v>44327</v>
      </c>
      <c r="C38" s="29" t="str">
        <v>予定</v>
      </c>
      <c r="D38" s="29" t="str">
        <v>Sc</v>
      </c>
      <c r="E38" s="4">
        <v>7</v>
      </c>
      <c r="F38" s="29" t="str">
        <v/>
      </c>
      <c r="G38" s="21">
        <v>138</v>
      </c>
      <c r="H38" s="4" t="str">
        <v/>
      </c>
      <c r="I38" s="4" t="str">
        <v/>
      </c>
      <c r="J38" s="4" t="str">
        <v/>
      </c>
      <c r="K38" s="4" t="str">
        <v/>
      </c>
      <c r="L38" s="4" t="str">
        <v>作業</v>
      </c>
      <c r="M38" s="4" t="str">
        <v>WF保守</v>
      </c>
      <c r="N38" s="4" t="str">
        <v>インフラ</v>
      </c>
      <c r="O38" s="4" t="str">
        <v>メール</v>
      </c>
      <c r="P38" s="4" t="str">
        <v>-</v>
      </c>
      <c r="Q38" s="4" t="str">
        <v>インフラ要件をまとめる</v>
      </c>
      <c r="R38" s="4" t="str">
        <v/>
      </c>
      <c r="S38" s="4" t="str">
        <v/>
      </c>
      <c r="T38" s="29">
        <v>44322</v>
      </c>
      <c r="U38" s="4" t="str">
        <v/>
      </c>
      <c r="V38" s="6">
        <v>0.5</v>
      </c>
    </row>
    <row r="39" spans="1:23" x14ac:dyDescent="0.25">
      <c r="A39" s="4" t="str">
        <v>未完了</v>
      </c>
      <c r="B39" s="29">
        <v>44327</v>
      </c>
      <c r="C39" s="29" t="str">
        <v>予定</v>
      </c>
      <c r="D39" s="29" t="str">
        <v>Sc</v>
      </c>
      <c r="E39" s="4">
        <v>9</v>
      </c>
      <c r="F39" s="29" t="str">
        <v>定期</v>
      </c>
      <c r="G39" s="21">
        <v>75</v>
      </c>
      <c r="H39" s="4" t="str">
        <v/>
      </c>
      <c r="I39" s="4" t="str">
        <v/>
      </c>
      <c r="J39" s="4" t="str">
        <v/>
      </c>
      <c r="K39" s="4" t="str">
        <v/>
      </c>
      <c r="L39" s="4" t="str">
        <v>休憩</v>
      </c>
      <c r="M39" s="4" t="str">
        <v>-</v>
      </c>
      <c r="N39" s="4" t="str">
        <v>-</v>
      </c>
      <c r="O39" s="4" t="str">
        <v>-</v>
      </c>
      <c r="P39" s="4" t="str">
        <v>-</v>
      </c>
      <c r="Q39" s="4" t="str">
        <v>お昼休憩</v>
      </c>
      <c r="R39" s="4">
        <v>5</v>
      </c>
      <c r="S39" s="4">
        <v>3</v>
      </c>
      <c r="T39" s="29" t="str">
        <v/>
      </c>
      <c r="U39" s="4" t="str">
        <v/>
      </c>
      <c r="V39" s="6">
        <v>1</v>
      </c>
    </row>
    <row r="40" spans="1:23" x14ac:dyDescent="0.25">
      <c r="A40" s="4" t="str">
        <v>未完了</v>
      </c>
      <c r="B40" s="29">
        <v>44327</v>
      </c>
      <c r="C40" s="29" t="str">
        <v>予定</v>
      </c>
      <c r="D40" s="29" t="str">
        <v>Sc</v>
      </c>
      <c r="E40" s="4">
        <v>11</v>
      </c>
      <c r="F40" s="29" t="str">
        <v>定期</v>
      </c>
      <c r="G40" s="21">
        <v>5</v>
      </c>
      <c r="H40" s="4" t="str">
        <v/>
      </c>
      <c r="I40" s="4" t="str">
        <v/>
      </c>
      <c r="J40" s="4" t="str">
        <v/>
      </c>
      <c r="K40" s="4" t="str">
        <v/>
      </c>
      <c r="L40" s="4" t="str">
        <v>作業</v>
      </c>
      <c r="M40" s="4" t="str">
        <v>WF保守</v>
      </c>
      <c r="N40" s="4" t="str">
        <v>メールチェック</v>
      </c>
      <c r="O40" s="4" t="str">
        <v>-</v>
      </c>
      <c r="P40" s="4" t="str">
        <v>-</v>
      </c>
      <c r="Q40" s="4" t="str">
        <v>メールチェック_昼</v>
      </c>
      <c r="R40" s="4">
        <v>5</v>
      </c>
      <c r="S40" s="4">
        <v>3</v>
      </c>
      <c r="T40" s="29" t="str">
        <v/>
      </c>
      <c r="U40" s="4" t="str">
        <v/>
      </c>
      <c r="V40" s="6">
        <v>0.25</v>
      </c>
    </row>
    <row r="41" spans="1:23" x14ac:dyDescent="0.25">
      <c r="A41" s="4" t="str">
        <v>未完了</v>
      </c>
      <c r="B41" s="29">
        <v>44327</v>
      </c>
      <c r="C41" s="29" t="str">
        <v>予定</v>
      </c>
      <c r="D41" s="29" t="str">
        <v>Sc</v>
      </c>
      <c r="E41" s="4">
        <v>12</v>
      </c>
      <c r="F41" s="29" t="str">
        <v/>
      </c>
      <c r="G41" s="21">
        <v>97</v>
      </c>
      <c r="H41" s="4">
        <v>3</v>
      </c>
      <c r="I41" s="4" t="str">
        <v/>
      </c>
      <c r="J41" s="4" t="str">
        <v/>
      </c>
      <c r="K41" s="4" t="str">
        <v/>
      </c>
      <c r="L41" s="4" t="str">
        <v>作業</v>
      </c>
      <c r="M41" s="4" t="str">
        <v>WF保守</v>
      </c>
      <c r="N41" s="4" t="str">
        <v>不具合調査</v>
      </c>
      <c r="O41" s="4" t="str">
        <v>-</v>
      </c>
      <c r="P41" s="4" t="str">
        <v>-</v>
      </c>
      <c r="Q41" s="4" t="str">
        <v>67バッチ</v>
      </c>
      <c r="R41" s="4">
        <v>3</v>
      </c>
      <c r="S41" s="4">
        <v>3</v>
      </c>
      <c r="T41" s="29">
        <v>44307</v>
      </c>
      <c r="U41" s="4" t="str">
        <v/>
      </c>
      <c r="V41" s="6">
        <v>0.75</v>
      </c>
    </row>
    <row r="42" spans="1:23" x14ac:dyDescent="0.25">
      <c r="A42" s="4" t="str">
        <v>未完了</v>
      </c>
      <c r="B42" s="29">
        <v>44327</v>
      </c>
      <c r="C42" s="29" t="str">
        <v>予定</v>
      </c>
      <c r="D42" s="29" t="str">
        <v>Sc</v>
      </c>
      <c r="E42" s="4">
        <v>13</v>
      </c>
      <c r="F42" s="29" t="str">
        <v>定期</v>
      </c>
      <c r="G42" s="21">
        <v>6</v>
      </c>
      <c r="H42" s="4" t="str">
        <v/>
      </c>
      <c r="I42" s="4" t="str">
        <v/>
      </c>
      <c r="J42" s="4" t="str">
        <v/>
      </c>
      <c r="K42" s="4" t="str">
        <v/>
      </c>
      <c r="L42" s="4" t="str">
        <v>作業</v>
      </c>
      <c r="M42" s="4" t="str">
        <v>WF保守</v>
      </c>
      <c r="N42" s="4" t="str">
        <v>メールチェック</v>
      </c>
      <c r="O42" s="4" t="str">
        <v>-</v>
      </c>
      <c r="P42" s="4" t="str">
        <v>-</v>
      </c>
      <c r="Q42" s="4" t="str">
        <v>メールチェック_夕方</v>
      </c>
      <c r="R42" s="4">
        <v>5</v>
      </c>
      <c r="S42" s="4">
        <v>3</v>
      </c>
      <c r="T42" s="29" t="str">
        <v/>
      </c>
      <c r="U42" s="4" t="str">
        <v/>
      </c>
      <c r="V42" s="6">
        <v>0.25</v>
      </c>
    </row>
    <row r="43" spans="1:23" x14ac:dyDescent="0.25">
      <c r="A43" s="4" t="str">
        <v>未完了</v>
      </c>
      <c r="B43" s="29">
        <v>44327</v>
      </c>
      <c r="C43" s="29" t="str">
        <v>予定</v>
      </c>
      <c r="D43" s="29" t="str">
        <v>Sc</v>
      </c>
      <c r="E43" s="4">
        <v>14</v>
      </c>
      <c r="F43" s="29" t="str">
        <v/>
      </c>
      <c r="G43" s="21">
        <v>38</v>
      </c>
      <c r="H43" s="4" t="str">
        <v/>
      </c>
      <c r="I43" s="4" t="str">
        <v/>
      </c>
      <c r="J43" s="4" t="str">
        <v/>
      </c>
      <c r="K43" s="4" t="str">
        <v/>
      </c>
      <c r="L43" s="4" t="str">
        <v>作業</v>
      </c>
      <c r="M43" s="4" t="str">
        <v>WF保守</v>
      </c>
      <c r="N43" s="4" t="str">
        <v>問い合わせ</v>
      </c>
      <c r="O43" s="4" t="str">
        <v>調査</v>
      </c>
      <c r="P43" s="4" t="str">
        <v>25-883</v>
      </c>
      <c r="Q43" s="4" t="str">
        <v>R&amp;Dのワークフロールートについて</v>
      </c>
      <c r="R43" s="4">
        <v>3</v>
      </c>
      <c r="S43" s="4">
        <v>3</v>
      </c>
      <c r="T43" s="29">
        <v>44245</v>
      </c>
      <c r="U43" s="4" t="str">
        <v/>
      </c>
      <c r="V43" s="6">
        <v>0.5</v>
      </c>
    </row>
    <row r="44" spans="1:23" x14ac:dyDescent="0.25">
      <c r="A44" s="4" t="str">
        <v>未完了</v>
      </c>
      <c r="B44" s="29">
        <v>44327</v>
      </c>
      <c r="C44" s="29" t="str">
        <v>予定</v>
      </c>
      <c r="D44" s="29" t="str">
        <v>Sc</v>
      </c>
      <c r="E44" s="4">
        <v>15</v>
      </c>
      <c r="F44" s="29" t="str">
        <v/>
      </c>
      <c r="G44" s="21">
        <v>101</v>
      </c>
      <c r="H44" s="4" t="str">
        <v/>
      </c>
      <c r="I44" s="4" t="str">
        <v/>
      </c>
      <c r="J44" s="4" t="str">
        <v/>
      </c>
      <c r="K44" s="4" t="str">
        <v/>
      </c>
      <c r="L44" s="4" t="str">
        <v>作業</v>
      </c>
      <c r="M44" s="4" t="str">
        <v>WF保守</v>
      </c>
      <c r="N44" s="4" t="str">
        <v>問い合わせ</v>
      </c>
      <c r="O44" s="4" t="str">
        <v>兼重</v>
      </c>
      <c r="P44" s="4" t="str">
        <v>25-1009</v>
      </c>
      <c r="Q44" s="4" t="str">
        <v>PPRNextの部署連携の件</v>
      </c>
      <c r="R44" s="4">
        <v>3</v>
      </c>
      <c r="S44" s="4">
        <v>3</v>
      </c>
      <c r="T44" s="29">
        <v>44292</v>
      </c>
      <c r="U44" s="4" t="str">
        <v/>
      </c>
      <c r="V44" s="6">
        <v>0.25</v>
      </c>
    </row>
    <row r="45" spans="1:23" x14ac:dyDescent="0.25">
      <c r="A45" s="4" t="str">
        <v>未完了</v>
      </c>
      <c r="B45" s="29">
        <v>44327</v>
      </c>
      <c r="C45" s="29" t="str">
        <v>予定</v>
      </c>
      <c r="D45" s="29" t="str">
        <v>Sc</v>
      </c>
      <c r="E45" s="4">
        <v>16</v>
      </c>
      <c r="F45" s="29" t="str">
        <v/>
      </c>
      <c r="G45" s="21">
        <v>142</v>
      </c>
      <c r="H45" s="4" t="str">
        <v/>
      </c>
      <c r="I45" s="4" t="str">
        <v/>
      </c>
      <c r="J45" s="4" t="str">
        <v/>
      </c>
      <c r="K45" s="4" t="str">
        <v/>
      </c>
      <c r="L45" s="4" t="str">
        <v>作業</v>
      </c>
      <c r="M45" s="4" t="str">
        <v>WF保守</v>
      </c>
      <c r="N45" s="4" t="str">
        <v>問い合わせ</v>
      </c>
      <c r="O45" s="4" t="str">
        <v>-</v>
      </c>
      <c r="P45" s="4" t="str">
        <v>-</v>
      </c>
      <c r="Q45" s="4" t="str">
        <v>RE: 0Q-0000733 OIカウントについて</v>
      </c>
      <c r="R45" s="4">
        <v>3</v>
      </c>
      <c r="S45" s="4">
        <v>3</v>
      </c>
      <c r="T45" s="29">
        <v>44322</v>
      </c>
      <c r="U45" s="4" t="str">
        <v/>
      </c>
      <c r="V45" s="6">
        <v>0.25</v>
      </c>
    </row>
    <row r="46" spans="1:23" x14ac:dyDescent="0.25">
      <c r="A46" s="4" t="str">
        <v>未完了</v>
      </c>
      <c r="B46" s="29">
        <v>44327</v>
      </c>
      <c r="C46" s="29" t="str">
        <v>予定</v>
      </c>
      <c r="D46" s="29" t="str">
        <v>Sc</v>
      </c>
      <c r="E46" s="4">
        <v>17</v>
      </c>
      <c r="F46" s="29" t="str">
        <v>定期</v>
      </c>
      <c r="G46" s="21">
        <v>2</v>
      </c>
      <c r="H46" s="4" t="str">
        <v/>
      </c>
      <c r="I46" s="4" t="str">
        <v/>
      </c>
      <c r="J46" s="4" t="str">
        <v/>
      </c>
      <c r="K46" s="4" t="str">
        <v/>
      </c>
      <c r="L46" s="4" t="str">
        <v>作業</v>
      </c>
      <c r="M46" s="4" t="str">
        <v>管理</v>
      </c>
      <c r="N46" s="4" t="str">
        <v>日報</v>
      </c>
      <c r="O46" s="4" t="str">
        <v>-</v>
      </c>
      <c r="P46" s="4" t="str">
        <v>-</v>
      </c>
      <c r="Q46" s="4" t="str">
        <v>日報</v>
      </c>
      <c r="R46" s="4">
        <v>3</v>
      </c>
      <c r="S46" s="4">
        <v>3</v>
      </c>
      <c r="T46" s="29" t="str">
        <v/>
      </c>
      <c r="U46" s="4" t="str">
        <v/>
      </c>
      <c r="V46" s="6">
        <v>0.25</v>
      </c>
    </row>
    <row r="47" spans="1:23" x14ac:dyDescent="0.25">
      <c r="A47" s="4"/>
      <c r="B47" s="29"/>
      <c r="C47" s="29"/>
      <c r="D47" s="29"/>
      <c r="E47" s="4"/>
      <c r="F47" s="29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9"/>
      <c r="U47" s="4"/>
      <c r="V47" s="6"/>
    </row>
    <row r="48" spans="1:23" x14ac:dyDescent="0.25">
      <c r="A48" s="4"/>
      <c r="B48" s="29"/>
      <c r="C48" s="29"/>
      <c r="D48" s="29"/>
      <c r="E48" s="4"/>
      <c r="F48" s="29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9"/>
      <c r="U48" s="4"/>
      <c r="V48" s="6"/>
    </row>
    <row r="49" spans="1:22" x14ac:dyDescent="0.25">
      <c r="A49" s="4"/>
      <c r="B49" s="29"/>
      <c r="C49" s="29"/>
      <c r="D49" s="29"/>
      <c r="E49" s="4"/>
      <c r="F49" s="29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9"/>
      <c r="U49" s="4"/>
      <c r="V49" s="6"/>
    </row>
    <row r="50" spans="1:22" x14ac:dyDescent="0.25">
      <c r="A50" s="4"/>
      <c r="B50" s="29"/>
      <c r="C50" s="29"/>
      <c r="D50" s="29"/>
      <c r="E50" s="4"/>
      <c r="F50" s="29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9"/>
      <c r="U50" s="4"/>
      <c r="V50" s="6"/>
    </row>
    <row r="51" spans="1:22" x14ac:dyDescent="0.25">
      <c r="A51" s="4"/>
      <c r="B51" s="29"/>
      <c r="C51" s="29"/>
      <c r="D51" s="29"/>
      <c r="E51" s="4"/>
      <c r="F51" s="29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29"/>
      <c r="U51" s="4"/>
      <c r="V51" s="6"/>
    </row>
    <row r="52" spans="1:22" ht="19.5" hidden="1" customHeight="1" x14ac:dyDescent="0.25">
      <c r="A52" s="4"/>
      <c r="B52" s="29"/>
      <c r="C52" s="29"/>
      <c r="D52" s="29"/>
      <c r="E52" s="4"/>
      <c r="F52" s="29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29"/>
      <c r="U52" s="4"/>
      <c r="V52" s="6"/>
    </row>
    <row r="53" spans="1:22" hidden="1" x14ac:dyDescent="0.25">
      <c r="A53" s="4"/>
      <c r="B53" s="29"/>
      <c r="C53" s="29"/>
      <c r="D53" s="29"/>
      <c r="E53" s="4"/>
      <c r="F53" s="29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29"/>
      <c r="U53" s="4"/>
      <c r="V53" s="6"/>
    </row>
    <row r="54" spans="1:22" hidden="1" x14ac:dyDescent="0.25">
      <c r="A54" s="4"/>
      <c r="B54" s="29"/>
      <c r="C54" s="29"/>
      <c r="D54" s="29"/>
      <c r="E54" s="4"/>
      <c r="F54" s="29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29"/>
      <c r="U54" s="4"/>
      <c r="V54" s="6"/>
    </row>
    <row r="55" spans="1:22" hidden="1" x14ac:dyDescent="0.25">
      <c r="A55" s="4"/>
      <c r="B55" s="29"/>
      <c r="C55" s="29"/>
      <c r="D55" s="29"/>
      <c r="E55" s="4"/>
      <c r="F55" s="29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29"/>
      <c r="U55" s="4"/>
      <c r="V55" s="6"/>
    </row>
    <row r="56" spans="1:22" hidden="1" x14ac:dyDescent="0.25">
      <c r="A56" s="4"/>
      <c r="B56" s="29"/>
      <c r="C56" s="29"/>
      <c r="D56" s="29"/>
      <c r="E56" s="4"/>
      <c r="F56" s="29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29"/>
      <c r="U56" s="4"/>
      <c r="V56" s="6"/>
    </row>
    <row r="57" spans="1:22" hidden="1" x14ac:dyDescent="0.25">
      <c r="A57" s="4"/>
      <c r="B57" s="29"/>
      <c r="C57" s="29"/>
      <c r="D57" s="29"/>
      <c r="E57" s="4"/>
      <c r="F57" s="29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29"/>
      <c r="U57" s="4"/>
      <c r="V57" s="6"/>
    </row>
    <row r="58" spans="1:22" hidden="1" x14ac:dyDescent="0.25">
      <c r="A58" s="4"/>
      <c r="B58" s="29"/>
      <c r="C58" s="29"/>
      <c r="D58" s="29"/>
      <c r="E58" s="4"/>
      <c r="F58" s="29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29"/>
      <c r="U58" s="4"/>
      <c r="V58" s="6"/>
    </row>
    <row r="59" spans="1:22" hidden="1" x14ac:dyDescent="0.25">
      <c r="A59" s="4"/>
      <c r="B59" s="29"/>
      <c r="C59" s="29"/>
      <c r="D59" s="29"/>
      <c r="E59" s="4"/>
      <c r="F59" s="29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29"/>
      <c r="U59" s="4"/>
      <c r="V59" s="6"/>
    </row>
    <row r="60" spans="1:22" hidden="1" x14ac:dyDescent="0.25">
      <c r="A60" s="4"/>
      <c r="B60" s="29"/>
      <c r="C60" s="29"/>
      <c r="D60" s="29"/>
      <c r="E60" s="4"/>
      <c r="F60" s="29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29"/>
      <c r="U60" s="4"/>
      <c r="V60" s="6"/>
    </row>
    <row r="61" spans="1:22" x14ac:dyDescent="0.25">
      <c r="A61" s="4"/>
      <c r="B61" s="29"/>
      <c r="C61" s="29"/>
      <c r="D61" s="29"/>
      <c r="E61" s="4"/>
      <c r="F61" s="29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29"/>
      <c r="U61" s="4"/>
      <c r="V61" s="6"/>
    </row>
    <row r="62" spans="1:22" x14ac:dyDescent="0.25">
      <c r="A62" s="7" t="s">
        <v>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9"/>
      <c r="S62" s="9"/>
      <c r="T62" s="29"/>
      <c r="U62" s="9"/>
      <c r="V62" s="6">
        <f>SUM(V34:V61)</f>
        <v>5.75</v>
      </c>
    </row>
    <row r="63" spans="1:22" x14ac:dyDescent="0.25">
      <c r="V63" s="1"/>
    </row>
    <row r="64" spans="1:22" x14ac:dyDescent="0.25">
      <c r="V64" s="1"/>
    </row>
    <row r="65" spans="1:22" x14ac:dyDescent="0.25">
      <c r="V65" s="1"/>
    </row>
    <row r="66" spans="1:22" x14ac:dyDescent="0.25">
      <c r="V66" s="1"/>
    </row>
    <row r="67" spans="1:22" x14ac:dyDescent="0.25">
      <c r="V67" s="1"/>
    </row>
    <row r="68" spans="1:22" x14ac:dyDescent="0.25">
      <c r="V68" s="1"/>
    </row>
    <row r="69" spans="1:22" x14ac:dyDescent="0.25">
      <c r="V69" s="1"/>
    </row>
    <row r="70" spans="1:22" x14ac:dyDescent="0.25">
      <c r="V70" s="1"/>
    </row>
    <row r="71" spans="1:22" x14ac:dyDescent="0.25">
      <c r="V71" s="1"/>
    </row>
    <row r="72" spans="1:22" x14ac:dyDescent="0.25">
      <c r="V72" s="1"/>
    </row>
    <row r="73" spans="1:22" x14ac:dyDescent="0.25">
      <c r="V73" s="1"/>
    </row>
    <row r="74" spans="1:22" x14ac:dyDescent="0.25">
      <c r="V74" s="1"/>
    </row>
    <row r="75" spans="1:22" x14ac:dyDescent="0.25">
      <c r="V75" s="1"/>
    </row>
    <row r="76" spans="1:22" x14ac:dyDescent="0.25">
      <c r="V76" s="1"/>
    </row>
    <row r="77" spans="1:22" x14ac:dyDescent="0.25">
      <c r="V77" s="1"/>
    </row>
    <row r="78" spans="1:22" x14ac:dyDescent="0.25">
      <c r="V78" s="1"/>
    </row>
    <row r="79" spans="1:22" x14ac:dyDescent="0.25">
      <c r="V79" s="1"/>
    </row>
    <row r="80" spans="1:22" x14ac:dyDescent="0.25">
      <c r="A80" s="10" t="str" cm="1">
        <f t="array" ref="A80:V97">_xlfn.VSTACK(_xlfn._xlws.FILTER(テーブル3[#All],テーブル3[[#All],[日付]]=$Y$1,""),T74:V77, _xlfn._xlws.FILTER(テーブル2[#All],テーブル2[[#All],[日付]]=$Y$1+1,""))</f>
        <v/>
      </c>
      <c r="B80" s="1" t="e">
        <v>#N/A</v>
      </c>
      <c r="C80" s="1" t="e">
        <v>#N/A</v>
      </c>
      <c r="D80" s="1" t="e">
        <v>#N/A</v>
      </c>
      <c r="E80" s="1" t="e">
        <v>#N/A</v>
      </c>
      <c r="F80" s="1" t="e">
        <v>#N/A</v>
      </c>
      <c r="G80" s="1" t="e">
        <v>#N/A</v>
      </c>
      <c r="H80" s="1" t="e">
        <v>#N/A</v>
      </c>
      <c r="I80" s="1" t="e">
        <v>#N/A</v>
      </c>
      <c r="J80" s="1" t="e">
        <v>#N/A</v>
      </c>
      <c r="K80" s="1" t="e">
        <v>#N/A</v>
      </c>
      <c r="L80" s="1" t="e">
        <v>#N/A</v>
      </c>
      <c r="M80" s="1" t="e">
        <v>#N/A</v>
      </c>
      <c r="N80" s="1" t="e">
        <v>#N/A</v>
      </c>
      <c r="O80" s="1" t="e">
        <v>#N/A</v>
      </c>
      <c r="P80" s="1" t="e">
        <v>#N/A</v>
      </c>
      <c r="Q80" s="1" t="e">
        <v>#N/A</v>
      </c>
      <c r="R80" s="1" t="e">
        <v>#N/A</v>
      </c>
      <c r="S80" s="1" t="e">
        <v>#N/A</v>
      </c>
      <c r="T80" s="1" t="e">
        <v>#N/A</v>
      </c>
      <c r="U80" s="1" t="e">
        <v>#N/A</v>
      </c>
      <c r="V80" s="1" t="e">
        <v>#N/A</v>
      </c>
    </row>
    <row r="81" spans="1:22" x14ac:dyDescent="0.25">
      <c r="A81" s="1">
        <v>0</v>
      </c>
      <c r="B81" s="1">
        <v>0</v>
      </c>
      <c r="C81" s="1">
        <v>0</v>
      </c>
      <c r="D81" s="1" t="e">
        <v>#N/A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e">
        <v>#N/A</v>
      </c>
      <c r="J81" s="1" t="e">
        <v>#N/A</v>
      </c>
      <c r="K81" s="1" t="e">
        <v>#N/A</v>
      </c>
      <c r="L81" s="1" t="e">
        <v>#N/A</v>
      </c>
      <c r="M81" s="1" t="e">
        <v>#N/A</v>
      </c>
      <c r="N81" s="1" t="e">
        <v>#N/A</v>
      </c>
      <c r="O81" s="1" t="e">
        <v>#N/A</v>
      </c>
      <c r="P81" s="1" t="e">
        <v>#N/A</v>
      </c>
      <c r="Q81" s="1" t="e">
        <v>#N/A</v>
      </c>
      <c r="R81" s="1" t="e">
        <v>#N/A</v>
      </c>
      <c r="S81" s="1" t="e">
        <v>#N/A</v>
      </c>
      <c r="T81" s="1" t="e">
        <v>#N/A</v>
      </c>
      <c r="U81" s="1" t="e">
        <v>#N/A</v>
      </c>
      <c r="V81" s="1" t="e">
        <v>#N/A</v>
      </c>
    </row>
    <row r="82" spans="1:22" x14ac:dyDescent="0.25">
      <c r="A82" s="1">
        <v>0</v>
      </c>
      <c r="B82" s="1">
        <v>0</v>
      </c>
      <c r="C82" s="1">
        <v>0</v>
      </c>
      <c r="D82" s="1" t="e">
        <v>#N/A</v>
      </c>
      <c r="E82" s="1" t="e">
        <v>#N/A</v>
      </c>
      <c r="F82" s="1" t="e">
        <v>#N/A</v>
      </c>
      <c r="G82" s="1" t="e">
        <v>#N/A</v>
      </c>
      <c r="H82" s="1" t="e">
        <v>#N/A</v>
      </c>
      <c r="I82" s="1" t="e">
        <v>#N/A</v>
      </c>
      <c r="J82" s="1" t="e">
        <v>#N/A</v>
      </c>
      <c r="K82" s="1" t="e">
        <v>#N/A</v>
      </c>
      <c r="L82" s="1" t="e">
        <v>#N/A</v>
      </c>
      <c r="M82" s="1" t="e">
        <v>#N/A</v>
      </c>
      <c r="N82" s="1" t="e">
        <v>#N/A</v>
      </c>
      <c r="O82" s="1" t="e">
        <v>#N/A</v>
      </c>
      <c r="P82" s="1" t="e">
        <v>#N/A</v>
      </c>
      <c r="Q82" s="1" t="e">
        <v>#N/A</v>
      </c>
      <c r="R82" s="1" t="e">
        <v>#N/A</v>
      </c>
      <c r="S82" s="1" t="e">
        <v>#N/A</v>
      </c>
      <c r="T82" s="1" t="e">
        <v>#N/A</v>
      </c>
      <c r="U82" s="1" t="e">
        <v>#N/A</v>
      </c>
      <c r="V82" s="1" t="e">
        <v>#N/A</v>
      </c>
    </row>
    <row r="83" spans="1:22" x14ac:dyDescent="0.25">
      <c r="A83" s="1">
        <v>0</v>
      </c>
      <c r="B83" s="1">
        <v>0</v>
      </c>
      <c r="C83" s="1">
        <v>0</v>
      </c>
      <c r="D83" s="1" t="e">
        <v>#N/A</v>
      </c>
      <c r="E83" s="1" t="e">
        <v>#N/A</v>
      </c>
      <c r="F83" s="1" t="e">
        <v>#N/A</v>
      </c>
      <c r="G83" s="1" t="e">
        <v>#N/A</v>
      </c>
      <c r="H83" s="1" t="e">
        <v>#N/A</v>
      </c>
      <c r="I83" s="1" t="e">
        <v>#N/A</v>
      </c>
      <c r="J83" s="1" t="e">
        <v>#N/A</v>
      </c>
      <c r="K83" s="1" t="e">
        <v>#N/A</v>
      </c>
      <c r="L83" s="1" t="e">
        <v>#N/A</v>
      </c>
      <c r="M83" s="1" t="e">
        <v>#N/A</v>
      </c>
      <c r="N83" s="1" t="e">
        <v>#N/A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 t="e">
        <v>#N/A</v>
      </c>
      <c r="T83" s="1" t="e">
        <v>#N/A</v>
      </c>
      <c r="U83" s="1" t="e">
        <v>#N/A</v>
      </c>
      <c r="V83" s="1" t="e">
        <v>#N/A</v>
      </c>
    </row>
    <row r="84" spans="1:22" x14ac:dyDescent="0.25">
      <c r="A84" s="1">
        <v>0</v>
      </c>
      <c r="B84" s="1">
        <v>0</v>
      </c>
      <c r="C84" s="1">
        <v>0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 t="e">
        <v>#N/A</v>
      </c>
      <c r="V84" s="1" t="e">
        <v>#N/A</v>
      </c>
    </row>
    <row r="85" spans="1:22" x14ac:dyDescent="0.25">
      <c r="A85" s="1" t="str">
        <v>未完了</v>
      </c>
      <c r="B85" s="1">
        <v>44327</v>
      </c>
      <c r="C85" s="1" t="str">
        <v>予定</v>
      </c>
      <c r="D85" s="1" t="str">
        <v>Sc</v>
      </c>
      <c r="E85" s="1">
        <v>1</v>
      </c>
      <c r="F85" s="1" t="str">
        <v>定期</v>
      </c>
      <c r="G85" s="1">
        <v>1</v>
      </c>
      <c r="H85" s="1" t="str">
        <v/>
      </c>
      <c r="I85" s="1" t="str">
        <v/>
      </c>
      <c r="J85" s="1" t="str">
        <v/>
      </c>
      <c r="K85" s="1" t="str">
        <v/>
      </c>
      <c r="L85" s="1" t="str">
        <v>作業</v>
      </c>
      <c r="M85" s="1" t="str">
        <v>管理</v>
      </c>
      <c r="N85" s="1" t="str">
        <v>タスク整理</v>
      </c>
      <c r="O85" s="1" t="str">
        <v>-</v>
      </c>
      <c r="P85" s="1" t="str">
        <v>-</v>
      </c>
      <c r="Q85" s="1" t="str">
        <v>タスク整理</v>
      </c>
      <c r="R85" s="1">
        <v>3</v>
      </c>
      <c r="S85" s="1">
        <v>3</v>
      </c>
      <c r="T85" s="1" t="str">
        <v/>
      </c>
      <c r="U85" s="1">
        <v>0</v>
      </c>
      <c r="V85" s="1">
        <v>0.25</v>
      </c>
    </row>
    <row r="86" spans="1:22" x14ac:dyDescent="0.25">
      <c r="A86" s="1" t="str">
        <v>未完了</v>
      </c>
      <c r="B86" s="1">
        <v>44327</v>
      </c>
      <c r="C86" s="1" t="str">
        <v>予定</v>
      </c>
      <c r="D86" s="1" t="str">
        <v>Sc</v>
      </c>
      <c r="E86" s="1">
        <v>2</v>
      </c>
      <c r="F86" s="1" t="str">
        <v>定期</v>
      </c>
      <c r="G86" s="1">
        <v>3</v>
      </c>
      <c r="H86" s="1" t="str">
        <v/>
      </c>
      <c r="I86" s="1" t="str">
        <v/>
      </c>
      <c r="J86" s="1" t="str">
        <v/>
      </c>
      <c r="K86" s="1" t="str">
        <v/>
      </c>
      <c r="L86" s="1" t="str">
        <v>作業</v>
      </c>
      <c r="M86" s="1" t="str">
        <v>WF保守</v>
      </c>
      <c r="N86" s="1" t="str">
        <v>メールチェック</v>
      </c>
      <c r="O86" s="1" t="str">
        <v>-</v>
      </c>
      <c r="P86" s="1" t="str">
        <v>-</v>
      </c>
      <c r="Q86" s="1" t="str">
        <v>メールチェック_朝</v>
      </c>
      <c r="R86" s="1">
        <v>5</v>
      </c>
      <c r="S86" s="1">
        <v>3</v>
      </c>
      <c r="T86" s="1" t="str">
        <v/>
      </c>
      <c r="U86" s="1">
        <v>0</v>
      </c>
      <c r="V86" s="1">
        <v>0.25</v>
      </c>
    </row>
    <row r="87" spans="1:22" x14ac:dyDescent="0.25">
      <c r="A87" s="1" t="str">
        <v>未完了</v>
      </c>
      <c r="B87" s="1">
        <v>44327</v>
      </c>
      <c r="C87" s="1" t="str">
        <v>予定</v>
      </c>
      <c r="D87" s="1" t="str">
        <v>Sc</v>
      </c>
      <c r="E87" s="1">
        <v>3</v>
      </c>
      <c r="F87" s="1" t="str">
        <v>定期</v>
      </c>
      <c r="G87" s="1">
        <v>4</v>
      </c>
      <c r="H87" s="1" t="str">
        <v/>
      </c>
      <c r="I87" s="1" t="str">
        <v/>
      </c>
      <c r="J87" s="1" t="str">
        <v/>
      </c>
      <c r="K87" s="1" t="str">
        <v/>
      </c>
      <c r="L87" s="1" t="str">
        <v>作業</v>
      </c>
      <c r="M87" s="1" t="str">
        <v>WF保守</v>
      </c>
      <c r="N87" s="1" t="str">
        <v>定常業務</v>
      </c>
      <c r="O87" s="1" t="str">
        <v>ログ確認</v>
      </c>
      <c r="P87" s="1" t="str">
        <v>-</v>
      </c>
      <c r="Q87" s="1" t="str">
        <v>定常業務_ログ確認</v>
      </c>
      <c r="R87" s="1">
        <v>4</v>
      </c>
      <c r="S87" s="1">
        <v>4</v>
      </c>
      <c r="T87" s="1" t="str">
        <v/>
      </c>
      <c r="U87" s="1">
        <v>0</v>
      </c>
      <c r="V87" s="1">
        <v>0.75</v>
      </c>
    </row>
    <row r="88" spans="1:22" x14ac:dyDescent="0.25">
      <c r="A88" s="1" t="str">
        <v>未完了</v>
      </c>
      <c r="B88" s="1">
        <v>44327</v>
      </c>
      <c r="C88" s="1" t="str">
        <v>予定</v>
      </c>
      <c r="D88" s="1" t="str">
        <v>Sc</v>
      </c>
      <c r="E88" s="1">
        <v>6</v>
      </c>
      <c r="F88" s="1" t="str">
        <v/>
      </c>
      <c r="G88" s="1">
        <v>89</v>
      </c>
      <c r="H88" s="1">
        <v>4</v>
      </c>
      <c r="I88" s="1" t="str">
        <v/>
      </c>
      <c r="J88" s="1" t="str">
        <v/>
      </c>
      <c r="K88" s="1" t="str">
        <v/>
      </c>
      <c r="L88" s="1" t="str">
        <v>作業</v>
      </c>
      <c r="M88" s="1" t="str">
        <v>WF保守</v>
      </c>
      <c r="N88" s="1" t="str">
        <v>インフラ</v>
      </c>
      <c r="O88" s="1" t="str">
        <v>メール</v>
      </c>
      <c r="P88" s="1" t="str">
        <v>-</v>
      </c>
      <c r="Q88" s="1" t="str">
        <v>サーバ一覧作成</v>
      </c>
      <c r="R88" s="1">
        <v>3</v>
      </c>
      <c r="S88" s="1">
        <v>3</v>
      </c>
      <c r="T88" s="1">
        <v>44309</v>
      </c>
      <c r="U88" s="1">
        <v>0</v>
      </c>
      <c r="V88" s="1">
        <v>0.5</v>
      </c>
    </row>
    <row r="89" spans="1:22" x14ac:dyDescent="0.25">
      <c r="A89" s="1" t="str">
        <v>未完了</v>
      </c>
      <c r="B89" s="1">
        <v>44327</v>
      </c>
      <c r="C89" s="1" t="str">
        <v>予定</v>
      </c>
      <c r="D89" s="1" t="str">
        <v>Sc</v>
      </c>
      <c r="E89" s="1">
        <v>7</v>
      </c>
      <c r="F89" s="1" t="str">
        <v/>
      </c>
      <c r="G89" s="1">
        <v>138</v>
      </c>
      <c r="H89" s="1" t="str">
        <v/>
      </c>
      <c r="I89" s="1" t="str">
        <v/>
      </c>
      <c r="J89" s="1" t="str">
        <v/>
      </c>
      <c r="K89" s="1" t="str">
        <v/>
      </c>
      <c r="L89" s="1" t="str">
        <v>作業</v>
      </c>
      <c r="M89" s="1" t="str">
        <v>WF保守</v>
      </c>
      <c r="N89" s="1" t="str">
        <v>インフラ</v>
      </c>
      <c r="O89" s="1" t="str">
        <v>メール</v>
      </c>
      <c r="P89" s="1" t="str">
        <v>-</v>
      </c>
      <c r="Q89" s="1" t="str">
        <v>インフラ要件をまとめる</v>
      </c>
      <c r="R89" s="1" t="str">
        <v/>
      </c>
      <c r="S89" s="1" t="str">
        <v/>
      </c>
      <c r="T89" s="1">
        <v>44322</v>
      </c>
      <c r="U89" s="1">
        <v>0</v>
      </c>
      <c r="V89" s="1">
        <v>0.5</v>
      </c>
    </row>
    <row r="90" spans="1:22" x14ac:dyDescent="0.25">
      <c r="A90" s="1" t="str">
        <v>未完了</v>
      </c>
      <c r="B90" s="1">
        <v>44327</v>
      </c>
      <c r="C90" s="1" t="str">
        <v>予定</v>
      </c>
      <c r="D90" s="1" t="str">
        <v>Sc</v>
      </c>
      <c r="E90" s="1">
        <v>9</v>
      </c>
      <c r="F90" s="1" t="str">
        <v>定期</v>
      </c>
      <c r="G90" s="1">
        <v>75</v>
      </c>
      <c r="H90" s="1" t="str">
        <v/>
      </c>
      <c r="I90" s="1" t="str">
        <v/>
      </c>
      <c r="J90" s="1" t="str">
        <v/>
      </c>
      <c r="K90" s="1" t="str">
        <v/>
      </c>
      <c r="L90" s="1" t="str">
        <v>休憩</v>
      </c>
      <c r="M90" s="1" t="str">
        <v>-</v>
      </c>
      <c r="N90" s="1" t="str">
        <v>-</v>
      </c>
      <c r="O90" s="1" t="str">
        <v>-</v>
      </c>
      <c r="P90" s="1" t="str">
        <v>-</v>
      </c>
      <c r="Q90" s="1" t="str">
        <v>お昼休憩</v>
      </c>
      <c r="R90" s="1">
        <v>5</v>
      </c>
      <c r="S90" s="1">
        <v>3</v>
      </c>
      <c r="T90" s="1" t="str">
        <v/>
      </c>
      <c r="U90" s="1">
        <v>0</v>
      </c>
      <c r="V90" s="1">
        <v>1</v>
      </c>
    </row>
    <row r="91" spans="1:22" x14ac:dyDescent="0.25">
      <c r="A91" s="1" t="str">
        <v>未完了</v>
      </c>
      <c r="B91" s="1">
        <v>44327</v>
      </c>
      <c r="C91" s="1" t="str">
        <v>予定</v>
      </c>
      <c r="D91" s="1" t="str">
        <v>Sc</v>
      </c>
      <c r="E91" s="1">
        <v>11</v>
      </c>
      <c r="F91" s="1" t="str">
        <v>定期</v>
      </c>
      <c r="G91" s="1">
        <v>5</v>
      </c>
      <c r="H91" s="1" t="str">
        <v/>
      </c>
      <c r="I91" s="1" t="str">
        <v/>
      </c>
      <c r="J91" s="1" t="str">
        <v/>
      </c>
      <c r="K91" s="1" t="str">
        <v/>
      </c>
      <c r="L91" s="1" t="str">
        <v>作業</v>
      </c>
      <c r="M91" s="1" t="str">
        <v>WF保守</v>
      </c>
      <c r="N91" s="1" t="str">
        <v>メールチェック</v>
      </c>
      <c r="O91" s="1" t="str">
        <v>-</v>
      </c>
      <c r="P91" s="1" t="str">
        <v>-</v>
      </c>
      <c r="Q91" s="1" t="str">
        <v>メールチェック_昼</v>
      </c>
      <c r="R91" s="1">
        <v>5</v>
      </c>
      <c r="S91" s="1">
        <v>3</v>
      </c>
      <c r="T91" s="1" t="str">
        <v/>
      </c>
      <c r="U91" s="1">
        <v>0</v>
      </c>
      <c r="V91" s="1">
        <v>0.25</v>
      </c>
    </row>
    <row r="92" spans="1:22" x14ac:dyDescent="0.25">
      <c r="A92" s="1" t="str">
        <v>未完了</v>
      </c>
      <c r="B92" s="1">
        <v>44327</v>
      </c>
      <c r="C92" s="1" t="str">
        <v>予定</v>
      </c>
      <c r="D92" s="1" t="str">
        <v>Sc</v>
      </c>
      <c r="E92" s="1">
        <v>12</v>
      </c>
      <c r="F92" s="1" t="str">
        <v/>
      </c>
      <c r="G92" s="1">
        <v>97</v>
      </c>
      <c r="H92" s="1">
        <v>3</v>
      </c>
      <c r="I92" s="1" t="str">
        <v/>
      </c>
      <c r="J92" s="1" t="str">
        <v/>
      </c>
      <c r="K92" s="1" t="str">
        <v/>
      </c>
      <c r="L92" s="1" t="str">
        <v>作業</v>
      </c>
      <c r="M92" s="1" t="str">
        <v>WF保守</v>
      </c>
      <c r="N92" s="1" t="str">
        <v>不具合調査</v>
      </c>
      <c r="O92" s="1" t="str">
        <v>-</v>
      </c>
      <c r="P92" s="1" t="str">
        <v>-</v>
      </c>
      <c r="Q92" s="1" t="str">
        <v>67バッチ</v>
      </c>
      <c r="R92" s="1">
        <v>3</v>
      </c>
      <c r="S92" s="1">
        <v>3</v>
      </c>
      <c r="T92" s="1">
        <v>44307</v>
      </c>
      <c r="U92" s="1">
        <v>0</v>
      </c>
      <c r="V92" s="1">
        <v>0.75</v>
      </c>
    </row>
    <row r="93" spans="1:22" x14ac:dyDescent="0.25">
      <c r="A93" s="1" t="str">
        <v>未完了</v>
      </c>
      <c r="B93" s="1">
        <v>44327</v>
      </c>
      <c r="C93" s="1" t="str">
        <v>予定</v>
      </c>
      <c r="D93" s="1" t="str">
        <v>Sc</v>
      </c>
      <c r="E93" s="1">
        <v>13</v>
      </c>
      <c r="F93" s="1" t="str">
        <v>定期</v>
      </c>
      <c r="G93" s="1">
        <v>6</v>
      </c>
      <c r="H93" s="1" t="str">
        <v/>
      </c>
      <c r="I93" s="1" t="str">
        <v/>
      </c>
      <c r="J93" s="1" t="str">
        <v/>
      </c>
      <c r="K93" s="1" t="str">
        <v/>
      </c>
      <c r="L93" s="1" t="str">
        <v>作業</v>
      </c>
      <c r="M93" s="1" t="str">
        <v>WF保守</v>
      </c>
      <c r="N93" s="1" t="str">
        <v>メールチェック</v>
      </c>
      <c r="O93" s="1" t="str">
        <v>-</v>
      </c>
      <c r="P93" s="1" t="str">
        <v>-</v>
      </c>
      <c r="Q93" s="1" t="str">
        <v>メールチェック_夕方</v>
      </c>
      <c r="R93" s="1">
        <v>5</v>
      </c>
      <c r="S93" s="1">
        <v>3</v>
      </c>
      <c r="T93" s="1" t="str">
        <v/>
      </c>
      <c r="U93" s="1">
        <v>0</v>
      </c>
      <c r="V93" s="1">
        <v>0.25</v>
      </c>
    </row>
    <row r="94" spans="1:22" x14ac:dyDescent="0.25">
      <c r="A94" s="1" t="str">
        <v>未完了</v>
      </c>
      <c r="B94" s="1">
        <v>44327</v>
      </c>
      <c r="C94" s="1" t="str">
        <v>予定</v>
      </c>
      <c r="D94" s="1" t="str">
        <v>Sc</v>
      </c>
      <c r="E94" s="1">
        <v>14</v>
      </c>
      <c r="F94" s="1" t="str">
        <v/>
      </c>
      <c r="G94" s="1">
        <v>38</v>
      </c>
      <c r="H94" s="1" t="str">
        <v/>
      </c>
      <c r="I94" s="1" t="str">
        <v/>
      </c>
      <c r="J94" s="1" t="str">
        <v/>
      </c>
      <c r="K94" s="1" t="str">
        <v/>
      </c>
      <c r="L94" s="1" t="str">
        <v>作業</v>
      </c>
      <c r="M94" s="1" t="str">
        <v>WF保守</v>
      </c>
      <c r="N94" s="1" t="str">
        <v>問い合わせ</v>
      </c>
      <c r="O94" s="1" t="str">
        <v>調査</v>
      </c>
      <c r="P94" s="1" t="str">
        <v>25-883</v>
      </c>
      <c r="Q94" s="1" t="str">
        <v>R&amp;Dのワークフロールートについて</v>
      </c>
      <c r="R94" s="1">
        <v>3</v>
      </c>
      <c r="S94" s="1">
        <v>3</v>
      </c>
      <c r="T94" s="1">
        <v>44245</v>
      </c>
      <c r="U94" s="1">
        <v>0</v>
      </c>
      <c r="V94" s="1">
        <v>0.5</v>
      </c>
    </row>
    <row r="95" spans="1:22" x14ac:dyDescent="0.25">
      <c r="A95" s="1" t="str">
        <v>未完了</v>
      </c>
      <c r="B95" s="1">
        <v>44327</v>
      </c>
      <c r="C95" s="1" t="str">
        <v>予定</v>
      </c>
      <c r="D95" s="1" t="str">
        <v>Sc</v>
      </c>
      <c r="E95" s="1">
        <v>15</v>
      </c>
      <c r="F95" s="1" t="str">
        <v/>
      </c>
      <c r="G95" s="1">
        <v>101</v>
      </c>
      <c r="H95" s="1" t="str">
        <v/>
      </c>
      <c r="I95" s="1" t="str">
        <v/>
      </c>
      <c r="J95" s="1" t="str">
        <v/>
      </c>
      <c r="K95" s="1" t="str">
        <v/>
      </c>
      <c r="L95" s="1" t="str">
        <v>作業</v>
      </c>
      <c r="M95" s="1" t="str">
        <v>WF保守</v>
      </c>
      <c r="N95" s="1" t="str">
        <v>問い合わせ</v>
      </c>
      <c r="O95" s="1" t="str">
        <v>兼重</v>
      </c>
      <c r="P95" s="1" t="str">
        <v>25-1009</v>
      </c>
      <c r="Q95" s="1" t="str">
        <v>PPRNextの部署連携の件</v>
      </c>
      <c r="R95" s="1">
        <v>3</v>
      </c>
      <c r="S95" s="1">
        <v>3</v>
      </c>
      <c r="T95" s="1">
        <v>44292</v>
      </c>
      <c r="U95" s="1">
        <v>0</v>
      </c>
      <c r="V95" s="1">
        <v>0.25</v>
      </c>
    </row>
    <row r="96" spans="1:22" x14ac:dyDescent="0.25">
      <c r="A96" s="1" t="str">
        <v>未完了</v>
      </c>
      <c r="B96" s="1">
        <v>44327</v>
      </c>
      <c r="C96" s="1" t="str">
        <v>予定</v>
      </c>
      <c r="D96" s="1" t="str">
        <v>Sc</v>
      </c>
      <c r="E96" s="1">
        <v>16</v>
      </c>
      <c r="F96" s="1" t="str">
        <v/>
      </c>
      <c r="G96" s="1">
        <v>142</v>
      </c>
      <c r="H96" s="1" t="str">
        <v/>
      </c>
      <c r="I96" s="1" t="str">
        <v/>
      </c>
      <c r="J96" s="1" t="str">
        <v/>
      </c>
      <c r="K96" s="1" t="str">
        <v/>
      </c>
      <c r="L96" s="1" t="str">
        <v>作業</v>
      </c>
      <c r="M96" s="1" t="str">
        <v>WF保守</v>
      </c>
      <c r="N96" s="1" t="str">
        <v>問い合わせ</v>
      </c>
      <c r="O96" s="1" t="str">
        <v>-</v>
      </c>
      <c r="P96" s="1" t="str">
        <v>-</v>
      </c>
      <c r="Q96" s="1" t="str">
        <v>RE: 0Q-0000733 OIカウントについて</v>
      </c>
      <c r="R96" s="1">
        <v>3</v>
      </c>
      <c r="S96" s="1">
        <v>3</v>
      </c>
      <c r="T96" s="1">
        <v>44322</v>
      </c>
      <c r="U96" s="1">
        <v>0</v>
      </c>
      <c r="V96" s="1">
        <v>0.25</v>
      </c>
    </row>
    <row r="97" spans="1:22" x14ac:dyDescent="0.25">
      <c r="A97" s="1" t="str">
        <v>未完了</v>
      </c>
      <c r="B97" s="1">
        <v>44327</v>
      </c>
      <c r="C97" s="1" t="str">
        <v>予定</v>
      </c>
      <c r="D97" s="1" t="str">
        <v>Sc</v>
      </c>
      <c r="E97" s="1">
        <v>17</v>
      </c>
      <c r="F97" s="1" t="str">
        <v>定期</v>
      </c>
      <c r="G97" s="1">
        <v>2</v>
      </c>
      <c r="H97" s="1" t="str">
        <v/>
      </c>
      <c r="I97" s="1" t="str">
        <v/>
      </c>
      <c r="J97" s="1" t="str">
        <v/>
      </c>
      <c r="K97" s="1" t="str">
        <v/>
      </c>
      <c r="L97" s="1" t="str">
        <v>作業</v>
      </c>
      <c r="M97" s="1" t="str">
        <v>管理</v>
      </c>
      <c r="N97" s="1" t="str">
        <v>日報</v>
      </c>
      <c r="O97" s="1" t="str">
        <v>-</v>
      </c>
      <c r="P97" s="1" t="str">
        <v>-</v>
      </c>
      <c r="Q97" s="1" t="str">
        <v>日報</v>
      </c>
      <c r="R97" s="1">
        <v>3</v>
      </c>
      <c r="S97" s="1">
        <v>3</v>
      </c>
      <c r="T97" s="1" t="str">
        <v/>
      </c>
      <c r="U97" s="1">
        <v>0</v>
      </c>
      <c r="V97" s="1">
        <v>0.25</v>
      </c>
    </row>
    <row r="98" spans="1:22" x14ac:dyDescent="0.25">
      <c r="V98" s="1"/>
    </row>
    <row r="99" spans="1:22" x14ac:dyDescent="0.25">
      <c r="V99" s="1"/>
    </row>
    <row r="100" spans="1:22" x14ac:dyDescent="0.25">
      <c r="V100" s="1"/>
    </row>
    <row r="101" spans="1:22" x14ac:dyDescent="0.25">
      <c r="V101" s="1"/>
    </row>
    <row r="102" spans="1:22" x14ac:dyDescent="0.25">
      <c r="V102" s="1"/>
    </row>
    <row r="103" spans="1:22" x14ac:dyDescent="0.25">
      <c r="V103" s="1"/>
    </row>
    <row r="104" spans="1:22" x14ac:dyDescent="0.25">
      <c r="V104" s="1"/>
    </row>
    <row r="105" spans="1:22" x14ac:dyDescent="0.25">
      <c r="V105" s="1"/>
    </row>
    <row r="106" spans="1:22" x14ac:dyDescent="0.25">
      <c r="V106" s="1"/>
    </row>
    <row r="107" spans="1:22" x14ac:dyDescent="0.25">
      <c r="V107" s="1"/>
    </row>
    <row r="108" spans="1:22" x14ac:dyDescent="0.25">
      <c r="V108" s="1"/>
    </row>
    <row r="109" spans="1:22" x14ac:dyDescent="0.25">
      <c r="V109" s="1"/>
    </row>
    <row r="110" spans="1:22" x14ac:dyDescent="0.25">
      <c r="V110" s="1"/>
    </row>
    <row r="111" spans="1:22" x14ac:dyDescent="0.25">
      <c r="V111" s="1"/>
    </row>
    <row r="112" spans="1:22" x14ac:dyDescent="0.25">
      <c r="V112" s="1"/>
    </row>
    <row r="113" spans="22:22" x14ac:dyDescent="0.25">
      <c r="V113" s="1"/>
    </row>
    <row r="114" spans="22:22" x14ac:dyDescent="0.25">
      <c r="V114" s="1"/>
    </row>
    <row r="115" spans="22:22" x14ac:dyDescent="0.25">
      <c r="V115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953F-B111-439A-9A00-0E51DD84AD6E}">
  <sheetPr>
    <tabColor theme="8" tint="0.79998168889431442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06DA-B352-4FFD-83F4-6679D68BB988}">
  <dimension ref="A1:V11"/>
  <sheetViews>
    <sheetView workbookViewId="0">
      <selection activeCell="A3" sqref="A3"/>
    </sheetView>
  </sheetViews>
  <sheetFormatPr defaultColWidth="23.5" defaultRowHeight="15.75" x14ac:dyDescent="0.25"/>
  <cols>
    <col min="1" max="1" width="10.625" style="1" customWidth="1"/>
    <col min="2" max="3" width="6.75" style="1" customWidth="1"/>
    <col min="4" max="5" width="4" style="1" bestFit="1" customWidth="1"/>
    <col min="6" max="6" width="5" style="1" customWidth="1"/>
    <col min="7" max="9" width="4" style="1" customWidth="1"/>
    <col min="10" max="10" width="4.75" style="1" customWidth="1"/>
    <col min="11" max="11" width="6.5" style="1" customWidth="1"/>
    <col min="12" max="12" width="9.75" style="1" customWidth="1"/>
    <col min="13" max="13" width="9.625" style="1" customWidth="1"/>
    <col min="14" max="14" width="11.125" style="1" bestFit="1" customWidth="1"/>
    <col min="15" max="15" width="10.75" style="1" customWidth="1"/>
    <col min="16" max="16" width="8" style="1" customWidth="1"/>
    <col min="17" max="17" width="35" style="1" customWidth="1"/>
    <col min="18" max="19" width="4.875" style="1" customWidth="1"/>
    <col min="20" max="20" width="7.125" style="1" customWidth="1"/>
    <col min="21" max="21" width="6.375" style="1" customWidth="1"/>
    <col min="22" max="22" width="7.5" style="2" customWidth="1"/>
    <col min="23" max="23" width="7.5" style="1" customWidth="1"/>
    <col min="24" max="16384" width="23.5" style="1"/>
  </cols>
  <sheetData>
    <row r="1" spans="1:22" x14ac:dyDescent="0.25">
      <c r="A1" s="16" t="s">
        <v>30</v>
      </c>
      <c r="B1" s="17"/>
      <c r="C1" s="17"/>
      <c r="D1" s="17"/>
      <c r="E1" s="17"/>
      <c r="F1" s="17"/>
      <c r="G1" s="17"/>
      <c r="H1" s="17"/>
      <c r="I1" s="1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x14ac:dyDescent="0.25">
      <c r="A2" s="4" t="str" cm="1">
        <f t="array" ref="A2">IF(ISBLANK(_xlfn._xlws.FILTER(テーブル1[#All], テーブル1[[#All],[種別]]="待ち", "該当なし")),"",_xlfn._xlws.FILTER(テーブル1[#All], テーブル1[[#All],[種別]]="待ち", "該当なし"))</f>
        <v>該当なし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9"/>
      <c r="U2" s="4"/>
      <c r="V2" s="5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9"/>
      <c r="U3" s="4"/>
      <c r="V3" s="5"/>
    </row>
    <row r="4" spans="1:22" ht="47.2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9"/>
      <c r="U4" s="4"/>
      <c r="V4" s="5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9"/>
      <c r="U5" s="4"/>
      <c r="V5" s="5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9"/>
      <c r="U6" s="4"/>
      <c r="V6" s="5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9"/>
      <c r="U7" s="4"/>
      <c r="V7" s="5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9"/>
      <c r="U8" s="4"/>
      <c r="V8" s="5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9"/>
      <c r="U9" s="4"/>
      <c r="V9" s="5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9"/>
      <c r="U10" s="4"/>
      <c r="V10" s="5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9"/>
      <c r="U11" s="4"/>
      <c r="V11" s="5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317D-301D-4B6B-8E97-456D15CE92C6}">
  <dimension ref="A1:V12"/>
  <sheetViews>
    <sheetView workbookViewId="0">
      <selection activeCell="A2" sqref="A2"/>
    </sheetView>
  </sheetViews>
  <sheetFormatPr defaultColWidth="23.5" defaultRowHeight="15.75" x14ac:dyDescent="0.25"/>
  <cols>
    <col min="1" max="1" width="10.625" style="1" customWidth="1"/>
    <col min="2" max="3" width="6.75" style="1" customWidth="1"/>
    <col min="4" max="5" width="4" style="1" bestFit="1" customWidth="1"/>
    <col min="6" max="6" width="5" style="1" customWidth="1"/>
    <col min="7" max="9" width="4" style="1" customWidth="1"/>
    <col min="10" max="10" width="4.75" style="1" customWidth="1"/>
    <col min="11" max="11" width="6.5" style="1" customWidth="1"/>
    <col min="12" max="12" width="9.75" style="1" customWidth="1"/>
    <col min="13" max="13" width="9.625" style="1" customWidth="1"/>
    <col min="14" max="14" width="11.125" style="1" bestFit="1" customWidth="1"/>
    <col min="15" max="15" width="10.75" style="1" customWidth="1"/>
    <col min="16" max="16" width="8" style="1" customWidth="1"/>
    <col min="17" max="17" width="35" style="1" customWidth="1"/>
    <col min="18" max="19" width="4.875" style="1" customWidth="1"/>
    <col min="20" max="20" width="7.125" style="1" customWidth="1"/>
    <col min="21" max="21" width="6.375" style="1" customWidth="1"/>
    <col min="22" max="22" width="7.5" style="2" customWidth="1"/>
    <col min="23" max="23" width="7.5" style="1" customWidth="1"/>
    <col min="24" max="16384" width="23.5" style="1"/>
  </cols>
  <sheetData>
    <row r="1" spans="1:22" x14ac:dyDescent="0.25">
      <c r="A1" s="16" t="s">
        <v>31</v>
      </c>
      <c r="B1" s="17"/>
      <c r="C1" s="17"/>
      <c r="D1" s="17"/>
      <c r="E1" s="17"/>
      <c r="F1" s="17"/>
      <c r="G1" s="17"/>
      <c r="H1" s="17"/>
      <c r="I1" s="1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9"/>
      <c r="U2" s="4"/>
      <c r="V2" s="5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9"/>
      <c r="U3" s="4"/>
      <c r="V3" s="5"/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9"/>
      <c r="U4" s="4"/>
      <c r="V4" s="5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9"/>
      <c r="U5" s="4"/>
      <c r="V5" s="5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9"/>
      <c r="U6" s="4"/>
      <c r="V6" s="5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9"/>
      <c r="U7" s="4"/>
      <c r="V7" s="5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9"/>
      <c r="U8" s="4"/>
      <c r="V8" s="5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9"/>
      <c r="U9" s="4"/>
      <c r="V9" s="5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9"/>
      <c r="U10" s="4"/>
      <c r="V10" s="5"/>
    </row>
    <row r="11" spans="1:22" x14ac:dyDescent="0.25">
      <c r="V11" s="1"/>
    </row>
    <row r="12" spans="1:22" x14ac:dyDescent="0.25">
      <c r="V12" s="1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218-04B6-4CD5-9414-51ED59D88E8E}">
  <dimension ref="A1:V10"/>
  <sheetViews>
    <sheetView workbookViewId="0">
      <selection activeCell="A2" sqref="A2"/>
    </sheetView>
  </sheetViews>
  <sheetFormatPr defaultColWidth="23.5" defaultRowHeight="15.75" x14ac:dyDescent="0.25"/>
  <cols>
    <col min="1" max="1" width="10.625" style="1" customWidth="1"/>
    <col min="2" max="3" width="6.75" style="1" customWidth="1"/>
    <col min="4" max="5" width="4" style="1" bestFit="1" customWidth="1"/>
    <col min="6" max="6" width="5" style="1" customWidth="1"/>
    <col min="7" max="9" width="4" style="1" customWidth="1"/>
    <col min="10" max="10" width="4.75" style="1" customWidth="1"/>
    <col min="11" max="11" width="6.5" style="1" customWidth="1"/>
    <col min="12" max="12" width="9.75" style="1" customWidth="1"/>
    <col min="13" max="13" width="9.625" style="1" customWidth="1"/>
    <col min="14" max="14" width="11.125" style="1" bestFit="1" customWidth="1"/>
    <col min="15" max="15" width="10.75" style="1" customWidth="1"/>
    <col min="16" max="16" width="8" style="1" customWidth="1"/>
    <col min="17" max="17" width="35" style="1" customWidth="1"/>
    <col min="18" max="19" width="4.875" style="1" customWidth="1"/>
    <col min="20" max="20" width="7.125" style="1" customWidth="1"/>
    <col min="21" max="21" width="6.375" style="1" customWidth="1"/>
    <col min="22" max="22" width="7.5" style="2" customWidth="1"/>
    <col min="23" max="23" width="7.5" style="1" customWidth="1"/>
    <col min="24" max="16384" width="23.5" style="1"/>
  </cols>
  <sheetData>
    <row r="1" spans="1:22" x14ac:dyDescent="0.25">
      <c r="A1" s="16" t="s">
        <v>33</v>
      </c>
      <c r="B1" s="17"/>
      <c r="C1" s="17"/>
      <c r="D1" s="17"/>
      <c r="E1" s="17"/>
      <c r="F1" s="17"/>
      <c r="G1" s="17"/>
      <c r="H1" s="17"/>
      <c r="I1" s="1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9"/>
      <c r="U2" s="4"/>
      <c r="V2" s="5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9"/>
      <c r="U3" s="4"/>
      <c r="V3" s="5"/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9"/>
      <c r="U4" s="4"/>
      <c r="V4" s="5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9"/>
      <c r="U5" s="4"/>
      <c r="V5" s="5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9"/>
      <c r="U6" s="4"/>
      <c r="V6" s="5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9"/>
      <c r="U7" s="4"/>
      <c r="V7" s="5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9"/>
      <c r="U8" s="4"/>
      <c r="V8" s="5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9"/>
      <c r="U9" s="4"/>
      <c r="V9" s="5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9"/>
      <c r="U10" s="4"/>
      <c r="V10" s="5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B1D1-4DF3-4175-A727-98F924A17D39}">
  <dimension ref="A1:V31"/>
  <sheetViews>
    <sheetView workbookViewId="0">
      <selection activeCell="Q33" sqref="Q33"/>
    </sheetView>
  </sheetViews>
  <sheetFormatPr defaultColWidth="23.5" defaultRowHeight="15.75" x14ac:dyDescent="0.25"/>
  <cols>
    <col min="1" max="1" width="10.625" style="1" customWidth="1"/>
    <col min="2" max="3" width="6.75" style="1" customWidth="1"/>
    <col min="4" max="5" width="4" style="1" bestFit="1" customWidth="1"/>
    <col min="6" max="6" width="5" style="1" customWidth="1"/>
    <col min="7" max="9" width="4" style="1" customWidth="1"/>
    <col min="10" max="10" width="4.75" style="1" customWidth="1"/>
    <col min="11" max="11" width="6.5" style="1" customWidth="1"/>
    <col min="12" max="12" width="9.75" style="1" customWidth="1"/>
    <col min="13" max="13" width="9.625" style="1" customWidth="1"/>
    <col min="14" max="14" width="11.125" style="1" bestFit="1" customWidth="1"/>
    <col min="15" max="15" width="10.75" style="1" customWidth="1"/>
    <col min="16" max="16" width="8" style="1" customWidth="1"/>
    <col min="17" max="17" width="35" style="1" customWidth="1"/>
    <col min="18" max="19" width="4.875" style="1" customWidth="1"/>
    <col min="20" max="20" width="7.125" style="1" customWidth="1"/>
    <col min="21" max="21" width="6.375" style="1" customWidth="1"/>
    <col min="22" max="22" width="7.5" style="2" customWidth="1"/>
    <col min="23" max="23" width="7.5" style="1" customWidth="1"/>
    <col min="24" max="16384" width="23.5" style="1"/>
  </cols>
  <sheetData>
    <row r="1" spans="1:22" x14ac:dyDescent="0.25">
      <c r="A1" s="16" t="s">
        <v>32</v>
      </c>
      <c r="B1" s="17"/>
      <c r="C1" s="17"/>
      <c r="D1" s="17"/>
      <c r="E1" s="17"/>
      <c r="F1" s="17"/>
      <c r="G1" s="17"/>
      <c r="H1" s="17"/>
      <c r="I1" s="17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9"/>
      <c r="U2" s="4"/>
      <c r="V2" s="5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9"/>
      <c r="U3" s="4"/>
      <c r="V3" s="5"/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9"/>
      <c r="U4" s="4"/>
      <c r="V4" s="5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9"/>
      <c r="U5" s="4"/>
      <c r="V5" s="5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9"/>
      <c r="U6" s="4"/>
      <c r="V6" s="5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9"/>
      <c r="U7" s="4"/>
      <c r="V7" s="5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9"/>
      <c r="U8" s="4"/>
      <c r="V8" s="5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9"/>
      <c r="U9" s="4"/>
      <c r="V9" s="5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9"/>
      <c r="U10" s="4"/>
      <c r="V10" s="5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9"/>
      <c r="U11" s="4"/>
      <c r="V11" s="5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9"/>
      <c r="U12" s="4"/>
      <c r="V12" s="5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9"/>
      <c r="U13" s="4"/>
      <c r="V13" s="5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9"/>
      <c r="U14" s="4"/>
      <c r="V14" s="5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9"/>
      <c r="U15" s="4"/>
      <c r="V15" s="5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9"/>
      <c r="U16" s="4"/>
      <c r="V16" s="5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9"/>
      <c r="U17" s="4"/>
      <c r="V17" s="5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9"/>
      <c r="U18" s="4"/>
      <c r="V18" s="5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9"/>
      <c r="U19" s="4"/>
      <c r="V19" s="5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9"/>
      <c r="U20" s="4"/>
      <c r="V20" s="5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9"/>
      <c r="U21" s="4"/>
      <c r="V21" s="5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9"/>
      <c r="U22" s="4"/>
      <c r="V22" s="5"/>
    </row>
    <row r="23" spans="1:22" x14ac:dyDescent="0.25">
      <c r="A23" s="4"/>
      <c r="B23" s="4"/>
      <c r="C23" s="4"/>
      <c r="D23" s="29"/>
      <c r="E23" s="21"/>
      <c r="F23" s="29"/>
      <c r="G23" s="21"/>
      <c r="H23" s="21"/>
      <c r="I23" s="21"/>
      <c r="J23" s="25"/>
      <c r="K23" s="25"/>
      <c r="L23" s="4"/>
      <c r="M23" s="4"/>
      <c r="N23" s="4"/>
      <c r="O23" s="4"/>
      <c r="P23" s="4"/>
      <c r="Q23" s="4"/>
      <c r="R23" s="4"/>
      <c r="S23" s="4"/>
      <c r="T23" s="29"/>
      <c r="U23" s="4"/>
      <c r="V23" s="5"/>
    </row>
    <row r="24" spans="1:22" x14ac:dyDescent="0.25">
      <c r="A24" s="4"/>
      <c r="B24" s="4"/>
      <c r="C24" s="4"/>
      <c r="D24" s="29"/>
      <c r="E24" s="21"/>
      <c r="F24" s="29"/>
      <c r="G24" s="21"/>
      <c r="H24" s="21"/>
      <c r="I24" s="21"/>
      <c r="J24" s="25"/>
      <c r="K24" s="25"/>
      <c r="L24" s="4"/>
      <c r="M24" s="4"/>
      <c r="N24" s="4"/>
      <c r="O24" s="4"/>
      <c r="P24" s="4"/>
      <c r="Q24" s="4"/>
      <c r="R24" s="4"/>
      <c r="S24" s="4"/>
      <c r="T24" s="29"/>
      <c r="U24" s="4"/>
      <c r="V24" s="5"/>
    </row>
    <row r="25" spans="1:22" x14ac:dyDescent="0.25">
      <c r="A25" s="4"/>
      <c r="B25" s="4"/>
      <c r="C25" s="4"/>
      <c r="D25" s="29"/>
      <c r="E25" s="21"/>
      <c r="F25" s="29"/>
      <c r="G25" s="21"/>
      <c r="H25" s="21"/>
      <c r="I25" s="21"/>
      <c r="J25" s="25"/>
      <c r="K25" s="25"/>
      <c r="L25" s="4"/>
      <c r="M25" s="4"/>
      <c r="N25" s="4"/>
      <c r="O25" s="4"/>
      <c r="P25" s="4"/>
      <c r="Q25" s="4"/>
      <c r="R25" s="4"/>
      <c r="S25" s="4"/>
      <c r="T25" s="29"/>
      <c r="U25" s="4"/>
      <c r="V25" s="5"/>
    </row>
    <row r="26" spans="1:22" x14ac:dyDescent="0.25">
      <c r="A26" s="4"/>
      <c r="B26" s="4"/>
      <c r="C26" s="4"/>
      <c r="D26" s="29"/>
      <c r="E26" s="21"/>
      <c r="F26" s="29"/>
      <c r="G26" s="21"/>
      <c r="H26" s="21"/>
      <c r="I26" s="21"/>
      <c r="J26" s="25"/>
      <c r="K26" s="25"/>
      <c r="L26" s="4"/>
      <c r="M26" s="4"/>
      <c r="N26" s="4"/>
      <c r="O26" s="4"/>
      <c r="P26" s="4"/>
      <c r="Q26" s="4"/>
      <c r="R26" s="4"/>
      <c r="S26" s="4"/>
      <c r="T26" s="29"/>
      <c r="U26" s="4"/>
      <c r="V26" s="5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9"/>
      <c r="U27" s="4"/>
      <c r="V27" s="5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9"/>
      <c r="U28" s="4"/>
      <c r="V28" s="5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9"/>
      <c r="U29" s="4"/>
      <c r="V29" s="5"/>
    </row>
    <row r="30" spans="1:22" x14ac:dyDescent="0.25">
      <c r="V30" s="1"/>
    </row>
    <row r="31" spans="1:22" x14ac:dyDescent="0.25">
      <c r="V31" s="1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7C54-50E3-4CE1-981E-05FE11CBBDC3}">
  <sheetPr>
    <tabColor theme="0" tint="-0.499984740745262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3C45512F2FD449AD4D72F9097AED30" ma:contentTypeVersion="18" ma:contentTypeDescription="新しいドキュメントを作成します。" ma:contentTypeScope="" ma:versionID="35922e69982b06b730c55a639eeceb88">
  <xsd:schema xmlns:xsd="http://www.w3.org/2001/XMLSchema" xmlns:xs="http://www.w3.org/2001/XMLSchema" xmlns:p="http://schemas.microsoft.com/office/2006/metadata/properties" xmlns:ns2="b5bc2d79-9073-4c23-bb15-9487ea336ff3" xmlns:ns3="3c138acf-5bae-4b5a-84c0-d9298ea3c8b4" targetNamespace="http://schemas.microsoft.com/office/2006/metadata/properties" ma:root="true" ma:fieldsID="f19252529a2d4538c333527c8207a971" ns2:_="" ns3:_="">
    <xsd:import namespace="b5bc2d79-9073-4c23-bb15-9487ea336ff3"/>
    <xsd:import namespace="3c138acf-5bae-4b5a-84c0-d9298ea3c8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_x65e5__x664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c2d79-9073-4c23-bb15-9487ea336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9ca45992-3557-4387-8b2e-87f0e8cb7b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65e5__x6642_" ma:index="23" nillable="true" ma:displayName="日時" ma:format="DateTime" ma:internalName="_x65e5__x6642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38acf-5bae-4b5a-84c0-d9298ea3c8b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dc253e-5304-4b89-a82b-c98b63882104}" ma:internalName="TaxCatchAll" ma:showField="CatchAllData" ma:web="3c138acf-5bae-4b5a-84c0-d9298ea3c8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c2d79-9073-4c23-bb15-9487ea336ff3">
      <Terms xmlns="http://schemas.microsoft.com/office/infopath/2007/PartnerControls"/>
    </lcf76f155ced4ddcb4097134ff3c332f>
    <TaxCatchAll xmlns="3c138acf-5bae-4b5a-84c0-d9298ea3c8b4" xsi:nil="true"/>
    <_x65e5__x6642_ xmlns="b5bc2d79-9073-4c23-bb15-9487ea336ff3" xsi:nil="true"/>
  </documentManagement>
</p:properties>
</file>

<file path=customXml/itemProps1.xml><?xml version="1.0" encoding="utf-8"?>
<ds:datastoreItem xmlns:ds="http://schemas.openxmlformats.org/officeDocument/2006/customXml" ds:itemID="{E8A51BDA-B954-47F5-8782-2BF2F312C2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2C4B2-43D5-41F6-A07A-284E176F9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c2d79-9073-4c23-bb15-9487ea336ff3"/>
    <ds:schemaRef ds:uri="3c138acf-5bae-4b5a-84c0-d9298ea3c8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E88E31-2C07-4B23-94B3-60E7FF8953D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c138acf-5bae-4b5a-84c0-d9298ea3c8b4"/>
    <ds:schemaRef ds:uri="http://purl.org/dc/terms/"/>
    <ds:schemaRef ds:uri="b5bc2d79-9073-4c23-bb15-9487ea336ff3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02036d9e-e633-44bb-9d07-77f03d3bf44c}" enabled="0" method="" siteId="{02036d9e-e633-44bb-9d07-77f03d3bf44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設定</vt:lpstr>
      <vt:lpstr>タスクリスト</vt:lpstr>
      <vt:lpstr>今日のタスク</vt:lpstr>
      <vt:lpstr>アーカイブ(実績)</vt:lpstr>
      <vt:lpstr>INBOX</vt:lpstr>
      <vt:lpstr>次の行動</vt:lpstr>
      <vt:lpstr>アーカイブ(予定)</vt:lpstr>
      <vt:lpstr>日報テンプレート_v2</vt:lpstr>
      <vt:lpstr>リスト→</vt:lpstr>
      <vt:lpstr>待ち</vt:lpstr>
      <vt:lpstr>ゴミ箱</vt:lpstr>
      <vt:lpstr>プロジェクト</vt:lpstr>
      <vt:lpstr>いつかやる</vt:lpstr>
      <vt:lpstr>old→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Ohira Akira(大平　洸)</dc:creator>
  <cp:lastModifiedBy>EXT Ohira Akira(大平　洸)</cp:lastModifiedBy>
  <cp:lastPrinted>2015-07-31T09:35:11Z</cp:lastPrinted>
  <dcterms:created xsi:type="dcterms:W3CDTF">2011-09-19T10:38:32Z</dcterms:created>
  <dcterms:modified xsi:type="dcterms:W3CDTF">2025-05-12T09:48:27Z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0x010100BF3C45512F2FD449AD4D72F9097AED30</vt:lpwstr>
  </property>
  <property fmtid="{D5CDD505-2E9C-101B-9397-08002B2CF9AE}" pid="3" name="MediaServiceImageTags">
    <vt:lpwstr/>
  </property>
</Properties>
</file>