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Sheet1!$A$1:$G$1000</definedName>
  </definedNames>
  <calcPr/>
</workbook>
</file>

<file path=xl/sharedStrings.xml><?xml version="1.0" encoding="utf-8"?>
<sst xmlns="http://schemas.openxmlformats.org/spreadsheetml/2006/main" count="94" uniqueCount="26">
  <si>
    <t>Company</t>
  </si>
  <si>
    <t>IoT Platform</t>
  </si>
  <si>
    <t>Edge Platform</t>
  </si>
  <si>
    <t>SaaS Cloud</t>
  </si>
  <si>
    <t>Any Cloud</t>
  </si>
  <si>
    <t>On-Prem</t>
  </si>
  <si>
    <t>Notes</t>
  </si>
  <si>
    <t>Google</t>
  </si>
  <si>
    <t>Yes</t>
  </si>
  <si>
    <t>AWS</t>
  </si>
  <si>
    <t>No</t>
  </si>
  <si>
    <t>none</t>
  </si>
  <si>
    <t>Bluemix</t>
  </si>
  <si>
    <t>Azure</t>
  </si>
  <si>
    <t>Traditional telecom</t>
  </si>
  <si>
    <t>Cellular-based.</t>
  </si>
  <si>
    <t>SIP (system in package) module based on Murata</t>
  </si>
  <si>
    <t>Cellular-based. Spain.</t>
  </si>
  <si>
    <t>Bosch IoT Cloud</t>
  </si>
  <si>
    <t>Germany</t>
  </si>
  <si>
    <t>Tom Seibel.</t>
  </si>
  <si>
    <t>Spain. Spin off of Wairbut</t>
  </si>
  <si>
    <t>Cloudant DB</t>
  </si>
  <si>
    <t>Ireland. Per device pricing. Very expensive. Big data via Cloudera.</t>
  </si>
  <si>
    <t>OEM partnership with Cumulocity</t>
  </si>
  <si>
    <t>Switzerland-based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</si>
</sst>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Font="1"/>
    <xf borderId="0" fillId="0" fontId="3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ricsson.com/us" TargetMode="External"/><Relationship Id="rId42" Type="http://schemas.openxmlformats.org/officeDocument/2006/relationships/hyperlink" Target="https://exosite.com/" TargetMode="External"/><Relationship Id="rId41" Type="http://schemas.openxmlformats.org/officeDocument/2006/relationships/hyperlink" Target="https://www.ericsson.com/spotlight/services/" TargetMode="External"/><Relationship Id="rId44" Type="http://schemas.openxmlformats.org/officeDocument/2006/relationships/hyperlink" Target="http://www.gemalto.com/" TargetMode="External"/><Relationship Id="rId43" Type="http://schemas.openxmlformats.org/officeDocument/2006/relationships/hyperlink" Target="https://exosite.com/platform/" TargetMode="External"/><Relationship Id="rId46" Type="http://schemas.openxmlformats.org/officeDocument/2006/relationships/hyperlink" Target="https://www.hpe.com/" TargetMode="External"/><Relationship Id="rId45" Type="http://schemas.openxmlformats.org/officeDocument/2006/relationships/hyperlink" Target="http://www.gemalto.com/m2m/solutions/application-enablement" TargetMode="External"/><Relationship Id="rId1" Type="http://schemas.openxmlformats.org/officeDocument/2006/relationships/hyperlink" Target="http://ClearBlade" TargetMode="External"/><Relationship Id="rId2" Type="http://schemas.openxmlformats.org/officeDocument/2006/relationships/hyperlink" Target="https://www.clearblade.com/platform.html" TargetMode="External"/><Relationship Id="rId3" Type="http://schemas.openxmlformats.org/officeDocument/2006/relationships/hyperlink" Target="https://www.clearblade.com/clearblade-iot-edge.html" TargetMode="External"/><Relationship Id="rId4" Type="http://schemas.openxmlformats.org/officeDocument/2006/relationships/hyperlink" Target="https://www.amazon.com/" TargetMode="External"/><Relationship Id="rId9" Type="http://schemas.openxmlformats.org/officeDocument/2006/relationships/hyperlink" Target="http://www.ibm.com/" TargetMode="External"/><Relationship Id="rId48" Type="http://schemas.openxmlformats.org/officeDocument/2006/relationships/hyperlink" Target="https://www.kaaproject.org/" TargetMode="External"/><Relationship Id="rId47" Type="http://schemas.openxmlformats.org/officeDocument/2006/relationships/hyperlink" Target="https://www.hpe.com/us/en/solutions/internet-of-things.html" TargetMode="External"/><Relationship Id="rId49" Type="http://schemas.openxmlformats.org/officeDocument/2006/relationships/hyperlink" Target="https://www.kaaproject.org/" TargetMode="External"/><Relationship Id="rId5" Type="http://schemas.openxmlformats.org/officeDocument/2006/relationships/hyperlink" Target="https://aws.amazon.com/iot/" TargetMode="External"/><Relationship Id="rId6" Type="http://schemas.openxmlformats.org/officeDocument/2006/relationships/hyperlink" Target="https://aws.amazon.com/greengrass/" TargetMode="External"/><Relationship Id="rId7" Type="http://schemas.openxmlformats.org/officeDocument/2006/relationships/hyperlink" Target="http://www.ptc.com/" TargetMode="External"/><Relationship Id="rId8" Type="http://schemas.openxmlformats.org/officeDocument/2006/relationships/hyperlink" Target="https://www.thingworx.com/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www.cumulocity.com/" TargetMode="External"/><Relationship Id="rId30" Type="http://schemas.openxmlformats.org/officeDocument/2006/relationships/hyperlink" Target="http://www.connio.com/industrial-iot-industrial-iot-platform" TargetMode="External"/><Relationship Id="rId33" Type="http://schemas.openxmlformats.org/officeDocument/2006/relationships/hyperlink" Target="http://www.davranetworks.com/" TargetMode="External"/><Relationship Id="rId32" Type="http://schemas.openxmlformats.org/officeDocument/2006/relationships/hyperlink" Target="http://Cumulocity" TargetMode="External"/><Relationship Id="rId35" Type="http://schemas.openxmlformats.org/officeDocument/2006/relationships/hyperlink" Target="http://www.davranetworks.com/architecture_fog" TargetMode="External"/><Relationship Id="rId34" Type="http://schemas.openxmlformats.org/officeDocument/2006/relationships/hyperlink" Target="http://www.davranetworks.com/product/features" TargetMode="External"/><Relationship Id="rId71" Type="http://schemas.openxmlformats.org/officeDocument/2006/relationships/hyperlink" Target="https://www.yaler.net/" TargetMode="External"/><Relationship Id="rId70" Type="http://schemas.openxmlformats.org/officeDocument/2006/relationships/hyperlink" Target="https://www.yaler.net/" TargetMode="External"/><Relationship Id="rId37" Type="http://schemas.openxmlformats.org/officeDocument/2006/relationships/hyperlink" Target="https://www.devicepilot.com/" TargetMode="External"/><Relationship Id="rId36" Type="http://schemas.openxmlformats.org/officeDocument/2006/relationships/hyperlink" Target="https://www.devicepilot.com/" TargetMode="External"/><Relationship Id="rId39" Type="http://schemas.openxmlformats.org/officeDocument/2006/relationships/hyperlink" Target="https://electricimp.com/platform/" TargetMode="External"/><Relationship Id="rId38" Type="http://schemas.openxmlformats.org/officeDocument/2006/relationships/hyperlink" Target="https://electricimp.com/" TargetMode="External"/><Relationship Id="rId62" Type="http://schemas.openxmlformats.org/officeDocument/2006/relationships/hyperlink" Target="http://www.softwareag.com/us/" TargetMode="External"/><Relationship Id="rId61" Type="http://schemas.openxmlformats.org/officeDocument/2006/relationships/hyperlink" Target="http://www.sitewhere.org/" TargetMode="External"/><Relationship Id="rId20" Type="http://schemas.openxmlformats.org/officeDocument/2006/relationships/hyperlink" Target="http://www.amplia-iiot.com/" TargetMode="External"/><Relationship Id="rId64" Type="http://schemas.openxmlformats.org/officeDocument/2006/relationships/hyperlink" Target="http://www.telit.com/" TargetMode="External"/><Relationship Id="rId63" Type="http://schemas.openxmlformats.org/officeDocument/2006/relationships/hyperlink" Target="http://cio.economictimes.indiatimes.com/news/internet-of-things/software-ag-cumulocity-forges-iot-alliance-for-cloud-based-iot-platform/54028701" TargetMode="External"/><Relationship Id="rId22" Type="http://schemas.openxmlformats.org/officeDocument/2006/relationships/hyperlink" Target="https://m2x.att.com/" TargetMode="External"/><Relationship Id="rId66" Type="http://schemas.openxmlformats.org/officeDocument/2006/relationships/hyperlink" Target="https://thethings.io/" TargetMode="External"/><Relationship Id="rId21" Type="http://schemas.openxmlformats.org/officeDocument/2006/relationships/hyperlink" Target="https://www.att.com/" TargetMode="External"/><Relationship Id="rId65" Type="http://schemas.openxmlformats.org/officeDocument/2006/relationships/hyperlink" Target="http://www.telit.com/deviceWISE-IoT-platform/" TargetMode="External"/><Relationship Id="rId24" Type="http://schemas.openxmlformats.org/officeDocument/2006/relationships/hyperlink" Target="https://www.bosch-si.com/products/bosch-iot-suite/iot-platform/benefits.html" TargetMode="External"/><Relationship Id="rId68" Type="http://schemas.openxmlformats.org/officeDocument/2006/relationships/hyperlink" Target="http://www.waylay.io/" TargetMode="External"/><Relationship Id="rId23" Type="http://schemas.openxmlformats.org/officeDocument/2006/relationships/hyperlink" Target="http://Bosch" TargetMode="External"/><Relationship Id="rId67" Type="http://schemas.openxmlformats.org/officeDocument/2006/relationships/hyperlink" Target="https://thethings.io/" TargetMode="External"/><Relationship Id="rId60" Type="http://schemas.openxmlformats.org/officeDocument/2006/relationships/hyperlink" Target="http://www.sitewhere.org/" TargetMode="External"/><Relationship Id="rId26" Type="http://schemas.openxmlformats.org/officeDocument/2006/relationships/hyperlink" Target="http://c3iot.com/" TargetMode="External"/><Relationship Id="rId25" Type="http://schemas.openxmlformats.org/officeDocument/2006/relationships/hyperlink" Target="http://c3iot.com/" TargetMode="External"/><Relationship Id="rId69" Type="http://schemas.openxmlformats.org/officeDocument/2006/relationships/hyperlink" Target="http://www.waylay.io/" TargetMode="External"/><Relationship Id="rId28" Type="http://schemas.openxmlformats.org/officeDocument/2006/relationships/hyperlink" Target="https://www.carriots.com/" TargetMode="External"/><Relationship Id="rId27" Type="http://schemas.openxmlformats.org/officeDocument/2006/relationships/hyperlink" Target="https://www.carriots.com/" TargetMode="External"/><Relationship Id="rId29" Type="http://schemas.openxmlformats.org/officeDocument/2006/relationships/hyperlink" Target="http://www.connio.com/industrial-internet-of-things" TargetMode="External"/><Relationship Id="rId51" Type="http://schemas.openxmlformats.org/officeDocument/2006/relationships/hyperlink" Target="http://www.machineshop.io/" TargetMode="External"/><Relationship Id="rId50" Type="http://schemas.openxmlformats.org/officeDocument/2006/relationships/hyperlink" Target="http://www.machineshop.io/" TargetMode="External"/><Relationship Id="rId53" Type="http://schemas.openxmlformats.org/officeDocument/2006/relationships/hyperlink" Target="http://www.tinkermode.com/" TargetMode="External"/><Relationship Id="rId52" Type="http://schemas.openxmlformats.org/officeDocument/2006/relationships/hyperlink" Target="http://www.tinkermode.com/" TargetMode="External"/><Relationship Id="rId11" Type="http://schemas.openxmlformats.org/officeDocument/2006/relationships/hyperlink" Target="http://Microsoft" TargetMode="External"/><Relationship Id="rId55" Type="http://schemas.openxmlformats.org/officeDocument/2006/relationships/hyperlink" Target="https://relayr.io/" TargetMode="External"/><Relationship Id="rId10" Type="http://schemas.openxmlformats.org/officeDocument/2006/relationships/hyperlink" Target="http://www.ibm.com/internet-of-things/iot-solutions/watson-iot-platform/" TargetMode="External"/><Relationship Id="rId54" Type="http://schemas.openxmlformats.org/officeDocument/2006/relationships/hyperlink" Target="https://relayr.io/" TargetMode="External"/><Relationship Id="rId13" Type="http://schemas.openxmlformats.org/officeDocument/2006/relationships/hyperlink" Target="https://www.aylanetworks.com/" TargetMode="External"/><Relationship Id="rId57" Type="http://schemas.openxmlformats.org/officeDocument/2006/relationships/hyperlink" Target="https://hcp.sap.com/capabilities/iot.html" TargetMode="External"/><Relationship Id="rId12" Type="http://schemas.openxmlformats.org/officeDocument/2006/relationships/hyperlink" Target="https://www.microsoft.com/en-us/cloud-platform/internet-of-things-azure-iot-suite" TargetMode="External"/><Relationship Id="rId56" Type="http://schemas.openxmlformats.org/officeDocument/2006/relationships/hyperlink" Target="http://SAP" TargetMode="External"/><Relationship Id="rId15" Type="http://schemas.openxmlformats.org/officeDocument/2006/relationships/hyperlink" Target="http://www.aeris.com/" TargetMode="External"/><Relationship Id="rId59" Type="http://schemas.openxmlformats.org/officeDocument/2006/relationships/hyperlink" Target="https://www.scriptr.io/" TargetMode="External"/><Relationship Id="rId14" Type="http://schemas.openxmlformats.org/officeDocument/2006/relationships/hyperlink" Target="https://www.aylanetworks.com/products/iot-platform" TargetMode="External"/><Relationship Id="rId58" Type="http://schemas.openxmlformats.org/officeDocument/2006/relationships/hyperlink" Target="https://www.scriptr.io/" TargetMode="External"/><Relationship Id="rId17" Type="http://schemas.openxmlformats.org/officeDocument/2006/relationships/hyperlink" Target="https://www.afero.io/" TargetMode="External"/><Relationship Id="rId16" Type="http://schemas.openxmlformats.org/officeDocument/2006/relationships/hyperlink" Target="http://www.aeris.com/technology/aercloud/" TargetMode="External"/><Relationship Id="rId19" Type="http://schemas.openxmlformats.org/officeDocument/2006/relationships/hyperlink" Target="http://www.amplia-iiot.com/" TargetMode="External"/><Relationship Id="rId18" Type="http://schemas.openxmlformats.org/officeDocument/2006/relationships/hyperlink" Target="http://altizon.com/datonis-industrial-internet-of-things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  <col customWidth="1" min="2" max="2" width="33.0"/>
    <col customWidth="1" min="3" max="3" width="18.71"/>
    <col customWidth="1" min="4" max="4" width="17.86"/>
    <col customWidth="1" min="7" max="7" width="6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tr">
        <f>HYPERLINK("ClearBlade","ClearBlade")</f>
        <v>ClearBlade</v>
      </c>
      <c r="B2" s="3" t="str">
        <f>HYPERLINK("https://www.clearblade.com/platform.html","ClearBlade IoT Platform")</f>
        <v>ClearBlade IoT Platform</v>
      </c>
      <c r="C2" s="3" t="str">
        <f>HYPERLINK("https://www.clearblade.com/clearblade-iot-edge.html","ClearBlade Edge")</f>
        <v>ClearBlade Edge</v>
      </c>
      <c r="D2" s="4" t="s">
        <v>7</v>
      </c>
      <c r="E2" s="4" t="s">
        <v>8</v>
      </c>
      <c r="F2" s="4" t="s">
        <v>8</v>
      </c>
      <c r="G2" s="4"/>
    </row>
    <row r="3">
      <c r="A3" s="3" t="str">
        <f>HYPERLINK("https://www.amazon.com/","Amazon")</f>
        <v>Amazon</v>
      </c>
      <c r="B3" s="3" t="str">
        <f>HYPERLINK("https://aws.amazon.com/iot/","AWS IoT")</f>
        <v>AWS IoT</v>
      </c>
      <c r="C3" s="3" t="str">
        <f>HYPERLINK("https://aws.amazon.com/greengrass/","AWS Greengrass")</f>
        <v>AWS Greengrass</v>
      </c>
      <c r="D3" s="4" t="s">
        <v>9</v>
      </c>
      <c r="E3" s="4" t="s">
        <v>10</v>
      </c>
      <c r="F3" s="4" t="s">
        <v>10</v>
      </c>
      <c r="G3" s="4"/>
    </row>
    <row r="4">
      <c r="A4" s="3" t="str">
        <f>HYPERLINK("http://www.ptc.com/","PTC")</f>
        <v>PTC</v>
      </c>
      <c r="B4" s="3" t="str">
        <f>HYPERLINK("https://www.thingworx.com/","Thingworx")</f>
        <v>Thingworx</v>
      </c>
      <c r="C4" s="4" t="s">
        <v>11</v>
      </c>
      <c r="D4" s="4" t="s">
        <v>9</v>
      </c>
      <c r="E4" s="4" t="s">
        <v>10</v>
      </c>
      <c r="F4" s="4" t="s">
        <v>10</v>
      </c>
    </row>
    <row r="5">
      <c r="A5" s="3" t="str">
        <f>HYPERLINK("http://www.ibm.com/","IBM")</f>
        <v>IBM</v>
      </c>
      <c r="B5" s="3" t="str">
        <f>HYPERLINK("http://www.ibm.com/internet-of-things/iot-solutions/watson-iot-platform/","Watson IoT Platform")</f>
        <v>Watson IoT Platform</v>
      </c>
      <c r="C5" s="4" t="s">
        <v>11</v>
      </c>
      <c r="D5" s="4" t="s">
        <v>12</v>
      </c>
      <c r="E5" s="4" t="s">
        <v>10</v>
      </c>
      <c r="F5" s="4" t="s">
        <v>8</v>
      </c>
    </row>
    <row r="6">
      <c r="A6" s="3" t="str">
        <f>HYPERLINK("Microsoft","Microsoft")</f>
        <v>Microsoft</v>
      </c>
      <c r="B6" s="3" t="str">
        <f>HYPERLINK("https://www.microsoft.com/en-us/cloud-platform/internet-of-things-azure-iot-suite","Azure IoT Suite")</f>
        <v>Azure IoT Suite</v>
      </c>
      <c r="C6" s="4" t="s">
        <v>11</v>
      </c>
      <c r="D6" s="4" t="s">
        <v>13</v>
      </c>
      <c r="E6" s="4" t="s">
        <v>10</v>
      </c>
      <c r="F6" s="4" t="s">
        <v>10</v>
      </c>
    </row>
    <row r="7">
      <c r="A7" s="3" t="str">
        <f>HYPERLINK("https://www.aylanetworks.com/","Ayla Networks")</f>
        <v>Ayla Networks</v>
      </c>
      <c r="B7" s="3" t="str">
        <f>HYPERLINK("https://www.aylanetworks.com/products/iot-platform","Ayla IoT Platform")</f>
        <v>Ayla IoT Platform</v>
      </c>
      <c r="C7" s="4" t="s">
        <v>11</v>
      </c>
      <c r="D7" s="4" t="s">
        <v>9</v>
      </c>
      <c r="E7" s="4" t="s">
        <v>10</v>
      </c>
      <c r="F7" s="4" t="s">
        <v>10</v>
      </c>
    </row>
    <row r="8">
      <c r="A8" s="3" t="str">
        <f>HYPERLINK("http://www.aeris.com/","Aeris")</f>
        <v>Aeris</v>
      </c>
      <c r="B8" s="3" t="str">
        <f>HYPERLINK("http://www.aeris.com/technology/aercloud/","AerCloud")</f>
        <v>AerCloud</v>
      </c>
      <c r="C8" s="4" t="s">
        <v>11</v>
      </c>
      <c r="D8" s="4" t="s">
        <v>14</v>
      </c>
      <c r="E8" s="4" t="s">
        <v>10</v>
      </c>
      <c r="F8" s="4" t="s">
        <v>10</v>
      </c>
      <c r="G8" s="4" t="s">
        <v>15</v>
      </c>
    </row>
    <row r="9">
      <c r="A9" s="3" t="str">
        <f>HYPERLINK("https://www.afero.io/","Afero")</f>
        <v>Afero</v>
      </c>
      <c r="B9" s="3" t="str">
        <f>HYPERLINK("http://altizon.com/datonis-industrial-internet-of-things-platform/","Datonis")</f>
        <v>Datonis</v>
      </c>
      <c r="C9" s="4" t="s">
        <v>11</v>
      </c>
      <c r="F9" s="4" t="s">
        <v>10</v>
      </c>
      <c r="G9" s="4" t="s">
        <v>16</v>
      </c>
    </row>
    <row r="10">
      <c r="A10" s="3" t="str">
        <f>HYPERLINK("http://www.amplia-iiot.com/","Amplia")</f>
        <v>Amplia</v>
      </c>
      <c r="B10" s="3" t="str">
        <f>HYPERLINK("http://www.amplia-iiot.com/","Amplia OpenGate")</f>
        <v>Amplia OpenGate</v>
      </c>
      <c r="C10" s="4" t="s">
        <v>11</v>
      </c>
      <c r="D10" s="4" t="s">
        <v>14</v>
      </c>
      <c r="F10" s="4" t="s">
        <v>10</v>
      </c>
      <c r="G10" s="4" t="s">
        <v>17</v>
      </c>
    </row>
    <row r="11">
      <c r="A11" s="3" t="str">
        <f>HYPERLINK("https://www.att.com/","AT&amp;T")</f>
        <v>AT&amp;T</v>
      </c>
      <c r="B11" s="3" t="str">
        <f>HYPERLINK("https://m2x.att.com/","AT&amp;T M2X IoT Platform")</f>
        <v>AT&amp;T M2X IoT Platform</v>
      </c>
      <c r="C11" s="4" t="s">
        <v>11</v>
      </c>
      <c r="D11" s="4" t="s">
        <v>14</v>
      </c>
      <c r="F11" s="4" t="s">
        <v>10</v>
      </c>
      <c r="G11" s="4" t="s">
        <v>15</v>
      </c>
    </row>
    <row r="12">
      <c r="A12" s="3" t="str">
        <f>HYPERLINK("Bosch","Bosch")</f>
        <v>Bosch</v>
      </c>
      <c r="B12" s="3" t="str">
        <f>HYPERLINK("https://www.bosch-si.com/products/bosch-iot-suite/iot-platform/benefits.html","Bosch IoT Suite")</f>
        <v>Bosch IoT Suite</v>
      </c>
      <c r="C12" s="4" t="s">
        <v>11</v>
      </c>
      <c r="D12" s="4" t="s">
        <v>18</v>
      </c>
      <c r="E12" s="4" t="s">
        <v>10</v>
      </c>
      <c r="F12" s="4" t="s">
        <v>10</v>
      </c>
      <c r="G12" s="4" t="s">
        <v>19</v>
      </c>
    </row>
    <row r="13">
      <c r="A13" s="3" t="str">
        <f>HYPERLINK("http://c3iot.com/","C3 IoT")</f>
        <v>C3 IoT</v>
      </c>
      <c r="B13" s="3" t="str">
        <f>HYPERLINK("http://c3iot.com/","C3 IoT Platform")</f>
        <v>C3 IoT Platform</v>
      </c>
      <c r="C13" s="4" t="s">
        <v>11</v>
      </c>
      <c r="G13" s="4" t="s">
        <v>20</v>
      </c>
    </row>
    <row r="14">
      <c r="A14" s="3" t="str">
        <f t="shared" ref="A14:B14" si="1">HYPERLINK("https://www.carriots.com/","Carriots")</f>
        <v>Carriots</v>
      </c>
      <c r="B14" s="3" t="str">
        <f t="shared" si="1"/>
        <v>Carriots</v>
      </c>
      <c r="C14" s="4" t="s">
        <v>11</v>
      </c>
      <c r="D14" s="4" t="s">
        <v>13</v>
      </c>
      <c r="E14" s="4" t="s">
        <v>10</v>
      </c>
      <c r="F14" s="4" t="s">
        <v>10</v>
      </c>
      <c r="G14" s="4" t="s">
        <v>21</v>
      </c>
    </row>
    <row r="15">
      <c r="A15" s="3" t="str">
        <f>HYPERLINK("http://www.connio.com/industrial-internet-of-things","Connio")</f>
        <v>Connio</v>
      </c>
      <c r="B15" s="3" t="str">
        <f>HYPERLINK("http://www.connio.com/industrial-iot-industrial-iot-platform","Connio")</f>
        <v>Connio</v>
      </c>
      <c r="C15" s="4" t="s">
        <v>11</v>
      </c>
      <c r="D15" s="4" t="s">
        <v>12</v>
      </c>
      <c r="E15" s="4"/>
      <c r="F15" s="4" t="s">
        <v>10</v>
      </c>
      <c r="G15" s="4" t="s">
        <v>22</v>
      </c>
    </row>
    <row r="16">
      <c r="A16" s="3" t="str">
        <f>HYPERLINK("https://www.cumulocity.com/","Cumulocity")</f>
        <v>Cumulocity</v>
      </c>
      <c r="B16" s="3" t="str">
        <f>HYPERLINK("Cumulocity","Cumulocity")</f>
        <v>Cumulocity</v>
      </c>
      <c r="C16" s="4" t="s">
        <v>11</v>
      </c>
      <c r="D16" s="4" t="s">
        <v>9</v>
      </c>
      <c r="E16" s="4"/>
      <c r="F16" s="4" t="s">
        <v>10</v>
      </c>
      <c r="G16" s="4" t="s">
        <v>19</v>
      </c>
    </row>
    <row r="17">
      <c r="A17" s="3" t="str">
        <f>HYPERLINK("http://www.davranetworks.com/","Davra Networks")</f>
        <v>Davra Networks</v>
      </c>
      <c r="B17" s="3" t="str">
        <f>HYPERLINK("http://www.davranetworks.com/product/features","RuBAN")</f>
        <v>RuBAN</v>
      </c>
      <c r="C17" s="3" t="str">
        <f>HYPERLINK("http://www.davranetworks.com/architecture_fog","Edge Agents")</f>
        <v>Edge Agents</v>
      </c>
      <c r="D17" s="4" t="s">
        <v>12</v>
      </c>
      <c r="E17" s="4" t="s">
        <v>10</v>
      </c>
      <c r="F17" s="4" t="s">
        <v>10</v>
      </c>
      <c r="G17" s="4" t="s">
        <v>23</v>
      </c>
    </row>
    <row r="18">
      <c r="A18" s="3" t="str">
        <f t="shared" ref="A18:B18" si="2">HYPERLINK("https://www.devicepilot.com/","DevicePilot")</f>
        <v>DevicePilot</v>
      </c>
      <c r="B18" s="3" t="str">
        <f t="shared" si="2"/>
        <v>DevicePilot</v>
      </c>
      <c r="C18" s="4" t="s">
        <v>11</v>
      </c>
    </row>
    <row r="19">
      <c r="A19" s="3" t="str">
        <f>HYPERLINK("https://electricimp.com/","Electric Imp")</f>
        <v>Electric Imp</v>
      </c>
      <c r="B19" s="3" t="str">
        <f>HYPERLINK("https://electricimp.com/platform/","Electric Imp Platform")</f>
        <v>Electric Imp Platform</v>
      </c>
      <c r="C19" s="4" t="s">
        <v>11</v>
      </c>
    </row>
    <row r="20">
      <c r="A20" s="3" t="str">
        <f>HYPERLINK("https://www.ericsson.com/us","Ericsson")</f>
        <v>Ericsson</v>
      </c>
      <c r="B20" s="3" t="str">
        <f>HYPERLINK("https://www.ericsson.com/spotlight/services/","Ericsson Application Platform for IoT")</f>
        <v>Ericsson Application Platform for IoT</v>
      </c>
      <c r="C20" s="4" t="s">
        <v>11</v>
      </c>
    </row>
    <row r="21">
      <c r="A21" s="3" t="str">
        <f>HYPERLINK("https://exosite.com/","Exosite")</f>
        <v>Exosite</v>
      </c>
      <c r="B21" s="3" t="str">
        <f>HYPERLINK("https://exosite.com/platform/","Exosite Murano")</f>
        <v>Exosite Murano</v>
      </c>
      <c r="C21" s="4" t="s">
        <v>11</v>
      </c>
    </row>
    <row r="22">
      <c r="A22" s="3" t="str">
        <f>HYPERLINK("http://www.gemalto.com/","Gemalto")</f>
        <v>Gemalto</v>
      </c>
      <c r="B22" s="3" t="str">
        <f>HYPERLINK("http://www.gemalto.com/m2m/solutions/application-enablement","SensorLogic")</f>
        <v>SensorLogic</v>
      </c>
      <c r="C22" s="4" t="s">
        <v>11</v>
      </c>
    </row>
    <row r="23">
      <c r="A23" s="3" t="str">
        <f>HYPERLINK("https://www.hpe.com/","HPE")</f>
        <v>HPE</v>
      </c>
      <c r="B23" s="3" t="str">
        <f>HYPERLINK("https://www.hpe.com/us/en/solutions/internet-of-things.html","HPE Universal IoT Platform")</f>
        <v>HPE Universal IoT Platform</v>
      </c>
      <c r="C23" s="4" t="s">
        <v>11</v>
      </c>
    </row>
    <row r="24">
      <c r="A24" s="3" t="str">
        <f>HYPERLINK("https://www.kaaproject.org/","Kaa")</f>
        <v>Kaa</v>
      </c>
      <c r="B24" s="3" t="str">
        <f>HYPERLINK("https://www.kaaproject.org/","Kaa IoT Platform")</f>
        <v>Kaa IoT Platform</v>
      </c>
      <c r="C24" s="4" t="s">
        <v>11</v>
      </c>
    </row>
    <row r="25">
      <c r="A25" s="3" t="str">
        <f t="shared" ref="A25:B25" si="3">HYPERLINK("http://www.machineshop.io/","MachineShop")</f>
        <v>MachineShop</v>
      </c>
      <c r="B25" s="3" t="str">
        <f t="shared" si="3"/>
        <v>MachineShop</v>
      </c>
      <c r="C25" s="4" t="s">
        <v>11</v>
      </c>
      <c r="D25" s="4" t="s">
        <v>9</v>
      </c>
      <c r="E25" s="4"/>
      <c r="F25" s="4" t="s">
        <v>10</v>
      </c>
    </row>
    <row r="26">
      <c r="A26" s="3" t="str">
        <f t="shared" ref="A26:B26" si="4">HYPERLINK("http://www.tinkermode.com/","MODE")</f>
        <v>MODE</v>
      </c>
      <c r="B26" s="3" t="str">
        <f t="shared" si="4"/>
        <v>MODE</v>
      </c>
      <c r="C26" s="4" t="s">
        <v>11</v>
      </c>
    </row>
    <row r="27">
      <c r="A27" s="3" t="str">
        <f t="shared" ref="A27:B27" si="5">HYPERLINK("https://relayr.io/","Relayr")</f>
        <v>Relayr</v>
      </c>
      <c r="B27" s="3" t="str">
        <f t="shared" si="5"/>
        <v>Relayr</v>
      </c>
      <c r="C27" s="4" t="s">
        <v>11</v>
      </c>
    </row>
    <row r="28">
      <c r="A28" s="3" t="str">
        <f>HYPERLINK("SAP","SAP")</f>
        <v>SAP</v>
      </c>
      <c r="B28" s="3" t="str">
        <f>HYPERLINK("https://hcp.sap.com/capabilities/iot.html","SAP HANA Cloud Platform for the IoT")</f>
        <v>SAP HANA Cloud Platform for the IoT</v>
      </c>
      <c r="C28" s="4" t="s">
        <v>11</v>
      </c>
    </row>
    <row r="29">
      <c r="A29" s="3" t="str">
        <f>HYPERLINK("https://www.scriptr.io/","Scriptr.io")</f>
        <v>Scriptr.io</v>
      </c>
      <c r="B29" s="3" t="str">
        <f>HYPERLINK("https://www.scriptr.io/","Scriptr")</f>
        <v>Scriptr</v>
      </c>
      <c r="C29" s="4" t="s">
        <v>11</v>
      </c>
    </row>
    <row r="30">
      <c r="A30" s="3" t="str">
        <f t="shared" ref="A30:B30" si="6">HYPERLINK("http://www.sitewhere.org/","SiteWhere")</f>
        <v>SiteWhere</v>
      </c>
      <c r="B30" s="3" t="str">
        <f t="shared" si="6"/>
        <v>SiteWhere</v>
      </c>
      <c r="C30" s="4" t="s">
        <v>11</v>
      </c>
    </row>
    <row r="31">
      <c r="A31" s="3" t="str">
        <f>HYPERLINK("http://www.softwareag.com/us/","SoftwareAG")</f>
        <v>SoftwareAG</v>
      </c>
      <c r="B31" s="3" t="str">
        <f>HYPERLINK("http://cio.economictimes.indiatimes.com/news/internet-of-things/software-ag-cumulocity-forges-iot-alliance-for-cloud-based-iot-platform/54028701","SoftwareAG IoT Foundation")</f>
        <v>SoftwareAG IoT Foundation</v>
      </c>
      <c r="C31" s="4" t="s">
        <v>11</v>
      </c>
      <c r="D31" s="4" t="s">
        <v>9</v>
      </c>
      <c r="E31" s="4"/>
      <c r="F31" s="4" t="s">
        <v>10</v>
      </c>
      <c r="G31" s="4" t="s">
        <v>24</v>
      </c>
    </row>
    <row r="32">
      <c r="A32" s="3" t="str">
        <f>HYPERLINK("http://www.telit.com/","Telit")</f>
        <v>Telit</v>
      </c>
      <c r="B32" s="3" t="str">
        <f>HYPERLINK("http://www.telit.com/deviceWISE-IoT-platform/","Telit deviceWISE")</f>
        <v>Telit deviceWISE</v>
      </c>
      <c r="C32" s="4" t="s">
        <v>11</v>
      </c>
    </row>
    <row r="33">
      <c r="A33" s="3" t="str">
        <f t="shared" ref="A33:B33" si="7">HYPERLINK("https://thethings.io/","TheThings.iO")</f>
        <v>TheThings.iO</v>
      </c>
      <c r="B33" s="3" t="str">
        <f t="shared" si="7"/>
        <v>TheThings.iO</v>
      </c>
      <c r="C33" s="4" t="s">
        <v>11</v>
      </c>
    </row>
    <row r="34">
      <c r="A34" s="3" t="str">
        <f t="shared" ref="A34:B34" si="8">HYPERLINK("http://www.waylay.io/","Waylay")</f>
        <v>Waylay</v>
      </c>
      <c r="B34" s="3" t="str">
        <f t="shared" si="8"/>
        <v>Waylay</v>
      </c>
      <c r="C34" s="4" t="s">
        <v>11</v>
      </c>
    </row>
    <row r="35">
      <c r="A35" s="3" t="str">
        <f t="shared" ref="A35:B35" si="9">HYPERLINK("https://www.yaler.net/","Yaler")</f>
        <v>Yaler</v>
      </c>
      <c r="B35" s="3" t="str">
        <f t="shared" si="9"/>
        <v>Yaler</v>
      </c>
      <c r="C35" s="4" t="s">
        <v>11</v>
      </c>
      <c r="E35" s="4"/>
      <c r="F35" s="4" t="s">
        <v>10</v>
      </c>
      <c r="G35" s="4" t="s">
        <v>25</v>
      </c>
    </row>
  </sheetData>
  <autoFilter ref="$A$1:$G$1000"/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A5"/>
    <hyperlink r:id="rId10" ref="B5"/>
    <hyperlink r:id="rId11" ref="A6"/>
    <hyperlink r:id="rId12" ref="B6"/>
    <hyperlink r:id="rId13" ref="A7"/>
    <hyperlink r:id="rId14" ref="B7"/>
    <hyperlink r:id="rId15" ref="A8"/>
    <hyperlink r:id="rId16" ref="B8"/>
    <hyperlink r:id="rId17" ref="A9"/>
    <hyperlink r:id="rId18" ref="B9"/>
    <hyperlink r:id="rId19" ref="A10"/>
    <hyperlink r:id="rId20" ref="B10"/>
    <hyperlink r:id="rId21" ref="A11"/>
    <hyperlink r:id="rId22" ref="B11"/>
    <hyperlink r:id="rId23" ref="A12"/>
    <hyperlink r:id="rId24" ref="B12"/>
    <hyperlink r:id="rId25" ref="A13"/>
    <hyperlink r:id="rId26" ref="B13"/>
    <hyperlink r:id="rId27" ref="A14"/>
    <hyperlink r:id="rId28" ref="B14"/>
    <hyperlink r:id="rId29" ref="A15"/>
    <hyperlink r:id="rId30" ref="B15"/>
    <hyperlink r:id="rId31" ref="A16"/>
    <hyperlink r:id="rId32" ref="B16"/>
    <hyperlink r:id="rId33" ref="A17"/>
    <hyperlink r:id="rId34" ref="B17"/>
    <hyperlink r:id="rId35" ref="C17"/>
    <hyperlink r:id="rId36" ref="A18"/>
    <hyperlink r:id="rId37" ref="B18"/>
    <hyperlink r:id="rId38" ref="A19"/>
    <hyperlink r:id="rId39" ref="B19"/>
    <hyperlink r:id="rId40" ref="A20"/>
    <hyperlink r:id="rId41" ref="B20"/>
    <hyperlink r:id="rId42" ref="A21"/>
    <hyperlink r:id="rId43" ref="B21"/>
    <hyperlink r:id="rId44" ref="A22"/>
    <hyperlink r:id="rId45" ref="B22"/>
    <hyperlink r:id="rId46" ref="A23"/>
    <hyperlink r:id="rId47" ref="B23"/>
    <hyperlink r:id="rId48" ref="A24"/>
    <hyperlink r:id="rId49" ref="B24"/>
    <hyperlink r:id="rId50" ref="A25"/>
    <hyperlink r:id="rId51" ref="B25"/>
    <hyperlink r:id="rId52" ref="A26"/>
    <hyperlink r:id="rId53" ref="B26"/>
    <hyperlink r:id="rId54" ref="A27"/>
    <hyperlink r:id="rId55" ref="B27"/>
    <hyperlink r:id="rId56" ref="A28"/>
    <hyperlink r:id="rId57" ref="B28"/>
    <hyperlink r:id="rId58" ref="A29"/>
    <hyperlink r:id="rId59" ref="B29"/>
    <hyperlink r:id="rId60" ref="A30"/>
    <hyperlink r:id="rId61" ref="B30"/>
    <hyperlink r:id="rId62" ref="A31"/>
    <hyperlink r:id="rId63" ref="B31"/>
    <hyperlink r:id="rId64" ref="A32"/>
    <hyperlink r:id="rId65" ref="B32"/>
    <hyperlink r:id="rId66" ref="A33"/>
    <hyperlink r:id="rId67" ref="B33"/>
    <hyperlink r:id="rId68" ref="A34"/>
    <hyperlink r:id="rId69" ref="B34"/>
    <hyperlink r:id="rId70" ref="A35"/>
    <hyperlink r:id="rId71" ref="B35"/>
  </hyperlinks>
  <drawing r:id="rId72"/>
</worksheet>
</file>