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Achim\Desktop\Proj Hochschulfinanzierung\"/>
    </mc:Choice>
  </mc:AlternateContent>
  <xr:revisionPtr revIDLastSave="0" documentId="13_ncr:1_{7BF4284C-F2D2-4D90-8CC2-402B7ACE4713}" xr6:coauthVersionLast="46" xr6:coauthVersionMax="46" xr10:uidLastSave="{00000000-0000-0000-0000-000000000000}"/>
  <bookViews>
    <workbookView xWindow="90" yWindow="0" windowWidth="19200" windowHeight="10200" xr2:uid="{00000000-000D-0000-FFFF-FFFF00000000}"/>
  </bookViews>
  <sheets>
    <sheet name="ZWISCHEN" sheetId="1" r:id="rId1"/>
    <sheet name="EinAus" sheetId="4" r:id="rId2"/>
    <sheet name="St" sheetId="2" r:id="rId3"/>
    <sheet name="StA" sheetId="3" r:id="rId4"/>
    <sheet name="Pers" sheetId="5" r:id="rId5"/>
    <sheet name="Prof" sheetId="6" r:id="rId6"/>
  </sheets>
  <definedNames>
    <definedName name="_xlchart.v1.0" hidden="1">St!$A$61:$A$80</definedName>
    <definedName name="_xlchart.v1.1" hidden="1">St!$B$61:$B$80</definedName>
    <definedName name="_xlchart.v1.2" hidden="1">St!$C$61:$C$80</definedName>
    <definedName name="_xlchart.v1.3" hidden="1">St!$D$61:$D$80</definedName>
    <definedName name="_xlchart.v1.4" hidden="1">St!$E$61:$E$80</definedName>
    <definedName name="_xlchart.v1.5" hidden="1">St!$F$61:$F$80</definedName>
    <definedName name="_xlchart.v1.6" hidden="1">St!$G$61:$G$80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 i="1" l="1"/>
  <c r="P6" i="1"/>
  <c r="O7" i="1"/>
  <c r="O6" i="1"/>
  <c r="G58" i="1"/>
  <c r="G59" i="1"/>
  <c r="G60" i="1"/>
  <c r="G61" i="1"/>
  <c r="G62" i="1"/>
  <c r="G63" i="1"/>
  <c r="G64" i="1"/>
  <c r="G65" i="1"/>
  <c r="G66" i="1"/>
  <c r="G67" i="1"/>
  <c r="G68" i="1"/>
  <c r="G69" i="1"/>
  <c r="G70" i="1"/>
  <c r="G71" i="1"/>
  <c r="G72" i="1"/>
  <c r="G73" i="1"/>
  <c r="G74" i="1"/>
  <c r="G75" i="1"/>
  <c r="G76" i="1"/>
  <c r="G57" i="1"/>
  <c r="F58" i="1"/>
  <c r="F59" i="1"/>
  <c r="F60" i="1"/>
  <c r="F61" i="1"/>
  <c r="F62" i="1"/>
  <c r="F63" i="1"/>
  <c r="F64" i="1"/>
  <c r="F65" i="1"/>
  <c r="F66" i="1"/>
  <c r="F67" i="1"/>
  <c r="F68" i="1"/>
  <c r="F69" i="1"/>
  <c r="F70" i="1"/>
  <c r="F71" i="1"/>
  <c r="F72" i="1"/>
  <c r="F73" i="1"/>
  <c r="F74" i="1"/>
  <c r="F75" i="1"/>
  <c r="F76" i="1"/>
  <c r="F57" i="1"/>
  <c r="L35" i="1"/>
  <c r="L34" i="1"/>
  <c r="L33" i="1"/>
  <c r="L32" i="1"/>
  <c r="L31" i="1"/>
  <c r="F88" i="1"/>
  <c r="F87" i="1"/>
  <c r="E88" i="1"/>
  <c r="E87" i="1"/>
  <c r="E84" i="1"/>
  <c r="F84" i="1"/>
  <c r="E83" i="1"/>
  <c r="F83" i="1"/>
  <c r="S84" i="1"/>
  <c r="S83" i="1"/>
  <c r="N6" i="1"/>
  <c r="N7" i="1"/>
  <c r="R84" i="1"/>
  <c r="R83" i="1"/>
  <c r="K35" i="1"/>
  <c r="J34" i="1"/>
  <c r="J33" i="1"/>
  <c r="J32" i="1"/>
  <c r="J31" i="1"/>
  <c r="J10" i="1"/>
  <c r="J9" i="1"/>
  <c r="J7" i="1"/>
  <c r="J6" i="1"/>
  <c r="K10" i="1"/>
  <c r="K9" i="1"/>
  <c r="K7" i="1"/>
  <c r="K6" i="1"/>
  <c r="G87" i="1" l="1"/>
  <c r="G84" i="1"/>
  <c r="G88" i="1"/>
  <c r="G83" i="1"/>
</calcChain>
</file>

<file path=xl/sharedStrings.xml><?xml version="1.0" encoding="utf-8"?>
<sst xmlns="http://schemas.openxmlformats.org/spreadsheetml/2006/main" count="936" uniqueCount="326">
  <si>
    <t>Studierende an Hochschulen in Baden-Württemberg seit dem Wintersemester 1950/51 nach Hochschularten und Geschlecht</t>
  </si>
  <si>
    <t>Wintersemester1)</t>
  </si>
  <si>
    <t>Studierende an Hochschulen</t>
  </si>
  <si>
    <t>insgesamt</t>
  </si>
  <si>
    <t>darunter_x000D_
weibl.</t>
  </si>
  <si>
    <t>davon an …</t>
  </si>
  <si>
    <t>Universitäten2)</t>
  </si>
  <si>
    <t>Pädagogischen_x000D_
Hochschulen</t>
  </si>
  <si>
    <t>Kunsthochschulen</t>
  </si>
  <si>
    <t>Hochschulen für Angewandte Wissenschaften (HAW)3)</t>
  </si>
  <si>
    <t>Duale Hochschule Baden-Württemberg (DHBW)4)</t>
  </si>
  <si>
    <t>zus.</t>
  </si>
  <si>
    <t>Anzahl</t>
  </si>
  <si>
    <t>1950/51</t>
  </si>
  <si>
    <t>·</t>
  </si>
  <si>
    <t>1951/52</t>
  </si>
  <si>
    <t>1952/53</t>
  </si>
  <si>
    <t>1953/54</t>
  </si>
  <si>
    <t>1954/55</t>
  </si>
  <si>
    <t>1955/56</t>
  </si>
  <si>
    <t>1956/57</t>
  </si>
  <si>
    <t>1957/58</t>
  </si>
  <si>
    <t>1958/59</t>
  </si>
  <si>
    <t>1959/60</t>
  </si>
  <si>
    <t>1960/61</t>
  </si>
  <si>
    <t>1961/62</t>
  </si>
  <si>
    <t>1962/63</t>
  </si>
  <si>
    <t>1963/64</t>
  </si>
  <si>
    <t>1964/65</t>
  </si>
  <si>
    <t>1965/66</t>
  </si>
  <si>
    <t>1966/67</t>
  </si>
  <si>
    <t>1967/68</t>
  </si>
  <si>
    <t>1968/69</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</si>
  <si>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</si>
  <si>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</si>
  <si>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</si>
  <si>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</si>
  <si>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</si>
  <si>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</si>
  <si>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</si>
  <si>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</si>
  <si>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</si>
  <si>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</si>
  <si>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</si>
  <si>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</si>
  <si>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</si>
  <si>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</si>
  <si>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</si>
  <si>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</si>
  <si>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</si>
  <si>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</si>
  <si>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</si>
  <si>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</si>
  <si>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</si>
  <si>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</si>
  <si>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</si>
  <si>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</si>
  <si>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</si>
  <si>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</si>
  <si>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</si>
  <si>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</si>
  <si>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</si>
  <si>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</si>
  <si>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</si>
  <si>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</si>
  <si>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</si>
  <si>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</si>
  <si>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</si>
  <si>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</si>
  <si>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</si>
  <si>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</si>
  <si>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</si>
  <si>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</si>
  <si>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</si>
  <si>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</si>
  <si>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</si>
  <si>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</si>
  <si>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</si>
  <si>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</si>
  <si>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</si>
  <si>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</si>
  <si>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</si>
  <si>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</si>
  <si>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</si>
  <si>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 xml:space="preserve"> 1) Wintersemester 1975/76 bis einschließlich Wintersemester 1978/79: Haupt- und Nebenhörer. </t>
  </si>
  <si>
    <t xml:space="preserve">2) Ab Wintersemester 1980/81: einschließlich Theologische Hochschule; ab Wintersemester 1990/91: einschließlich Private Wissenschaftliche Hochschulen. </t>
  </si>
  <si>
    <t xml:space="preserve">3) Seit 2010 (ehemals »Fachhochschulen«). Einschließlich HAW der Verwaltung. </t>
  </si>
  <si>
    <t xml:space="preserve">4) Seit 2008 (ehemals »Berufsakademien«). </t>
  </si>
  <si>
    <t xml:space="preserve">Datenquelle: Studierenden- und Prüfungsstatistik. </t>
  </si>
  <si>
    <t>Quelle:</t>
  </si>
  <si>
    <t>https://www.statistik-bw.de/BildungKultur/Hochschulen/StudAnfaengerg.jsp</t>
  </si>
  <si>
    <t>https://www.statistik-bw.de/BildungKultur/Hochschulen/StudInsgg.jsp</t>
  </si>
  <si>
    <t>Studienanfänger an Hochschulen in Baden-Württemberg seit dem Wintersemester 1972/73 nach Hochschularten und Geschlecht</t>
  </si>
  <si>
    <t>Studienanfänger_x000D_
im 1. Hochschulsemester</t>
  </si>
  <si>
    <t>Davon an …</t>
  </si>
  <si>
    <t>Hochschulen für Angewandte Wissenschaften3)</t>
  </si>
  <si>
    <t>Duale Hochschule Baden-Württemberg4)</t>
  </si>
  <si>
    <t>insg.</t>
  </si>
  <si>
    <t>weibl.</t>
  </si>
  <si>
    <t xml:space="preserve">3) HAW Hochschule für Angewandte Wissenschaften einschließlich HAW der Landes- und Bundesverwaltung (ehemals Fachhochschulen). </t>
  </si>
  <si>
    <t xml:space="preserve">4) DHBW (seit 2008, vormals "Berufsakademien"). </t>
  </si>
  <si>
    <t>Studienanfänger*) an Hochschulen in Baden-Württemberg im Studienjahr seit 1980 nach Hochschularten</t>
  </si>
  <si>
    <t>Studienjahr1)</t>
  </si>
  <si>
    <t>Universitäten1)</t>
  </si>
  <si>
    <t>Pädagogische_x000D_
Hochschulen</t>
  </si>
  <si>
    <t>Kunst- und_x000D_
Musikhochschulen</t>
  </si>
  <si>
    <t>HAW2)</t>
  </si>
  <si>
    <t>DHBW3)</t>
  </si>
  <si>
    <t>Insgesamt</t>
  </si>
  <si>
    <t xml:space="preserve"> *) Sommersemester und darauffolgendes Wintersemester. </t>
  </si>
  <si>
    <t xml:space="preserve">1) Einschließlich Private Wissenschaftliche Hochschulen sowie der Theologischen Hochschule. </t>
  </si>
  <si>
    <t xml:space="preserve">2) Seit WS 2010 Hochschule für Angewandte Wissenschaften (ehemals Fachhochschulen) einschließlich HAW der Verwaltung. </t>
  </si>
  <si>
    <t xml:space="preserve">3) Seit WS 2008/09 Dualen Hochschule Baden-Württemberg (ehemalige Berufsakademien). </t>
  </si>
  <si>
    <t>https://www.statistik-bw.de/BildungKultur/Hochschulen/HS-EinnAusg.jsp</t>
  </si>
  <si>
    <t>Einnahmen der Hochschulen in Baden-Württemberg 2019 und 2018 nach Hochschul- und Einnahmearten</t>
  </si>
  <si>
    <t>Jahr</t>
  </si>
  <si>
    <t>Einnahmen insgesamt1)</t>
  </si>
  <si>
    <t>Davon</t>
  </si>
  <si>
    <t>Beiträge der Studierenden2)</t>
  </si>
  <si>
    <t>Einnahmen aus wirtschaftlicher Tätigkeit und Vermögen</t>
  </si>
  <si>
    <t>Drittmittel3)</t>
  </si>
  <si>
    <t>Andere Einnahmen aus Zuweisungen und Zuschüssen</t>
  </si>
  <si>
    <t>1.000 EUR</t>
  </si>
  <si>
    <t>1. Hochschulen des Landes</t>
  </si>
  <si>
    <t>Universitäten</t>
  </si>
  <si>
    <t>Pädagogische Hochschulen</t>
  </si>
  <si>
    <t>Hochschulen für angewandte Wissenschaften und Duale Hochschule Baden-Württemberg</t>
  </si>
  <si>
    <t>Hochschulen für angewandte Wissenschaften für den öffentlichen Dienst</t>
  </si>
  <si>
    <t>2. Private, kirchliche und sonstige Hochschulen</t>
  </si>
  <si>
    <t>Private / kirchliche Hochschulen</t>
  </si>
  <si>
    <t>Sonstige Hochschulen</t>
  </si>
  <si>
    <t>Hochschulen insgesamt</t>
  </si>
  <si>
    <t>nachrichtlich: Hochschulkliniken</t>
  </si>
  <si>
    <t>–</t>
  </si>
  <si>
    <t xml:space="preserve"> 1) Ohne Einnahmen vom Träger. </t>
  </si>
  <si>
    <t xml:space="preserve">2) In den Beiträgen der Studierenden ist der Verwaltungskostenbeitrag enthalten. </t>
  </si>
  <si>
    <t xml:space="preserve">3) Unter Drittmitteln werden im Rahmen der Hochschulfinanzstatistik Mittel, die zur Förderung von Forschung und Entwicklung sowie des wissenschaftlichen Nachwuchses und der Lehre zusätzlich zum regulären Hochschulhaushalt (Grundausstattung) von öffentlichen oder privaten Stellen eingeworben werden. </t>
  </si>
  <si>
    <t xml:space="preserve">Datenquelle: Hochschulfinanzstatistik. </t>
  </si>
  <si>
    <t>Drittmitteleinnahmen der Hochschulen in Baden-Württemberg 2019 und 2018 nach Hochschularten und Drittmittelgebern*)</t>
  </si>
  <si>
    <t>Drittmittel insgesamt1)</t>
  </si>
  <si>
    <t>Bund</t>
  </si>
  <si>
    <t>Bundesagentur für Arbeit</t>
  </si>
  <si>
    <t>Länder _x000D_
(ohne Mittel vom Träger der Hochschule)</t>
  </si>
  <si>
    <t xml:space="preserve">Gemeinden/Gv., Zweckverbände </t>
  </si>
  <si>
    <t>Sonstige öffentliche Bereiche2)</t>
  </si>
  <si>
    <t>Deutsche Forschungsgemeinschaft</t>
  </si>
  <si>
    <t xml:space="preserve">Europäische Union </t>
  </si>
  <si>
    <t xml:space="preserve">Andere internationale Organisationen3) </t>
  </si>
  <si>
    <t>Hochschulfördergesellschaften</t>
  </si>
  <si>
    <t>Stiftungen u. dgl.</t>
  </si>
  <si>
    <t>Gewerbliche Wirtschaft und sonstige nichtöffentliche Bereiche</t>
  </si>
  <si>
    <t xml:space="preserve">nachrichtlich: Hochschulkliniken </t>
  </si>
  <si>
    <t xml:space="preserve"> *) Es werden unter Drittmittel keine Mittel des Landes Baden-Württemberg sowie von Einrichtungen des öffentlichen Rechts, wo der alleinige Anteilseigner das Land Baden-Württemberg ist, erfasst. </t>
  </si>
  <si>
    <t xml:space="preserve">1) Unter Drittmitteln werden im Rahmen der Hochschulfinanzstatistik Mittel, die zur Förderung von Forschung und Entwicklung sowie des wissenschaftlichen Nachwuchses und der Lehre zusätzlich zum regulären Hochschulhaushalt (Grundausstattung) von öffentlichen oder privaten Stellen eingeworben werden. </t>
  </si>
  <si>
    <t xml:space="preserve">2) z.B. ERP, Lastenausgleichsfonds, Sozialversicherung. </t>
  </si>
  <si>
    <t xml:space="preserve">3) z.B. OECD, UN. </t>
  </si>
  <si>
    <t>Ausgaben der Hochschulen in Baden-Württemberg 2019 und 2018 nach Hochschul- und Ausgabearten</t>
  </si>
  <si>
    <t>Ausgaben insgesamt</t>
  </si>
  <si>
    <t>Laufende Ausgaben</t>
  </si>
  <si>
    <t>Investitionsausgaben</t>
  </si>
  <si>
    <t>Personalausgaben</t>
  </si>
  <si>
    <t>Sachausgaben</t>
  </si>
  <si>
    <t>Erwerb von Grundstücken, Baumaßnahmen3)</t>
  </si>
  <si>
    <t>Sonstige Investitionen</t>
  </si>
  <si>
    <t>Gezahlte Mieten und Pachten für Grundstücke und Gebäude</t>
  </si>
  <si>
    <t>Energiekosten</t>
  </si>
  <si>
    <t xml:space="preserve">Bewirtschaftung und Unterhaltung der Grundstücke und Gebäude1) </t>
  </si>
  <si>
    <t>Andere laufende Sachausgaben</t>
  </si>
  <si>
    <t xml:space="preserve">Übrige laufende Ausgaben2) </t>
  </si>
  <si>
    <t xml:space="preserve"> 1) Ohne Mieten und Energie. Einschließlich Bauunterhalt. </t>
  </si>
  <si>
    <t xml:space="preserve">2) z.B. Zahlungen an Studierende, Zinsauszahlungen. </t>
  </si>
  <si>
    <t xml:space="preserve">3) Einschließlich Ersteinrichtung. </t>
  </si>
  <si>
    <t xml:space="preserve">Quelle: </t>
  </si>
  <si>
    <t>https://www.destatis.de/DE/Themen/Gesellschaft-Umwelt/Bildung-Forschung-Kultur/Hochschulen/Tabellen/personal-hochschulen.html</t>
  </si>
  <si>
    <t>Insgesamt nach Bundesländern und tiefer gegliederten Angaben</t>
  </si>
  <si>
    <t>Bundesländer/Personalgruppen</t>
  </si>
  <si>
    <t>r = Revidierte Ergebnisse.</t>
  </si>
  <si>
    <t>Baden-Württemberg</t>
  </si>
  <si>
    <t>121 307</t>
  </si>
  <si>
    <t>123 464</t>
  </si>
  <si>
    <t>123 689</t>
  </si>
  <si>
    <t>Bayern</t>
  </si>
  <si>
    <t>105 791</t>
  </si>
  <si>
    <t>107 419</t>
  </si>
  <si>
    <t>115 416</t>
  </si>
  <si>
    <t>Berlin</t>
  </si>
  <si>
    <t>43 366</t>
  </si>
  <si>
    <t>44 284</t>
  </si>
  <si>
    <t>46 056</t>
  </si>
  <si>
    <t>Brandenburg</t>
  </si>
  <si>
    <t>10 290</t>
  </si>
  <si>
    <t>10 471</t>
  </si>
  <si>
    <t>10 673</t>
  </si>
  <si>
    <t>Bremen</t>
  </si>
  <si>
    <t>6 294</t>
  </si>
  <si>
    <t>6 321</t>
  </si>
  <si>
    <t>6 389</t>
  </si>
  <si>
    <t>Hamburg</t>
  </si>
  <si>
    <t>25 499</t>
  </si>
  <si>
    <t>26 017</t>
  </si>
  <si>
    <t>26 765</t>
  </si>
  <si>
    <t>Hessen</t>
  </si>
  <si>
    <t>50 029</t>
  </si>
  <si>
    <t>51 384</t>
  </si>
  <si>
    <t>52 198</t>
  </si>
  <si>
    <t>Mecklenburg-Vorpommern</t>
  </si>
  <si>
    <t>13 936</t>
  </si>
  <si>
    <t>14 196</t>
  </si>
  <si>
    <t>14 535</t>
  </si>
  <si>
    <t>Niedersachsen</t>
  </si>
  <si>
    <t>52 536</t>
  </si>
  <si>
    <t>53 644</t>
  </si>
  <si>
    <t>53 939</t>
  </si>
  <si>
    <t>Nordrhein-Westfalen</t>
  </si>
  <si>
    <t>146 502</t>
  </si>
  <si>
    <t>148 928r</t>
  </si>
  <si>
    <t>151 656</t>
  </si>
  <si>
    <t>Rheinland-Pfalz</t>
  </si>
  <si>
    <t>27 456</t>
  </si>
  <si>
    <t>27 900</t>
  </si>
  <si>
    <t>28 395</t>
  </si>
  <si>
    <t>Saarland</t>
  </si>
  <si>
    <t>10 520</t>
  </si>
  <si>
    <t>10 645</t>
  </si>
  <si>
    <t>11 005</t>
  </si>
  <si>
    <t>Sachsen</t>
  </si>
  <si>
    <t>38 513</t>
  </si>
  <si>
    <t>39 765</t>
  </si>
  <si>
    <t>41 178</t>
  </si>
  <si>
    <t>Sachsen-Anhalt</t>
  </si>
  <si>
    <t>17 227</t>
  </si>
  <si>
    <t>18 498</t>
  </si>
  <si>
    <t>18 965</t>
  </si>
  <si>
    <t>Schleswig-Holstein</t>
  </si>
  <si>
    <t>17 903</t>
  </si>
  <si>
    <t>18 491</t>
  </si>
  <si>
    <t>18 892</t>
  </si>
  <si>
    <t>Thüringen</t>
  </si>
  <si>
    <t>17 438</t>
  </si>
  <si>
    <t>17 776</t>
  </si>
  <si>
    <t>18 011</t>
  </si>
  <si>
    <t>Deutschland</t>
  </si>
  <si>
    <t>704 607</t>
  </si>
  <si>
    <t>719 203r</t>
  </si>
  <si>
    <t>737 762</t>
  </si>
  <si>
    <t>tiefer gegliederte Angaben</t>
  </si>
  <si>
    <t>Hauptberufliches wissen­schaftliches und künstler­isches Personal</t>
  </si>
  <si>
    <t>249 535</t>
  </si>
  <si>
    <t>255 542r</t>
  </si>
  <si>
    <t>260 611</t>
  </si>
  <si>
    <t>Professoren</t>
  </si>
  <si>
    <t>47 568</t>
  </si>
  <si>
    <t>48 111r</t>
  </si>
  <si>
    <t>48 547</t>
  </si>
  <si>
    <t>C4-Professoren</t>
  </si>
  <si>
    <t>3 916</t>
  </si>
  <si>
    <t>3 544r</t>
  </si>
  <si>
    <t>3 177</t>
  </si>
  <si>
    <t>Nichtwissen­schaftliches Personal</t>
  </si>
  <si>
    <t>309 729</t>
  </si>
  <si>
    <t>317 145r</t>
  </si>
  <si>
    <t>331 103</t>
  </si>
  <si>
    <t>Weibliches Personal an Hochschulen</t>
  </si>
  <si>
    <t>371 596</t>
  </si>
  <si>
    <t>381 103r</t>
  </si>
  <si>
    <t>395 108</t>
  </si>
  <si>
    <t>Hauptberufliches wissenschaftliches und künstlerisches Personal</t>
  </si>
  <si>
    <t>97 972</t>
  </si>
  <si>
    <t>101 522r</t>
  </si>
  <si>
    <t>104 763</t>
  </si>
  <si>
    <t>11 442</t>
  </si>
  <si>
    <t>11 902r</t>
  </si>
  <si>
    <t>12 408</t>
  </si>
  <si>
    <t>414r</t>
  </si>
  <si>
    <t>Nichtwissenschaftliches Personal</t>
  </si>
  <si>
    <t>218 018</t>
  </si>
  <si>
    <t>223 231r</t>
  </si>
  <si>
    <t>233 901</t>
  </si>
  <si>
    <r>
      <t>Stand</t>
    </r>
    <r>
      <rPr>
        <sz val="11"/>
        <color theme="1"/>
        <rFont val="Calibri"/>
        <family val="2"/>
        <scheme val="minor"/>
      </rPr>
      <t> 19. Oktober 2020</t>
    </r>
  </si>
  <si>
    <t>[BW] Studienanfänger nach Hochschulart</t>
  </si>
  <si>
    <t>[BW] Studierende nach Hochschulsart</t>
  </si>
  <si>
    <t>[BW] Einnahmen und Ausgaben der Hochschulen</t>
  </si>
  <si>
    <t>[de] Hochschulpersonal nach Bundesländern</t>
  </si>
  <si>
    <t xml:space="preserve">[BW] Professoren nach Hochschulart (BW) </t>
  </si>
  <si>
    <t>https://www.statistik-bw.de/BildungKultur/Hochschulen/Professoren.jsp</t>
  </si>
  <si>
    <t>Hauptberufliche Professorinen und Professoren an Hochschulen in Baden-Württemberg seit dem Jahr 1995 nach Hochschularten und Geschlecht</t>
  </si>
  <si>
    <t>Pädagogischen_x000D_
 Hochschulen</t>
  </si>
  <si>
    <t>Hochschulen für Angewandte Wissenschaften (HAW)2)</t>
  </si>
  <si>
    <t>Duale Hochschule Baden-Württemberg (DHBW)3)</t>
  </si>
  <si>
    <t>x</t>
  </si>
  <si>
    <t>weiblich</t>
  </si>
  <si>
    <t>Frauenanteil in %</t>
  </si>
  <si>
    <t xml:space="preserve"> 1) Einschließlich medizinischer Einrichtungen. </t>
  </si>
  <si>
    <t xml:space="preserve">2) Ehemals Fachhochschulen. Einschließlich HAW der Verwaltung. </t>
  </si>
  <si>
    <t xml:space="preserve">3) Ehemals Berufsakademien. Seit 2009 in der Hochschulstatistik erfasst. </t>
  </si>
  <si>
    <t xml:space="preserve">Datenquelle: Hochschulpersonalstatistik. </t>
  </si>
  <si>
    <t>Hochschulpersonal nach Bundesländern und Personalgruppen</t>
  </si>
  <si>
    <t>in 1.000 Euro</t>
  </si>
  <si>
    <t>Einnahmen Hochschulen und Universitäten [BW]</t>
  </si>
  <si>
    <t>Ausgaben d. Hochschulen und Universitäten [BW]</t>
  </si>
  <si>
    <t>an…</t>
  </si>
  <si>
    <t>Universäten</t>
  </si>
  <si>
    <t>Pädagogischen Hochschulen</t>
  </si>
  <si>
    <t>Hochschulen für Angeandte Wissenschaften</t>
  </si>
  <si>
    <t>Duale Hochschulen BW</t>
  </si>
  <si>
    <t>in EUR</t>
  </si>
  <si>
    <t>Entwicklung Professorenstellen</t>
  </si>
  <si>
    <t>Studierende pro Professur</t>
  </si>
  <si>
    <t>Professuren</t>
  </si>
  <si>
    <t>Studierende</t>
  </si>
  <si>
    <r>
      <t xml:space="preserve">Quote Beiträge der Studierenden an den Gesamteinnahmen </t>
    </r>
    <r>
      <rPr>
        <sz val="11"/>
        <color theme="1"/>
        <rFont val="Calibri"/>
        <family val="2"/>
        <scheme val="minor"/>
      </rPr>
      <t>(Studierendenanteil)</t>
    </r>
  </si>
  <si>
    <r>
      <t xml:space="preserve">Drittmittel anteilig zu Gesamteinnahmen </t>
    </r>
    <r>
      <rPr>
        <sz val="11"/>
        <color theme="1"/>
        <rFont val="Calibri"/>
        <family val="2"/>
        <scheme val="minor"/>
      </rPr>
      <t>(Drittmittelquote)</t>
    </r>
  </si>
  <si>
    <r>
      <rPr>
        <sz val="11"/>
        <color theme="1"/>
        <rFont val="Calibri"/>
        <family val="2"/>
        <scheme val="minor"/>
      </rPr>
      <t>2018 -&gt; 2019</t>
    </r>
    <r>
      <rPr>
        <b/>
        <sz val="11"/>
        <color theme="1"/>
        <rFont val="Calibri"/>
        <family val="2"/>
        <scheme val="minor"/>
      </rPr>
      <t xml:space="preserve">
Steigerung Einnahmen insgesamt</t>
    </r>
  </si>
  <si>
    <r>
      <rPr>
        <sz val="11"/>
        <color theme="1"/>
        <rFont val="Calibri"/>
        <family val="2"/>
        <scheme val="minor"/>
      </rPr>
      <t>2018 -&gt; 2019</t>
    </r>
    <r>
      <rPr>
        <b/>
        <sz val="11"/>
        <color theme="1"/>
        <rFont val="Calibri"/>
        <family val="2"/>
        <scheme val="minor"/>
      </rPr>
      <t xml:space="preserve">
Steigerung Einnahmen Drittmittel</t>
    </r>
  </si>
  <si>
    <r>
      <rPr>
        <sz val="11"/>
        <color theme="1"/>
        <rFont val="Calibri"/>
        <family val="2"/>
        <scheme val="minor"/>
      </rPr>
      <t xml:space="preserve">2018 -&gt; 2019 
</t>
    </r>
    <r>
      <rPr>
        <b/>
        <sz val="11"/>
        <color theme="1"/>
        <rFont val="Calibri"/>
        <family val="2"/>
        <scheme val="minor"/>
      </rPr>
      <t>Steigerung Professorenstellen [BW]</t>
    </r>
  </si>
  <si>
    <r>
      <rPr>
        <sz val="11"/>
        <color theme="1"/>
        <rFont val="Calibri"/>
        <family val="2"/>
        <scheme val="minor"/>
      </rPr>
      <t xml:space="preserve">2009 -&gt; 2019
</t>
    </r>
    <r>
      <rPr>
        <b/>
        <sz val="11"/>
        <color theme="1"/>
        <rFont val="Calibri"/>
        <family val="2"/>
        <scheme val="minor"/>
      </rPr>
      <t>Steigerung Professorenstellen [BW]</t>
    </r>
  </si>
  <si>
    <r>
      <rPr>
        <sz val="11"/>
        <color theme="1"/>
        <rFont val="Calibri"/>
        <family val="2"/>
        <scheme val="minor"/>
      </rPr>
      <t xml:space="preserve">2018 -&gt; 2019
</t>
    </r>
    <r>
      <rPr>
        <b/>
        <sz val="11"/>
        <color theme="1"/>
        <rFont val="Calibri"/>
        <family val="2"/>
        <scheme val="minor"/>
      </rPr>
      <t>Steigerung Professurenstellen [BW]</t>
    </r>
  </si>
  <si>
    <r>
      <rPr>
        <sz val="11"/>
        <color theme="1"/>
        <rFont val="Calibri"/>
        <family val="2"/>
        <scheme val="minor"/>
      </rPr>
      <t xml:space="preserve">2018 -&gt; 2019
</t>
    </r>
    <r>
      <rPr>
        <b/>
        <sz val="11"/>
        <color theme="1"/>
        <rFont val="Calibri"/>
        <family val="2"/>
        <scheme val="minor"/>
      </rPr>
      <t>Steigerung Ausgaben pro Studierender</t>
    </r>
  </si>
  <si>
    <r>
      <rPr>
        <sz val="11"/>
        <color theme="1"/>
        <rFont val="Calibri"/>
        <family val="2"/>
        <scheme val="minor"/>
      </rPr>
      <t xml:space="preserve">2018 -&gt; 2019
</t>
    </r>
    <r>
      <rPr>
        <b/>
        <sz val="11"/>
        <color theme="1"/>
        <rFont val="Calibri"/>
        <family val="2"/>
        <scheme val="minor"/>
      </rPr>
      <t>Steigerung Einnahmen pro Studierender</t>
    </r>
  </si>
  <si>
    <r>
      <rPr>
        <sz val="11"/>
        <color theme="1"/>
        <rFont val="Calibri"/>
        <family val="2"/>
        <scheme val="minor"/>
      </rPr>
      <t>2019</t>
    </r>
    <r>
      <rPr>
        <b/>
        <sz val="11"/>
        <color theme="1"/>
        <rFont val="Calibri"/>
        <family val="2"/>
        <scheme val="minor"/>
      </rPr>
      <t xml:space="preserve">
Ausgaben pro Studierender</t>
    </r>
  </si>
  <si>
    <r>
      <rPr>
        <sz val="11"/>
        <color theme="1"/>
        <rFont val="Calibri"/>
        <family val="2"/>
        <scheme val="minor"/>
      </rPr>
      <t xml:space="preserve">2018
</t>
    </r>
    <r>
      <rPr>
        <b/>
        <sz val="11"/>
        <color theme="1"/>
        <rFont val="Calibri"/>
        <family val="2"/>
        <scheme val="minor"/>
      </rPr>
      <t>Ausgaben pro Studierender</t>
    </r>
  </si>
  <si>
    <r>
      <rPr>
        <sz val="11"/>
        <color theme="1"/>
        <rFont val="Calibri"/>
        <family val="2"/>
        <scheme val="minor"/>
      </rPr>
      <t xml:space="preserve">2018
</t>
    </r>
    <r>
      <rPr>
        <b/>
        <sz val="11"/>
        <color theme="1"/>
        <rFont val="Calibri"/>
        <family val="2"/>
        <scheme val="minor"/>
      </rPr>
      <t>Einnahmen pro Studierender</t>
    </r>
  </si>
  <si>
    <r>
      <rPr>
        <sz val="11"/>
        <color theme="1"/>
        <rFont val="Calibri"/>
        <family val="2"/>
        <scheme val="minor"/>
      </rPr>
      <t xml:space="preserve">2019
</t>
    </r>
    <r>
      <rPr>
        <b/>
        <sz val="11"/>
        <color theme="1"/>
        <rFont val="Calibri"/>
        <family val="2"/>
        <scheme val="minor"/>
      </rPr>
      <t>Einnahmen pro Studierender</t>
    </r>
  </si>
  <si>
    <r>
      <rPr>
        <sz val="11"/>
        <color theme="1"/>
        <rFont val="Calibri"/>
        <family val="2"/>
        <scheme val="minor"/>
      </rPr>
      <t xml:space="preserve">2018 -&gt; 2019
</t>
    </r>
    <r>
      <rPr>
        <b/>
        <sz val="11"/>
        <color theme="1"/>
        <rFont val="Calibri"/>
        <family val="2"/>
        <scheme val="minor"/>
      </rPr>
      <t>Steigerung Studierendenzahlen</t>
    </r>
  </si>
  <si>
    <r>
      <rPr>
        <sz val="11"/>
        <color theme="1"/>
        <rFont val="Calibri"/>
        <family val="2"/>
        <scheme val="minor"/>
      </rPr>
      <t xml:space="preserve">2000 -&gt; 2019
</t>
    </r>
    <r>
      <rPr>
        <b/>
        <sz val="11"/>
        <color theme="1"/>
        <rFont val="Calibri"/>
        <family val="2"/>
        <scheme val="minor"/>
      </rPr>
      <t>Steigerung Studierendenzahlen</t>
    </r>
  </si>
  <si>
    <r>
      <rPr>
        <sz val="11"/>
        <rFont val="Calibri"/>
        <family val="2"/>
        <scheme val="minor"/>
      </rPr>
      <t>2018 -&gt; 2019</t>
    </r>
    <r>
      <rPr>
        <b/>
        <sz val="11"/>
        <rFont val="Calibri"/>
        <family val="2"/>
        <scheme val="minor"/>
      </rPr>
      <t xml:space="preserve">
Steigerung 
Einnahmen Beiträge Studierende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</si>
</sst>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8"/>
      <color theme="1"/>
      <name val="Calibri"/>
      <family val="2"/>
      <scheme val="minor"/>
    </font>
    <font>
      <u/>
      <sz val="11"/>
      <color theme="10"/>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
      <i/>
      <sz val="11"/>
      <color rgb="FFFF0000"/>
      <name val="Calibri"/>
      <family val="2"/>
      <scheme val="minor"/>
    </font>
    <font>
      <sz val="11"/>
      <color rgb="FFFF0000"/>
      <name val="Calibri"/>
      <family val="2"/>
      <scheme val="minor"/>
    </font>
    <font>
      <sz val="11"/>
      <color rgb="FF00B050"/>
      <name val="Calibri"/>
      <family val="2"/>
      <scheme val="minor"/>
    </font>
    <font>
      <b/>
      <sz val="11"/>
      <name val="Calibri"/>
      <family val="2"/>
      <scheme val="minor"/>
    </font>
    <font>
      <sz val="1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79998168889431442"/>
        <bgColor indexed="64"/>
      </patternFill>
    </fill>
  </fills>
  <borders count="28">
    <border>
      <left/>
      <right/>
      <top/>
      <bottom/>
      <diagonal/>
    </border>
    <border>
      <left style="thin">
        <color rgb="FFFF0000"/>
      </left>
      <right/>
      <top/>
      <bottom style="thin">
        <color theme="0" tint="-4.9989318521683403E-2"/>
      </bottom>
      <diagonal/>
    </border>
    <border>
      <left/>
      <right/>
      <top/>
      <bottom style="thin">
        <color theme="0" tint="-4.9989318521683403E-2"/>
      </bottom>
      <diagonal/>
    </border>
    <border>
      <left style="thin">
        <color rgb="FFFF0000"/>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rgb="FFFF0000"/>
      </right>
      <top style="thin">
        <color theme="0" tint="-4.9989318521683403E-2"/>
      </top>
      <bottom style="thin">
        <color theme="0" tint="-4.9989318521683403E-2"/>
      </bottom>
      <diagonal/>
    </border>
    <border>
      <left style="thin">
        <color rgb="FFFF0000"/>
      </left>
      <right/>
      <top style="thin">
        <color theme="0" tint="-4.9989318521683403E-2"/>
      </top>
      <bottom style="thin">
        <color rgb="FFFF0000"/>
      </bottom>
      <diagonal/>
    </border>
    <border>
      <left/>
      <right/>
      <top style="thin">
        <color theme="0" tint="-4.9989318521683403E-2"/>
      </top>
      <bottom style="thin">
        <color rgb="FFFF0000"/>
      </bottom>
      <diagonal/>
    </border>
    <border>
      <left/>
      <right style="thin">
        <color rgb="FFFF0000"/>
      </right>
      <top style="thin">
        <color theme="0" tint="-4.9989318521683403E-2"/>
      </top>
      <bottom style="thin">
        <color rgb="FFFF0000"/>
      </bottom>
      <diagonal/>
    </border>
    <border>
      <left style="thin">
        <color rgb="FFFF0000"/>
      </left>
      <right/>
      <top style="thin">
        <color rgb="FFFF0000"/>
      </top>
      <bottom style="thin">
        <color theme="0" tint="-4.9989318521683403E-2"/>
      </bottom>
      <diagonal/>
    </border>
    <border>
      <left/>
      <right/>
      <top style="thin">
        <color rgb="FFFF0000"/>
      </top>
      <bottom style="thin">
        <color theme="0" tint="-4.9989318521683403E-2"/>
      </bottom>
      <diagonal/>
    </border>
    <border>
      <left/>
      <right style="thin">
        <color rgb="FFFF0000"/>
      </right>
      <top style="thin">
        <color rgb="FFFF0000"/>
      </top>
      <bottom style="thin">
        <color theme="0" tint="-4.9989318521683403E-2"/>
      </bottom>
      <diagonal/>
    </border>
    <border>
      <left/>
      <right style="thin">
        <color auto="1"/>
      </right>
      <top style="thin">
        <color theme="0" tint="-4.9989318521683403E-2"/>
      </top>
      <bottom style="thin">
        <color theme="0" tint="-4.9989318521683403E-2"/>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right style="thin">
        <color indexed="64"/>
      </right>
      <top style="thin">
        <color theme="0" tint="-4.9989318521683403E-2"/>
      </top>
      <bottom style="thin">
        <color rgb="FFFF0000"/>
      </bottom>
      <diagonal/>
    </border>
    <border>
      <left/>
      <right style="thin">
        <color indexed="64"/>
      </right>
      <top style="thin">
        <color rgb="FFFF0000"/>
      </top>
      <bottom style="thin">
        <color theme="0" tint="-4.9989318521683403E-2"/>
      </bottom>
      <diagonal/>
    </border>
    <border>
      <left style="thin">
        <color auto="1"/>
      </left>
      <right style="thin">
        <color rgb="FFFF0000"/>
      </right>
      <top style="thin">
        <color rgb="FFFF0000"/>
      </top>
      <bottom style="thin">
        <color theme="0" tint="-4.9989318521683403E-2"/>
      </bottom>
      <diagonal/>
    </border>
    <border>
      <left style="thin">
        <color auto="1"/>
      </left>
      <right style="thin">
        <color rgb="FFFF0000"/>
      </right>
      <top style="thin">
        <color theme="0" tint="-4.9989318521683403E-2"/>
      </top>
      <bottom style="thin">
        <color theme="0" tint="-4.9989318521683403E-2"/>
      </bottom>
      <diagonal/>
    </border>
    <border>
      <left style="thin">
        <color auto="1"/>
      </left>
      <right style="thin">
        <color rgb="FFFF0000"/>
      </right>
      <top/>
      <bottom/>
      <diagonal/>
    </border>
    <border>
      <left style="thin">
        <color auto="1"/>
      </left>
      <right style="thin">
        <color rgb="FFFF0000"/>
      </right>
      <top/>
      <bottom style="thin">
        <color theme="0" tint="-4.9989318521683403E-2"/>
      </bottom>
      <diagonal/>
    </border>
    <border>
      <left style="thin">
        <color auto="1"/>
      </left>
      <right style="thin">
        <color rgb="FFFF0000"/>
      </right>
      <top style="thin">
        <color theme="0" tint="-4.9989318521683403E-2"/>
      </top>
      <bottom style="thin">
        <color rgb="FFFF0000"/>
      </bottom>
      <diagonal/>
    </border>
    <border>
      <left style="thin">
        <color theme="1"/>
      </left>
      <right style="thin">
        <color rgb="FFFF0000"/>
      </right>
      <top style="thin">
        <color rgb="FFFF0000"/>
      </top>
      <bottom/>
      <diagonal/>
    </border>
    <border>
      <left style="thin">
        <color theme="1"/>
      </left>
      <right style="thin">
        <color rgb="FFFF0000"/>
      </right>
      <top style="thin">
        <color theme="0" tint="-4.9989318521683403E-2"/>
      </top>
      <bottom style="thin">
        <color theme="0" tint="-4.9989318521683403E-2"/>
      </bottom>
      <diagonal/>
    </border>
    <border>
      <left style="thin">
        <color theme="1"/>
      </left>
      <right style="thin">
        <color rgb="FFFF0000"/>
      </right>
      <top style="thin">
        <color theme="0" tint="-4.9989318521683403E-2"/>
      </top>
      <bottom style="thin">
        <color rgb="FFFF0000"/>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0" xfId="0" applyAlignment="1">
      <alignment wrapText="1"/>
    </xf>
    <xf numFmtId="3" fontId="0" fillId="0" borderId="0" xfId="0" applyNumberFormat="1"/>
    <xf numFmtId="0" fontId="1" fillId="0" borderId="0" xfId="0" applyFont="1"/>
    <xf numFmtId="0" fontId="2" fillId="0" borderId="0" xfId="1"/>
    <xf numFmtId="0" fontId="2" fillId="0" borderId="0" xfId="1" applyAlignment="1">
      <alignment horizontal="center" vertical="center" wrapText="1"/>
    </xf>
    <xf numFmtId="0" fontId="3" fillId="0" borderId="0" xfId="0" applyFont="1" applyAlignment="1">
      <alignment horizontal="center" vertical="center" wrapText="1"/>
    </xf>
    <xf numFmtId="0" fontId="0" fillId="0" borderId="0" xfId="0" applyAlignment="1">
      <alignment vertical="center" wrapText="1"/>
    </xf>
    <xf numFmtId="0" fontId="2" fillId="0" borderId="0" xfId="1" applyAlignment="1">
      <alignment vertical="center" wrapText="1"/>
    </xf>
    <xf numFmtId="0" fontId="3" fillId="0" borderId="0" xfId="0" applyFont="1" applyAlignment="1">
      <alignment horizontal="right" vertical="center"/>
    </xf>
    <xf numFmtId="0" fontId="0" fillId="0" borderId="0" xfId="0" applyFont="1"/>
    <xf numFmtId="0" fontId="4" fillId="0" borderId="0" xfId="0" applyFont="1" applyAlignment="1">
      <alignment vertical="center"/>
    </xf>
    <xf numFmtId="0" fontId="0" fillId="0" borderId="0" xfId="0"/>
    <xf numFmtId="0" fontId="0" fillId="0" borderId="0" xfId="0"/>
    <xf numFmtId="3" fontId="0" fillId="2" borderId="0" xfId="0" applyNumberFormat="1" applyFill="1"/>
    <xf numFmtId="0" fontId="0" fillId="2" borderId="0" xfId="0" applyFill="1"/>
    <xf numFmtId="0" fontId="0" fillId="2" borderId="0" xfId="0" applyFill="1" applyAlignment="1">
      <alignment vertical="center" wrapText="1"/>
    </xf>
    <xf numFmtId="3" fontId="0" fillId="0" borderId="0" xfId="0" applyNumberFormat="1" applyFill="1"/>
    <xf numFmtId="0" fontId="0" fillId="0" borderId="0" xfId="0" applyFill="1"/>
    <xf numFmtId="0" fontId="5" fillId="2" borderId="0" xfId="0" applyFont="1" applyFill="1"/>
    <xf numFmtId="0" fontId="0" fillId="3" borderId="0" xfId="0" applyFill="1" applyBorder="1"/>
    <xf numFmtId="0" fontId="6" fillId="0" borderId="0" xfId="0" applyFont="1"/>
    <xf numFmtId="0" fontId="0" fillId="3" borderId="1" xfId="0" applyFill="1" applyBorder="1" applyAlignment="1">
      <alignment wrapText="1"/>
    </xf>
    <xf numFmtId="0" fontId="0" fillId="3" borderId="3" xfId="0" applyFill="1" applyBorder="1" applyAlignment="1">
      <alignment wrapText="1"/>
    </xf>
    <xf numFmtId="10" fontId="0" fillId="3" borderId="4" xfId="0" applyNumberFormat="1" applyFill="1" applyBorder="1"/>
    <xf numFmtId="0" fontId="0" fillId="3" borderId="6" xfId="0" applyFill="1" applyBorder="1" applyAlignment="1">
      <alignment wrapText="1"/>
    </xf>
    <xf numFmtId="0" fontId="0" fillId="3" borderId="7" xfId="0" applyFill="1" applyBorder="1"/>
    <xf numFmtId="10" fontId="0" fillId="3" borderId="8" xfId="0" applyNumberFormat="1" applyFill="1" applyBorder="1"/>
    <xf numFmtId="0" fontId="3" fillId="3" borderId="11" xfId="0" applyFont="1" applyFill="1" applyBorder="1" applyAlignment="1">
      <alignment horizontal="center" wrapText="1"/>
    </xf>
    <xf numFmtId="0" fontId="0" fillId="0" borderId="0" xfId="0" applyAlignment="1">
      <alignment horizontal="center" vertical="center"/>
    </xf>
    <xf numFmtId="0" fontId="0" fillId="0" borderId="0" xfId="0"/>
    <xf numFmtId="0" fontId="0" fillId="0" borderId="0" xfId="0" applyAlignment="1">
      <alignment vertical="center" wrapText="1"/>
    </xf>
    <xf numFmtId="0" fontId="0" fillId="3" borderId="13" xfId="0" applyFill="1" applyBorder="1"/>
    <xf numFmtId="0" fontId="0" fillId="3" borderId="16" xfId="0" applyFill="1" applyBorder="1"/>
    <xf numFmtId="0" fontId="0" fillId="3" borderId="17" xfId="0" applyFill="1" applyBorder="1"/>
    <xf numFmtId="0" fontId="0" fillId="3" borderId="3" xfId="0" applyFill="1" applyBorder="1"/>
    <xf numFmtId="10" fontId="0" fillId="3" borderId="5" xfId="0" applyNumberFormat="1" applyFill="1" applyBorder="1"/>
    <xf numFmtId="0" fontId="0" fillId="3" borderId="6" xfId="0" applyFill="1" applyBorder="1"/>
    <xf numFmtId="10" fontId="0" fillId="3" borderId="7" xfId="0" applyNumberFormat="1" applyFill="1" applyBorder="1"/>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3" fillId="3" borderId="10" xfId="0" applyFont="1" applyFill="1" applyBorder="1" applyAlignment="1">
      <alignment horizontal="center" wrapText="1"/>
    </xf>
    <xf numFmtId="10" fontId="0" fillId="4" borderId="7" xfId="0" applyNumberFormat="1" applyFill="1" applyBorder="1"/>
    <xf numFmtId="0" fontId="0" fillId="0" borderId="0" xfId="0" applyAlignment="1">
      <alignment horizontal="center" wrapText="1"/>
    </xf>
    <xf numFmtId="0" fontId="3" fillId="3" borderId="19" xfId="0" applyFont="1" applyFill="1" applyBorder="1" applyAlignment="1">
      <alignment horizontal="center" wrapText="1"/>
    </xf>
    <xf numFmtId="0" fontId="0" fillId="0" borderId="0" xfId="0" applyAlignment="1">
      <alignment horizontal="center"/>
    </xf>
    <xf numFmtId="0" fontId="0" fillId="3" borderId="4" xfId="0" applyFill="1" applyBorder="1"/>
    <xf numFmtId="0" fontId="3" fillId="3" borderId="2" xfId="0" applyFont="1" applyFill="1" applyBorder="1" applyAlignment="1">
      <alignment horizontal="center" wrapText="1"/>
    </xf>
    <xf numFmtId="0" fontId="3" fillId="3" borderId="20" xfId="0" applyFont="1" applyFill="1" applyBorder="1" applyAlignment="1">
      <alignment horizontal="center" wrapText="1"/>
    </xf>
    <xf numFmtId="10" fontId="0" fillId="3" borderId="22" xfId="0" applyNumberFormat="1" applyFill="1" applyBorder="1"/>
    <xf numFmtId="10" fontId="3" fillId="3" borderId="23" xfId="0" applyNumberFormat="1" applyFont="1" applyFill="1" applyBorder="1" applyAlignment="1">
      <alignment horizontal="center" wrapText="1"/>
    </xf>
    <xf numFmtId="10" fontId="0" fillId="4" borderId="2" xfId="0" applyNumberFormat="1" applyFill="1" applyBorder="1"/>
    <xf numFmtId="10" fontId="0" fillId="4" borderId="4" xfId="0" applyNumberFormat="1" applyFill="1" applyBorder="1"/>
    <xf numFmtId="0" fontId="3" fillId="3" borderId="25" xfId="0" applyFont="1" applyFill="1" applyBorder="1" applyAlignment="1">
      <alignment horizontal="center" wrapText="1"/>
    </xf>
    <xf numFmtId="0" fontId="0" fillId="0" borderId="0" xfId="0" applyAlignment="1">
      <alignment horizontal="center"/>
    </xf>
    <xf numFmtId="0" fontId="0" fillId="3" borderId="14" xfId="0" applyFill="1" applyBorder="1"/>
    <xf numFmtId="0" fontId="5" fillId="5" borderId="0" xfId="0" applyFont="1" applyFill="1"/>
    <xf numFmtId="0" fontId="0" fillId="5" borderId="0" xfId="0" applyFill="1"/>
    <xf numFmtId="0" fontId="6" fillId="3" borderId="1" xfId="0" applyFont="1" applyFill="1" applyBorder="1"/>
    <xf numFmtId="0" fontId="6" fillId="3" borderId="9" xfId="0" applyFont="1" applyFill="1" applyBorder="1"/>
    <xf numFmtId="0" fontId="6" fillId="3" borderId="9" xfId="0" applyFont="1" applyFill="1" applyBorder="1" applyAlignment="1">
      <alignment horizontal="left" wrapText="1"/>
    </xf>
    <xf numFmtId="0" fontId="7" fillId="3" borderId="16" xfId="0" applyFont="1" applyFill="1" applyBorder="1"/>
    <xf numFmtId="0" fontId="0" fillId="3" borderId="3"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alignment horizontal="left" vertical="center" wrapText="1"/>
    </xf>
    <xf numFmtId="0" fontId="0" fillId="3" borderId="6" xfId="0" applyFill="1" applyBorder="1" applyAlignment="1">
      <alignment horizontal="left" vertical="center" wrapText="1"/>
    </xf>
    <xf numFmtId="10" fontId="7" fillId="3" borderId="4" xfId="0" applyNumberFormat="1" applyFont="1" applyFill="1" applyBorder="1"/>
    <xf numFmtId="10" fontId="7" fillId="3" borderId="26" xfId="0" applyNumberFormat="1" applyFont="1" applyFill="1" applyBorder="1"/>
    <xf numFmtId="10" fontId="8" fillId="3" borderId="2" xfId="0" applyNumberFormat="1" applyFont="1" applyFill="1" applyBorder="1"/>
    <xf numFmtId="10" fontId="8" fillId="3" borderId="4" xfId="0" applyNumberFormat="1" applyFont="1" applyFill="1" applyBorder="1"/>
    <xf numFmtId="10" fontId="8" fillId="3" borderId="7" xfId="0" applyNumberFormat="1" applyFont="1" applyFill="1" applyBorder="1"/>
    <xf numFmtId="10" fontId="8" fillId="3" borderId="27" xfId="0" applyNumberFormat="1" applyFont="1" applyFill="1" applyBorder="1"/>
    <xf numFmtId="10" fontId="8" fillId="3" borderId="26" xfId="0" applyNumberFormat="1" applyFont="1" applyFill="1" applyBorder="1"/>
    <xf numFmtId="10" fontId="8" fillId="3" borderId="12" xfId="0" applyNumberFormat="1" applyFont="1" applyFill="1" applyBorder="1"/>
    <xf numFmtId="10" fontId="8" fillId="3" borderId="18" xfId="0" applyNumberFormat="1" applyFont="1" applyFill="1" applyBorder="1"/>
    <xf numFmtId="10" fontId="8" fillId="3" borderId="8" xfId="0" applyNumberFormat="1" applyFont="1" applyFill="1" applyBorder="1"/>
    <xf numFmtId="10" fontId="7" fillId="3" borderId="5" xfId="0" applyNumberFormat="1" applyFont="1" applyFill="1" applyBorder="1"/>
    <xf numFmtId="10" fontId="8" fillId="3" borderId="21" xfId="0" applyNumberFormat="1" applyFont="1" applyFill="1" applyBorder="1"/>
    <xf numFmtId="10" fontId="8" fillId="3" borderId="24" xfId="0" applyNumberFormat="1" applyFont="1" applyFill="1" applyBorder="1"/>
    <xf numFmtId="10" fontId="8" fillId="3" borderId="5" xfId="0" applyNumberFormat="1" applyFont="1" applyFill="1" applyBorder="1"/>
    <xf numFmtId="0" fontId="9" fillId="3" borderId="15" xfId="0" applyFont="1" applyFill="1" applyBorder="1" applyAlignment="1">
      <alignment horizontal="center"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Entwicklung Anzahl </a:t>
            </a:r>
          </a:p>
          <a:p>
            <a:pPr>
              <a:defRPr/>
            </a:pPr>
            <a:r>
              <a:rPr lang="de-DE"/>
              <a:t>Professoren [BW]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2"/>
          <c:order val="1"/>
          <c:tx>
            <c:v>Universitäten</c:v>
          </c:tx>
          <c:spPr>
            <a:ln w="28575" cap="rnd">
              <a:solidFill>
                <a:schemeClr val="accent3"/>
              </a:solidFill>
              <a:round/>
            </a:ln>
            <a:effectLst/>
          </c:spPr>
          <c:marker>
            <c:symbol val="none"/>
          </c:marker>
          <c:cat>
            <c:numRef>
              <c:f>ZWISCHEN!$A$31:$A$50</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ZWISCHEN!$C$31:$C$50</c:f>
              <c:numCache>
                <c:formatCode>#,##0</c:formatCode>
                <c:ptCount val="20"/>
                <c:pt idx="0">
                  <c:v>2263</c:v>
                </c:pt>
                <c:pt idx="1">
                  <c:v>2267</c:v>
                </c:pt>
                <c:pt idx="2">
                  <c:v>2245</c:v>
                </c:pt>
                <c:pt idx="3">
                  <c:v>2257</c:v>
                </c:pt>
                <c:pt idx="4">
                  <c:v>2290</c:v>
                </c:pt>
                <c:pt idx="5">
                  <c:v>2271</c:v>
                </c:pt>
                <c:pt idx="6">
                  <c:v>2239</c:v>
                </c:pt>
                <c:pt idx="7">
                  <c:v>2278</c:v>
                </c:pt>
                <c:pt idx="8">
                  <c:v>2338</c:v>
                </c:pt>
                <c:pt idx="9">
                  <c:v>2428</c:v>
                </c:pt>
                <c:pt idx="10">
                  <c:v>2480</c:v>
                </c:pt>
                <c:pt idx="11">
                  <c:v>2575</c:v>
                </c:pt>
                <c:pt idx="12">
                  <c:v>2668</c:v>
                </c:pt>
                <c:pt idx="13">
                  <c:v>2725</c:v>
                </c:pt>
                <c:pt idx="14">
                  <c:v>2772</c:v>
                </c:pt>
                <c:pt idx="15">
                  <c:v>2782</c:v>
                </c:pt>
                <c:pt idx="16">
                  <c:v>2819</c:v>
                </c:pt>
                <c:pt idx="17">
                  <c:v>2888</c:v>
                </c:pt>
                <c:pt idx="18">
                  <c:v>2927</c:v>
                </c:pt>
                <c:pt idx="19">
                  <c:v>2866</c:v>
                </c:pt>
              </c:numCache>
            </c:numRef>
          </c:val>
          <c:smooth val="0"/>
          <c:extLst>
            <c:ext xmlns:c16="http://schemas.microsoft.com/office/drawing/2014/chart" uri="{C3380CC4-5D6E-409C-BE32-E72D297353CC}">
              <c16:uniqueId val="{00000002-FE47-4D31-96EE-9F110AF57E98}"/>
            </c:ext>
          </c:extLst>
        </c:ser>
        <c:ser>
          <c:idx val="3"/>
          <c:order val="2"/>
          <c:tx>
            <c:v>Pädagogische Hochschulen</c:v>
          </c:tx>
          <c:spPr>
            <a:ln w="28575" cap="rnd">
              <a:solidFill>
                <a:schemeClr val="accent4"/>
              </a:solidFill>
              <a:round/>
            </a:ln>
            <a:effectLst/>
          </c:spPr>
          <c:marker>
            <c:symbol val="none"/>
          </c:marker>
          <c:cat>
            <c:numRef>
              <c:f>ZWISCHEN!$A$31:$A$50</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ZWISCHEN!$D$31:$D$50</c:f>
              <c:numCache>
                <c:formatCode>General</c:formatCode>
                <c:ptCount val="20"/>
                <c:pt idx="0">
                  <c:v>400</c:v>
                </c:pt>
                <c:pt idx="1">
                  <c:v>378</c:v>
                </c:pt>
                <c:pt idx="2">
                  <c:v>377</c:v>
                </c:pt>
                <c:pt idx="3">
                  <c:v>360</c:v>
                </c:pt>
                <c:pt idx="4">
                  <c:v>344</c:v>
                </c:pt>
                <c:pt idx="5">
                  <c:v>336</c:v>
                </c:pt>
                <c:pt idx="6">
                  <c:v>342</c:v>
                </c:pt>
                <c:pt idx="7">
                  <c:v>359</c:v>
                </c:pt>
                <c:pt idx="8">
                  <c:v>360</c:v>
                </c:pt>
                <c:pt idx="9">
                  <c:v>357</c:v>
                </c:pt>
                <c:pt idx="10">
                  <c:v>349</c:v>
                </c:pt>
                <c:pt idx="11">
                  <c:v>354</c:v>
                </c:pt>
                <c:pt idx="12">
                  <c:v>353</c:v>
                </c:pt>
                <c:pt idx="13">
                  <c:v>359</c:v>
                </c:pt>
                <c:pt idx="14">
                  <c:v>347</c:v>
                </c:pt>
                <c:pt idx="15">
                  <c:v>355</c:v>
                </c:pt>
                <c:pt idx="16">
                  <c:v>360</c:v>
                </c:pt>
                <c:pt idx="17">
                  <c:v>361</c:v>
                </c:pt>
                <c:pt idx="18">
                  <c:v>367</c:v>
                </c:pt>
                <c:pt idx="19">
                  <c:v>374</c:v>
                </c:pt>
              </c:numCache>
            </c:numRef>
          </c:val>
          <c:smooth val="0"/>
          <c:extLst>
            <c:ext xmlns:c16="http://schemas.microsoft.com/office/drawing/2014/chart" uri="{C3380CC4-5D6E-409C-BE32-E72D297353CC}">
              <c16:uniqueId val="{00000003-FE47-4D31-96EE-9F110AF57E98}"/>
            </c:ext>
          </c:extLst>
        </c:ser>
        <c:dLbls>
          <c:showLegendKey val="0"/>
          <c:showVal val="0"/>
          <c:showCatName val="0"/>
          <c:showSerName val="0"/>
          <c:showPercent val="0"/>
          <c:showBubbleSize val="0"/>
        </c:dLbls>
        <c:smooth val="0"/>
        <c:axId val="404948176"/>
        <c:axId val="404948504"/>
        <c:extLst>
          <c:ext xmlns:c15="http://schemas.microsoft.com/office/drawing/2012/chart" uri="{02D57815-91ED-43cb-92C2-25804820EDAC}">
            <c15:filteredLineSeries>
              <c15:ser>
                <c:idx val="1"/>
                <c:order val="0"/>
                <c:tx>
                  <c:v>Insgesamt</c:v>
                </c:tx>
                <c:spPr>
                  <a:ln w="28575" cap="rnd">
                    <a:solidFill>
                      <a:schemeClr val="accent2"/>
                    </a:solidFill>
                    <a:round/>
                  </a:ln>
                  <a:effectLst/>
                </c:spPr>
                <c:marker>
                  <c:symbol val="none"/>
                </c:marker>
                <c:cat>
                  <c:numRef>
                    <c:extLst>
                      <c:ext uri="{02D57815-91ED-43cb-92C2-25804820EDAC}">
                        <c15:formulaRef>
                          <c15:sqref>ZWISCHEN!$A$31:$A$50</c15:sqref>
                        </c15:formulaRef>
                      </c:ext>
                    </c:extLst>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uri="{02D57815-91ED-43cb-92C2-25804820EDAC}">
                        <c15:formulaRef>
                          <c15:sqref>ZWISCHEN!$B$31:$B$50</c15:sqref>
                        </c15:formulaRef>
                      </c:ext>
                    </c:extLst>
                    <c:numCache>
                      <c:formatCode>#,##0</c:formatCode>
                      <c:ptCount val="20"/>
                      <c:pt idx="0">
                        <c:v>5149</c:v>
                      </c:pt>
                      <c:pt idx="1">
                        <c:v>5176</c:v>
                      </c:pt>
                      <c:pt idx="2">
                        <c:v>5166</c:v>
                      </c:pt>
                      <c:pt idx="3">
                        <c:v>5188</c:v>
                      </c:pt>
                      <c:pt idx="4">
                        <c:v>5283</c:v>
                      </c:pt>
                      <c:pt idx="5">
                        <c:v>5241</c:v>
                      </c:pt>
                      <c:pt idx="6">
                        <c:v>5245</c:v>
                      </c:pt>
                      <c:pt idx="7">
                        <c:v>5357</c:v>
                      </c:pt>
                      <c:pt idx="8">
                        <c:v>5537</c:v>
                      </c:pt>
                      <c:pt idx="9">
                        <c:v>6157</c:v>
                      </c:pt>
                      <c:pt idx="10">
                        <c:v>6346</c:v>
                      </c:pt>
                      <c:pt idx="11">
                        <c:v>6585</c:v>
                      </c:pt>
                      <c:pt idx="12">
                        <c:v>6832</c:v>
                      </c:pt>
                      <c:pt idx="13">
                        <c:v>6995</c:v>
                      </c:pt>
                      <c:pt idx="14">
                        <c:v>7156</c:v>
                      </c:pt>
                      <c:pt idx="15">
                        <c:v>7284</c:v>
                      </c:pt>
                      <c:pt idx="16">
                        <c:v>7361</c:v>
                      </c:pt>
                      <c:pt idx="17">
                        <c:v>7508</c:v>
                      </c:pt>
                      <c:pt idx="18">
                        <c:v>7584</c:v>
                      </c:pt>
                      <c:pt idx="19">
                        <c:v>7546</c:v>
                      </c:pt>
                    </c:numCache>
                  </c:numRef>
                </c:val>
                <c:smooth val="0"/>
                <c:extLst>
                  <c:ext xmlns:c16="http://schemas.microsoft.com/office/drawing/2014/chart" uri="{C3380CC4-5D6E-409C-BE32-E72D297353CC}">
                    <c16:uniqueId val="{00000001-FE47-4D31-96EE-9F110AF57E98}"/>
                  </c:ext>
                </c:extLst>
              </c15:ser>
            </c15:filteredLineSeries>
          </c:ext>
        </c:extLst>
      </c:lineChart>
      <c:catAx>
        <c:axId val="40494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4948504"/>
        <c:crosses val="autoZero"/>
        <c:auto val="1"/>
        <c:lblAlgn val="ctr"/>
        <c:lblOffset val="100"/>
        <c:noMultiLvlLbl val="0"/>
      </c:catAx>
      <c:valAx>
        <c:axId val="404948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Professuren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4948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5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Entwicklung Studierende pro Professur [BW]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Universitäten</c:v>
          </c:tx>
          <c:spPr>
            <a:ln w="28575" cap="rnd">
              <a:solidFill>
                <a:schemeClr val="accent1"/>
              </a:solidFill>
              <a:round/>
            </a:ln>
            <a:effectLst/>
          </c:spPr>
          <c:marker>
            <c:symbol val="none"/>
          </c:marker>
          <c:cat>
            <c:numRef>
              <c:f>ZWISCHEN!$A$57:$A$76</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ZWISCHEN!$F$57:$F$76</c:f>
              <c:numCache>
                <c:formatCode>General</c:formatCode>
                <c:ptCount val="20"/>
                <c:pt idx="0">
                  <c:v>50.814405656208571</c:v>
                </c:pt>
                <c:pt idx="1">
                  <c:v>53.18129686810763</c:v>
                </c:pt>
                <c:pt idx="2">
                  <c:v>56.472605790645879</c:v>
                </c:pt>
                <c:pt idx="3">
                  <c:v>59.444395214887017</c:v>
                </c:pt>
                <c:pt idx="4">
                  <c:v>60.547598253275112</c:v>
                </c:pt>
                <c:pt idx="5">
                  <c:v>62.045794804051077</c:v>
                </c:pt>
                <c:pt idx="6">
                  <c:v>63.184010719071011</c:v>
                </c:pt>
                <c:pt idx="7">
                  <c:v>58.777436347673401</c:v>
                </c:pt>
                <c:pt idx="8">
                  <c:v>58.337467921300259</c:v>
                </c:pt>
                <c:pt idx="9">
                  <c:v>58.695222405271828</c:v>
                </c:pt>
                <c:pt idx="10">
                  <c:v>59.590725806451616</c:v>
                </c:pt>
                <c:pt idx="11">
                  <c:v>60.789514563106799</c:v>
                </c:pt>
                <c:pt idx="12">
                  <c:v>63.275862068965516</c:v>
                </c:pt>
                <c:pt idx="13">
                  <c:v>64.075596330275232</c:v>
                </c:pt>
                <c:pt idx="14">
                  <c:v>63.816017316017316</c:v>
                </c:pt>
                <c:pt idx="15">
                  <c:v>63.867361610352262</c:v>
                </c:pt>
                <c:pt idx="16">
                  <c:v>63.484214260376021</c:v>
                </c:pt>
                <c:pt idx="17">
                  <c:v>60.592105263157897</c:v>
                </c:pt>
                <c:pt idx="18">
                  <c:v>58.641954219337208</c:v>
                </c:pt>
                <c:pt idx="19">
                  <c:v>58.852407536636427</c:v>
                </c:pt>
              </c:numCache>
            </c:numRef>
          </c:val>
          <c:smooth val="0"/>
          <c:extLst>
            <c:ext xmlns:c16="http://schemas.microsoft.com/office/drawing/2014/chart" uri="{C3380CC4-5D6E-409C-BE32-E72D297353CC}">
              <c16:uniqueId val="{00000003-BB48-4D6B-AE31-33C7033ED0A9}"/>
            </c:ext>
          </c:extLst>
        </c:ser>
        <c:ser>
          <c:idx val="1"/>
          <c:order val="1"/>
          <c:tx>
            <c:v>Pädagogische Hochschulen</c:v>
          </c:tx>
          <c:spPr>
            <a:ln w="28575" cap="rnd">
              <a:solidFill>
                <a:schemeClr val="accent2"/>
              </a:solidFill>
              <a:round/>
            </a:ln>
            <a:effectLst/>
          </c:spPr>
          <c:marker>
            <c:symbol val="none"/>
          </c:marker>
          <c:cat>
            <c:numRef>
              <c:f>ZWISCHEN!$A$57:$A$76</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ZWISCHEN!$G$57:$G$76</c:f>
              <c:numCache>
                <c:formatCode>General</c:formatCode>
                <c:ptCount val="20"/>
                <c:pt idx="0">
                  <c:v>37.572499999999998</c:v>
                </c:pt>
                <c:pt idx="1">
                  <c:v>43.470899470899468</c:v>
                </c:pt>
                <c:pt idx="2">
                  <c:v>48.716180371352785</c:v>
                </c:pt>
                <c:pt idx="3">
                  <c:v>56.15</c:v>
                </c:pt>
                <c:pt idx="4">
                  <c:v>61.755813953488371</c:v>
                </c:pt>
                <c:pt idx="5">
                  <c:v>64.839285714285708</c:v>
                </c:pt>
                <c:pt idx="6">
                  <c:v>63.391812865497073</c:v>
                </c:pt>
                <c:pt idx="7">
                  <c:v>55.534818941504177</c:v>
                </c:pt>
                <c:pt idx="8">
                  <c:v>54.694444444444443</c:v>
                </c:pt>
                <c:pt idx="9">
                  <c:v>58.593837535014003</c:v>
                </c:pt>
                <c:pt idx="10">
                  <c:v>62.627507163323784</c:v>
                </c:pt>
                <c:pt idx="11">
                  <c:v>63.559322033898304</c:v>
                </c:pt>
                <c:pt idx="12">
                  <c:v>67.929178470254953</c:v>
                </c:pt>
                <c:pt idx="13">
                  <c:v>67.245125348189418</c:v>
                </c:pt>
                <c:pt idx="14">
                  <c:v>69.069164265129686</c:v>
                </c:pt>
                <c:pt idx="15">
                  <c:v>66.608450704225348</c:v>
                </c:pt>
                <c:pt idx="16">
                  <c:v>67.552777777777777</c:v>
                </c:pt>
                <c:pt idx="17">
                  <c:v>67.396121883656505</c:v>
                </c:pt>
                <c:pt idx="18">
                  <c:v>65.926430517711168</c:v>
                </c:pt>
                <c:pt idx="19">
                  <c:v>66.639037433155082</c:v>
                </c:pt>
              </c:numCache>
            </c:numRef>
          </c:val>
          <c:smooth val="0"/>
          <c:extLst>
            <c:ext xmlns:c16="http://schemas.microsoft.com/office/drawing/2014/chart" uri="{C3380CC4-5D6E-409C-BE32-E72D297353CC}">
              <c16:uniqueId val="{00000004-BB48-4D6B-AE31-33C7033ED0A9}"/>
            </c:ext>
          </c:extLst>
        </c:ser>
        <c:dLbls>
          <c:showLegendKey val="0"/>
          <c:showVal val="0"/>
          <c:showCatName val="0"/>
          <c:showSerName val="0"/>
          <c:showPercent val="0"/>
          <c:showBubbleSize val="0"/>
        </c:dLbls>
        <c:smooth val="0"/>
        <c:axId val="406593536"/>
        <c:axId val="406594192"/>
      </c:lineChart>
      <c:catAx>
        <c:axId val="40659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6594192"/>
        <c:crosses val="autoZero"/>
        <c:auto val="1"/>
        <c:lblAlgn val="ctr"/>
        <c:lblOffset val="100"/>
        <c:noMultiLvlLbl val="0"/>
      </c:catAx>
      <c:valAx>
        <c:axId val="40659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Studierende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6593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5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de-DE"/>
              <a:t>Entwicklung STudierendenzahlen [BW]</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2"/>
          <c:order val="2"/>
          <c:tx>
            <c:v>Universitäten</c:v>
          </c:tx>
          <c:spPr>
            <a:ln w="22225" cap="rnd">
              <a:solidFill>
                <a:schemeClr val="accent3"/>
              </a:solidFill>
              <a:round/>
            </a:ln>
            <a:effectLst/>
          </c:spPr>
          <c:marker>
            <c:symbol val="none"/>
          </c:marker>
          <c:cat>
            <c:strRef>
              <c:f>St!$A$61:$A$80</c:f>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f>St!$D$61:$D$80</c:f>
              <c:numCache>
                <c:formatCode>#,##0</c:formatCode>
                <c:ptCount val="20"/>
                <c:pt idx="0">
                  <c:v>114993</c:v>
                </c:pt>
                <c:pt idx="1">
                  <c:v>120562</c:v>
                </c:pt>
                <c:pt idx="2">
                  <c:v>126781</c:v>
                </c:pt>
                <c:pt idx="3">
                  <c:v>134166</c:v>
                </c:pt>
                <c:pt idx="4">
                  <c:v>138654</c:v>
                </c:pt>
                <c:pt idx="5">
                  <c:v>140906</c:v>
                </c:pt>
                <c:pt idx="6">
                  <c:v>141469</c:v>
                </c:pt>
                <c:pt idx="7">
                  <c:v>133895</c:v>
                </c:pt>
                <c:pt idx="8">
                  <c:v>136393</c:v>
                </c:pt>
                <c:pt idx="9">
                  <c:v>142512</c:v>
                </c:pt>
                <c:pt idx="10">
                  <c:v>147785</c:v>
                </c:pt>
                <c:pt idx="11">
                  <c:v>156533</c:v>
                </c:pt>
                <c:pt idx="12">
                  <c:v>168820</c:v>
                </c:pt>
                <c:pt idx="13">
                  <c:v>174606</c:v>
                </c:pt>
                <c:pt idx="14">
                  <c:v>176898</c:v>
                </c:pt>
                <c:pt idx="15">
                  <c:v>177679</c:v>
                </c:pt>
                <c:pt idx="16">
                  <c:v>178962</c:v>
                </c:pt>
                <c:pt idx="17">
                  <c:v>174990</c:v>
                </c:pt>
                <c:pt idx="18">
                  <c:v>171645</c:v>
                </c:pt>
                <c:pt idx="19">
                  <c:v>168671</c:v>
                </c:pt>
              </c:numCache>
            </c:numRef>
          </c:val>
          <c:smooth val="0"/>
          <c:extLst>
            <c:ext xmlns:c16="http://schemas.microsoft.com/office/drawing/2014/chart" uri="{C3380CC4-5D6E-409C-BE32-E72D297353CC}">
              <c16:uniqueId val="{00000000-F5B7-4C06-A6D8-25DCEF0380B7}"/>
            </c:ext>
          </c:extLst>
        </c:ser>
        <c:ser>
          <c:idx val="4"/>
          <c:order val="4"/>
          <c:tx>
            <c:v>Pädagogische Hochschulen</c:v>
          </c:tx>
          <c:spPr>
            <a:ln w="22225" cap="rnd">
              <a:solidFill>
                <a:schemeClr val="accent5"/>
              </a:solidFill>
              <a:round/>
            </a:ln>
            <a:effectLst/>
          </c:spPr>
          <c:marker>
            <c:symbol val="none"/>
          </c:marker>
          <c:cat>
            <c:strRef>
              <c:f>St!$A$61:$A$80</c:f>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f>St!$F$61:$F$80</c:f>
              <c:numCache>
                <c:formatCode>#,##0</c:formatCode>
                <c:ptCount val="20"/>
                <c:pt idx="0">
                  <c:v>15029</c:v>
                </c:pt>
                <c:pt idx="1">
                  <c:v>16432</c:v>
                </c:pt>
                <c:pt idx="2">
                  <c:v>18366</c:v>
                </c:pt>
                <c:pt idx="3">
                  <c:v>20214</c:v>
                </c:pt>
                <c:pt idx="4">
                  <c:v>21244</c:v>
                </c:pt>
                <c:pt idx="5">
                  <c:v>21786</c:v>
                </c:pt>
                <c:pt idx="6">
                  <c:v>21680</c:v>
                </c:pt>
                <c:pt idx="7">
                  <c:v>19937</c:v>
                </c:pt>
                <c:pt idx="8">
                  <c:v>19690</c:v>
                </c:pt>
                <c:pt idx="9">
                  <c:v>20918</c:v>
                </c:pt>
                <c:pt idx="10">
                  <c:v>21857</c:v>
                </c:pt>
                <c:pt idx="11">
                  <c:v>22500</c:v>
                </c:pt>
                <c:pt idx="12">
                  <c:v>23979</c:v>
                </c:pt>
                <c:pt idx="13">
                  <c:v>24141</c:v>
                </c:pt>
                <c:pt idx="14">
                  <c:v>23967</c:v>
                </c:pt>
                <c:pt idx="15">
                  <c:v>23646</c:v>
                </c:pt>
                <c:pt idx="16">
                  <c:v>24319</c:v>
                </c:pt>
                <c:pt idx="17">
                  <c:v>24330</c:v>
                </c:pt>
                <c:pt idx="18">
                  <c:v>24195</c:v>
                </c:pt>
                <c:pt idx="19">
                  <c:v>24923</c:v>
                </c:pt>
              </c:numCache>
            </c:numRef>
          </c:val>
          <c:smooth val="0"/>
          <c:extLst>
            <c:ext xmlns:c16="http://schemas.microsoft.com/office/drawing/2014/chart" uri="{C3380CC4-5D6E-409C-BE32-E72D297353CC}">
              <c16:uniqueId val="{00000001-F5B7-4C06-A6D8-25DCEF0380B7}"/>
            </c:ext>
          </c:extLst>
        </c:ser>
        <c:dLbls>
          <c:showLegendKey val="0"/>
          <c:showVal val="0"/>
          <c:showCatName val="0"/>
          <c:showSerName val="0"/>
          <c:showPercent val="0"/>
          <c:showBubbleSize val="0"/>
        </c:dLbls>
        <c:smooth val="0"/>
        <c:axId val="447230920"/>
        <c:axId val="447233544"/>
        <c:extLst>
          <c:ext xmlns:c15="http://schemas.microsoft.com/office/drawing/2012/chart" uri="{02D57815-91ED-43cb-92C2-25804820EDAC}">
            <c15:filteredLineSeries>
              <c15:ser>
                <c:idx val="0"/>
                <c:order val="0"/>
                <c:tx>
                  <c:v>Insgesamt</c:v>
                </c:tx>
                <c:spPr>
                  <a:ln w="22225" cap="rnd">
                    <a:solidFill>
                      <a:schemeClr val="accent1"/>
                    </a:solidFill>
                    <a:round/>
                  </a:ln>
                  <a:effectLst/>
                </c:spPr>
                <c:marker>
                  <c:symbol val="none"/>
                </c:marker>
                <c:cat>
                  <c:strRef>
                    <c:extLst>
                      <c:ext uri="{02D57815-91ED-43cb-92C2-25804820EDAC}">
                        <c15:formulaRef>
                          <c15:sqref>St!$A$61:$A$80</c15:sqref>
                        </c15:formulaRef>
                      </c:ext>
                    </c:extLst>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extLst>
                      <c:ext uri="{02D57815-91ED-43cb-92C2-25804820EDAC}">
                        <c15:formulaRef>
                          <c15:sqref>St!$B$61:$B$80</c15:sqref>
                        </c15:formulaRef>
                      </c:ext>
                    </c:extLst>
                    <c:numCache>
                      <c:formatCode>#,##0</c:formatCode>
                      <c:ptCount val="20"/>
                      <c:pt idx="0">
                        <c:v>194000</c:v>
                      </c:pt>
                      <c:pt idx="1">
                        <c:v>204530</c:v>
                      </c:pt>
                      <c:pt idx="2">
                        <c:v>217157</c:v>
                      </c:pt>
                      <c:pt idx="3">
                        <c:v>229327</c:v>
                      </c:pt>
                      <c:pt idx="4">
                        <c:v>237687</c:v>
                      </c:pt>
                      <c:pt idx="5">
                        <c:v>242559</c:v>
                      </c:pt>
                      <c:pt idx="6">
                        <c:v>242938</c:v>
                      </c:pt>
                      <c:pt idx="7">
                        <c:v>231509</c:v>
                      </c:pt>
                      <c:pt idx="8">
                        <c:v>259237</c:v>
                      </c:pt>
                      <c:pt idx="9">
                        <c:v>275005</c:v>
                      </c:pt>
                      <c:pt idx="10">
                        <c:v>287463</c:v>
                      </c:pt>
                      <c:pt idx="11">
                        <c:v>304994</c:v>
                      </c:pt>
                      <c:pt idx="12">
                        <c:v>330155</c:v>
                      </c:pt>
                      <c:pt idx="13">
                        <c:v>344425</c:v>
                      </c:pt>
                      <c:pt idx="14">
                        <c:v>354166</c:v>
                      </c:pt>
                      <c:pt idx="15">
                        <c:v>356689</c:v>
                      </c:pt>
                      <c:pt idx="16">
                        <c:v>359862</c:v>
                      </c:pt>
                      <c:pt idx="17">
                        <c:v>359749</c:v>
                      </c:pt>
                      <c:pt idx="18">
                        <c:v>357710</c:v>
                      </c:pt>
                      <c:pt idx="19">
                        <c:v>356901</c:v>
                      </c:pt>
                    </c:numCache>
                  </c:numRef>
                </c:val>
                <c:smooth val="0"/>
                <c:extLst>
                  <c:ext xmlns:c16="http://schemas.microsoft.com/office/drawing/2014/chart" uri="{C3380CC4-5D6E-409C-BE32-E72D297353CC}">
                    <c16:uniqueId val="{00000002-F5B7-4C06-A6D8-25DCEF0380B7}"/>
                  </c:ext>
                </c:extLst>
              </c15:ser>
            </c15:filteredLineSeries>
            <c15:filteredLineSeries>
              <c15:ser>
                <c:idx val="1"/>
                <c:order val="1"/>
                <c:spPr>
                  <a:ln w="2222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St!$A$61:$A$80</c15:sqref>
                        </c15:formulaRef>
                      </c:ext>
                    </c:extLst>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extLst xmlns:c15="http://schemas.microsoft.com/office/drawing/2012/chart">
                      <c:ext xmlns:c15="http://schemas.microsoft.com/office/drawing/2012/chart" uri="{02D57815-91ED-43cb-92C2-25804820EDAC}">
                        <c15:formulaRef>
                          <c15:sqref>St!$C$61:$C$80</c15:sqref>
                        </c15:formulaRef>
                      </c:ext>
                    </c:extLst>
                    <c:numCache>
                      <c:formatCode>#,##0</c:formatCode>
                      <c:ptCount val="20"/>
                      <c:pt idx="0">
                        <c:v>85101</c:v>
                      </c:pt>
                      <c:pt idx="1">
                        <c:v>92008</c:v>
                      </c:pt>
                      <c:pt idx="2">
                        <c:v>99794</c:v>
                      </c:pt>
                      <c:pt idx="3">
                        <c:v>106303</c:v>
                      </c:pt>
                      <c:pt idx="4">
                        <c:v>110921</c:v>
                      </c:pt>
                      <c:pt idx="5">
                        <c:v>113594</c:v>
                      </c:pt>
                      <c:pt idx="6">
                        <c:v>114014</c:v>
                      </c:pt>
                      <c:pt idx="7">
                        <c:v>108447</c:v>
                      </c:pt>
                      <c:pt idx="8">
                        <c:v>111156</c:v>
                      </c:pt>
                      <c:pt idx="9">
                        <c:v>128962</c:v>
                      </c:pt>
                      <c:pt idx="10">
                        <c:v>135033</c:v>
                      </c:pt>
                      <c:pt idx="11">
                        <c:v>141023</c:v>
                      </c:pt>
                      <c:pt idx="12">
                        <c:v>153154</c:v>
                      </c:pt>
                      <c:pt idx="13">
                        <c:v>160617</c:v>
                      </c:pt>
                      <c:pt idx="14">
                        <c:v>165354</c:v>
                      </c:pt>
                      <c:pt idx="15">
                        <c:v>167357</c:v>
                      </c:pt>
                      <c:pt idx="16">
                        <c:v>170435</c:v>
                      </c:pt>
                      <c:pt idx="17">
                        <c:v>171702</c:v>
                      </c:pt>
                      <c:pt idx="18">
                        <c:v>172105</c:v>
                      </c:pt>
                      <c:pt idx="19">
                        <c:v>172947</c:v>
                      </c:pt>
                    </c:numCache>
                  </c:numRef>
                </c:val>
                <c:smooth val="0"/>
                <c:extLst xmlns:c15="http://schemas.microsoft.com/office/drawing/2012/chart">
                  <c:ext xmlns:c16="http://schemas.microsoft.com/office/drawing/2014/chart" uri="{C3380CC4-5D6E-409C-BE32-E72D297353CC}">
                    <c16:uniqueId val="{00000003-F5B7-4C06-A6D8-25DCEF0380B7}"/>
                  </c:ext>
                </c:extLst>
              </c15:ser>
            </c15:filteredLineSeries>
            <c15:filteredLineSeries>
              <c15:ser>
                <c:idx val="3"/>
                <c:order val="3"/>
                <c:spPr>
                  <a:ln w="2222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St!$A$61:$A$80</c15:sqref>
                        </c15:formulaRef>
                      </c:ext>
                    </c:extLst>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extLst xmlns:c15="http://schemas.microsoft.com/office/drawing/2012/chart">
                      <c:ext xmlns:c15="http://schemas.microsoft.com/office/drawing/2012/chart" uri="{02D57815-91ED-43cb-92C2-25804820EDAC}">
                        <c15:formulaRef>
                          <c15:sqref>St!$E$61:$E$80</c15:sqref>
                        </c15:formulaRef>
                      </c:ext>
                    </c:extLst>
                    <c:numCache>
                      <c:formatCode>#,##0</c:formatCode>
                      <c:ptCount val="20"/>
                      <c:pt idx="0">
                        <c:v>50401</c:v>
                      </c:pt>
                      <c:pt idx="1">
                        <c:v>54066</c:v>
                      </c:pt>
                      <c:pt idx="2">
                        <c:v>58053</c:v>
                      </c:pt>
                      <c:pt idx="3">
                        <c:v>61865</c:v>
                      </c:pt>
                      <c:pt idx="4">
                        <c:v>64925</c:v>
                      </c:pt>
                      <c:pt idx="5">
                        <c:v>66289</c:v>
                      </c:pt>
                      <c:pt idx="6">
                        <c:v>67160</c:v>
                      </c:pt>
                      <c:pt idx="7">
                        <c:v>63756</c:v>
                      </c:pt>
                      <c:pt idx="8">
                        <c:v>65409</c:v>
                      </c:pt>
                      <c:pt idx="9">
                        <c:v>68306</c:v>
                      </c:pt>
                      <c:pt idx="10">
                        <c:v>70706</c:v>
                      </c:pt>
                      <c:pt idx="11">
                        <c:v>73346</c:v>
                      </c:pt>
                      <c:pt idx="12">
                        <c:v>79302</c:v>
                      </c:pt>
                      <c:pt idx="13">
                        <c:v>82403</c:v>
                      </c:pt>
                      <c:pt idx="14">
                        <c:v>83422</c:v>
                      </c:pt>
                      <c:pt idx="15">
                        <c:v>83855</c:v>
                      </c:pt>
                      <c:pt idx="16">
                        <c:v>84908</c:v>
                      </c:pt>
                      <c:pt idx="17">
                        <c:v>83187</c:v>
                      </c:pt>
                      <c:pt idx="18">
                        <c:v>82223</c:v>
                      </c:pt>
                      <c:pt idx="19">
                        <c:v>81605</c:v>
                      </c:pt>
                    </c:numCache>
                  </c:numRef>
                </c:val>
                <c:smooth val="0"/>
                <c:extLst xmlns:c15="http://schemas.microsoft.com/office/drawing/2012/chart">
                  <c:ext xmlns:c16="http://schemas.microsoft.com/office/drawing/2014/chart" uri="{C3380CC4-5D6E-409C-BE32-E72D297353CC}">
                    <c16:uniqueId val="{00000004-F5B7-4C06-A6D8-25DCEF0380B7}"/>
                  </c:ext>
                </c:extLst>
              </c15:ser>
            </c15:filteredLineSeries>
            <c15:filteredLineSeries>
              <c15:ser>
                <c:idx val="5"/>
                <c:order val="5"/>
                <c:spPr>
                  <a:ln w="2222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St!$A$61:$A$80</c15:sqref>
                        </c15:formulaRef>
                      </c:ext>
                    </c:extLst>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extLst xmlns:c15="http://schemas.microsoft.com/office/drawing/2012/chart">
                      <c:ext xmlns:c15="http://schemas.microsoft.com/office/drawing/2012/chart" uri="{02D57815-91ED-43cb-92C2-25804820EDAC}">
                        <c15:formulaRef>
                          <c15:sqref>St!$G$61:$G$80</c15:sqref>
                        </c15:formulaRef>
                      </c:ext>
                    </c:extLst>
                    <c:numCache>
                      <c:formatCode>#,##0</c:formatCode>
                      <c:ptCount val="20"/>
                      <c:pt idx="0">
                        <c:v>11719</c:v>
                      </c:pt>
                      <c:pt idx="1">
                        <c:v>13015</c:v>
                      </c:pt>
                      <c:pt idx="2">
                        <c:v>14658</c:v>
                      </c:pt>
                      <c:pt idx="3">
                        <c:v>16163</c:v>
                      </c:pt>
                      <c:pt idx="4">
                        <c:v>16976</c:v>
                      </c:pt>
                      <c:pt idx="5">
                        <c:v>17393</c:v>
                      </c:pt>
                      <c:pt idx="6">
                        <c:v>17207</c:v>
                      </c:pt>
                      <c:pt idx="7">
                        <c:v>15702</c:v>
                      </c:pt>
                      <c:pt idx="8">
                        <c:v>15373</c:v>
                      </c:pt>
                      <c:pt idx="9">
                        <c:v>16361</c:v>
                      </c:pt>
                      <c:pt idx="10">
                        <c:v>17017</c:v>
                      </c:pt>
                      <c:pt idx="11">
                        <c:v>17452</c:v>
                      </c:pt>
                      <c:pt idx="12">
                        <c:v>18594</c:v>
                      </c:pt>
                      <c:pt idx="13">
                        <c:v>18831</c:v>
                      </c:pt>
                      <c:pt idx="14">
                        <c:v>18771</c:v>
                      </c:pt>
                      <c:pt idx="15">
                        <c:v>18539</c:v>
                      </c:pt>
                      <c:pt idx="16">
                        <c:v>19047</c:v>
                      </c:pt>
                      <c:pt idx="17">
                        <c:v>19074</c:v>
                      </c:pt>
                      <c:pt idx="18">
                        <c:v>18999</c:v>
                      </c:pt>
                      <c:pt idx="19">
                        <c:v>19537</c:v>
                      </c:pt>
                    </c:numCache>
                  </c:numRef>
                </c:val>
                <c:smooth val="0"/>
                <c:extLst xmlns:c15="http://schemas.microsoft.com/office/drawing/2012/chart">
                  <c:ext xmlns:c16="http://schemas.microsoft.com/office/drawing/2014/chart" uri="{C3380CC4-5D6E-409C-BE32-E72D297353CC}">
                    <c16:uniqueId val="{00000005-F5B7-4C06-A6D8-25DCEF0380B7}"/>
                  </c:ext>
                </c:extLst>
              </c15:ser>
            </c15:filteredLineSeries>
          </c:ext>
        </c:extLst>
      </c:lineChart>
      <c:catAx>
        <c:axId val="447230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de-DE"/>
          </a:p>
        </c:txPr>
        <c:crossAx val="447233544"/>
        <c:crosses val="autoZero"/>
        <c:auto val="1"/>
        <c:lblAlgn val="ctr"/>
        <c:lblOffset val="100"/>
        <c:noMultiLvlLbl val="0"/>
      </c:catAx>
      <c:valAx>
        <c:axId val="447233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de-DE"/>
                  <a:t>Studierende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472309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85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13608</xdr:colOff>
      <xdr:row>36</xdr:row>
      <xdr:rowOff>70757</xdr:rowOff>
    </xdr:from>
    <xdr:to>
      <xdr:col>14</xdr:col>
      <xdr:colOff>1096818</xdr:colOff>
      <xdr:row>52</xdr:row>
      <xdr:rowOff>173183</xdr:rowOff>
    </xdr:to>
    <xdr:graphicFrame macro="">
      <xdr:nvGraphicFramePr>
        <xdr:cNvPr id="3" name="Diagramm 2">
          <a:extLst>
            <a:ext uri="{FF2B5EF4-FFF2-40B4-BE49-F238E27FC236}">
              <a16:creationId xmlns:a16="http://schemas.microsoft.com/office/drawing/2014/main" id="{69E88404-0915-4742-AAE1-C2D0C3C38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1220106</xdr:colOff>
      <xdr:row>55</xdr:row>
      <xdr:rowOff>215900</xdr:rowOff>
    </xdr:from>
    <xdr:to>
      <xdr:col>14</xdr:col>
      <xdr:colOff>1108364</xdr:colOff>
      <xdr:row>75</xdr:row>
      <xdr:rowOff>127000</xdr:rowOff>
    </xdr:to>
    <xdr:graphicFrame macro="">
      <xdr:nvGraphicFramePr>
        <xdr:cNvPr id="4" name="Diagramm 3">
          <a:extLst>
            <a:ext uri="{FF2B5EF4-FFF2-40B4-BE49-F238E27FC236}">
              <a16:creationId xmlns:a16="http://schemas.microsoft.com/office/drawing/2014/main" id="{1544C502-2798-47DA-9584-F1E9FED65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11546</xdr:colOff>
      <xdr:row>80</xdr:row>
      <xdr:rowOff>57727</xdr:rowOff>
    </xdr:from>
    <xdr:to>
      <xdr:col>14</xdr:col>
      <xdr:colOff>1154545</xdr:colOff>
      <xdr:row>93</xdr:row>
      <xdr:rowOff>203200</xdr:rowOff>
    </xdr:to>
    <xdr:graphicFrame macro="">
      <xdr:nvGraphicFramePr>
        <xdr:cNvPr id="5" name="Diagramm 4">
          <a:extLst>
            <a:ext uri="{FF2B5EF4-FFF2-40B4-BE49-F238E27FC236}">
              <a16:creationId xmlns:a16="http://schemas.microsoft.com/office/drawing/2014/main" id="{BEFD625F-244A-4F0D-A73B-9BB082A63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tatistik-bw.de/BildungKultur/Hochschulen/HS-EinnAusg.jsp"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statistik-bw.de/BildungKultur/Hochschulen/StudInsgg.jsp"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tatistik-bw.de/BildungKultur/Hochschulen/StudAnfaengerg.jsp"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destatis.de/DE/Themen/Gesellschaft-Umwelt/Bildung-Forschung-Kultur/Hochschulen/Glossar/wissenschaftliches-und-kuenstlerisches-personal.html" TargetMode="External"/><Relationship Id="rId7" Type="http://schemas.openxmlformats.org/officeDocument/2006/relationships/hyperlink" Target="https://www.destatis.de/DE/Themen/Gesellschaft-Umwelt/Bildung-Forschung-Kultur/Hochschulen/Glossar/nichtwissenschaftliches-personal.html" TargetMode="External"/><Relationship Id="rId2" Type="http://schemas.openxmlformats.org/officeDocument/2006/relationships/hyperlink" Target="https://www.destatis.de/DE/Themen/Gesellschaft-Umwelt/Bildung-Forschung-Kultur/Hochschulen/Glossar/personal.html" TargetMode="External"/><Relationship Id="rId1" Type="http://schemas.openxmlformats.org/officeDocument/2006/relationships/hyperlink" Target="https://www.destatis.de/DE/Themen/Gesellschaft-Umwelt/Bildung-Forschung-Kultur/Hochschulen/Tabellen/personal-hochschulen.html" TargetMode="External"/><Relationship Id="rId6" Type="http://schemas.openxmlformats.org/officeDocument/2006/relationships/hyperlink" Target="https://www.destatis.de/DE/Themen/Gesellschaft-Umwelt/Bildung-Forschung-Kultur/Hochschulen/Glossar/wissenschaftliches-und-kuenstlerisches-personal.html" TargetMode="External"/><Relationship Id="rId5" Type="http://schemas.openxmlformats.org/officeDocument/2006/relationships/hyperlink" Target="https://www.destatis.de/DE/Themen/Gesellschaft-Umwelt/Bildung-Forschung-Kultur/Hochschulen/Glossar/nichtwissenschaftliches-personal.html" TargetMode="External"/><Relationship Id="rId4" Type="http://schemas.openxmlformats.org/officeDocument/2006/relationships/hyperlink" Target="https://www.destatis.de/DE/Themen/Gesellschaft-Umwelt/Bildung-Forschung-Kultur/Hochschulen/Glossar/professoren.htm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statistik-bw.de/BildungKultur/Hochschulen/Professoren.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4"/>
  <sheetViews>
    <sheetView tabSelected="1" topLeftCell="A25" zoomScale="70" zoomScaleNormal="70" workbookViewId="0">
      <selection activeCell="M34" sqref="M34"/>
    </sheetView>
  </sheetViews>
  <sheetFormatPr baseColWidth="10" defaultColWidth="8.7265625" defaultRowHeight="14.5" x14ac:dyDescent="0.35"/>
  <cols>
    <col min="1" max="1" width="14.453125" customWidth="1"/>
    <col min="2" max="2" width="18.6328125" customWidth="1"/>
    <col min="3" max="3" width="16.08984375" customWidth="1"/>
    <col min="4" max="4" width="14.81640625" customWidth="1"/>
    <col min="5" max="5" width="16.453125" customWidth="1"/>
    <col min="6" max="6" width="17" customWidth="1"/>
    <col min="7" max="7" width="18.26953125" customWidth="1"/>
    <col min="8" max="8" width="17.7265625" customWidth="1"/>
    <col min="9" max="9" width="21.36328125" customWidth="1"/>
    <col min="10" max="10" width="20.90625" customWidth="1"/>
    <col min="11" max="11" width="23.90625" customWidth="1"/>
    <col min="12" max="12" width="24.08984375" customWidth="1"/>
    <col min="13" max="13" width="20.81640625" customWidth="1"/>
    <col min="14" max="14" width="14.26953125" customWidth="1"/>
    <col min="15" max="15" width="17.453125" customWidth="1"/>
    <col min="16" max="16" width="17.90625" customWidth="1"/>
    <col min="17" max="17" width="14.453125" customWidth="1"/>
    <col min="18" max="18" width="18" customWidth="1"/>
    <col min="19" max="19" width="20.36328125" customWidth="1"/>
  </cols>
  <sheetData>
    <row r="1" spans="1:16" s="12" customFormat="1" x14ac:dyDescent="0.35"/>
    <row r="2" spans="1:16" ht="18.5" x14ac:dyDescent="0.45">
      <c r="A2" s="56" t="s">
        <v>298</v>
      </c>
      <c r="B2" s="57"/>
      <c r="C2" s="57"/>
      <c r="D2" s="57"/>
    </row>
    <row r="4" spans="1:16" ht="58" x14ac:dyDescent="0.35">
      <c r="A4" s="21" t="s">
        <v>297</v>
      </c>
      <c r="B4" s="1" t="s">
        <v>116</v>
      </c>
      <c r="C4" s="1" t="s">
        <v>118</v>
      </c>
      <c r="D4" s="1" t="s">
        <v>119</v>
      </c>
      <c r="E4" s="1" t="s">
        <v>120</v>
      </c>
      <c r="F4" s="1" t="s">
        <v>121</v>
      </c>
      <c r="H4" s="32"/>
      <c r="I4" s="55"/>
      <c r="J4" s="39" t="s">
        <v>310</v>
      </c>
      <c r="K4" s="40" t="s">
        <v>311</v>
      </c>
      <c r="M4" s="32"/>
      <c r="N4" s="39" t="s">
        <v>312</v>
      </c>
      <c r="O4" s="39" t="s">
        <v>313</v>
      </c>
      <c r="P4" s="80" t="s">
        <v>325</v>
      </c>
    </row>
    <row r="5" spans="1:16" x14ac:dyDescent="0.35">
      <c r="A5" s="12" t="s">
        <v>124</v>
      </c>
      <c r="B5" s="12"/>
      <c r="H5" s="61" t="s">
        <v>300</v>
      </c>
      <c r="I5" s="20"/>
      <c r="J5" s="20"/>
      <c r="K5" s="34"/>
      <c r="M5" s="61" t="s">
        <v>300</v>
      </c>
      <c r="N5" s="20"/>
      <c r="O5" s="20"/>
      <c r="P5" s="34"/>
    </row>
    <row r="6" spans="1:16" x14ac:dyDescent="0.35">
      <c r="A6" s="12">
        <v>2019</v>
      </c>
      <c r="B6" s="14">
        <v>1065685</v>
      </c>
      <c r="C6" s="14">
        <v>40356</v>
      </c>
      <c r="D6" s="17">
        <v>137701</v>
      </c>
      <c r="E6" s="14">
        <v>881932</v>
      </c>
      <c r="F6" s="17">
        <v>5696</v>
      </c>
      <c r="H6" s="62" t="s">
        <v>124</v>
      </c>
      <c r="I6" s="46">
        <v>2019</v>
      </c>
      <c r="J6" s="24">
        <f>C6/B6</f>
        <v>3.7868600946808863E-2</v>
      </c>
      <c r="K6" s="36">
        <f>E6/B6</f>
        <v>0.82757287566213278</v>
      </c>
      <c r="M6" s="35" t="s">
        <v>124</v>
      </c>
      <c r="N6" s="69">
        <f>(B6/B7)-1</f>
        <v>6.6891654461195715E-2</v>
      </c>
      <c r="O6" s="69">
        <f>(E6/E7)-1</f>
        <v>6.9969512010181312E-2</v>
      </c>
      <c r="P6" s="79">
        <f>(C6/C7)-1</f>
        <v>7.788461538461533E-2</v>
      </c>
    </row>
    <row r="7" spans="1:16" x14ac:dyDescent="0.35">
      <c r="A7" s="12">
        <v>2018</v>
      </c>
      <c r="B7" s="14">
        <v>998869</v>
      </c>
      <c r="C7" s="14">
        <v>37440</v>
      </c>
      <c r="D7" s="17">
        <v>131390</v>
      </c>
      <c r="E7" s="14">
        <v>824259</v>
      </c>
      <c r="F7" s="17">
        <v>5780</v>
      </c>
      <c r="H7" s="62"/>
      <c r="I7" s="46">
        <v>2018</v>
      </c>
      <c r="J7" s="24">
        <f>C7/B7</f>
        <v>3.7482392586014782E-2</v>
      </c>
      <c r="K7" s="36">
        <f>E7/B7</f>
        <v>0.82519229248279802</v>
      </c>
      <c r="M7" s="37" t="s">
        <v>125</v>
      </c>
      <c r="N7" s="70">
        <f>(B9/B10)-1</f>
        <v>5.0383535230749787E-2</v>
      </c>
      <c r="O7" s="70">
        <f>(E9/E10)-1</f>
        <v>8.357450829838764E-2</v>
      </c>
      <c r="P7" s="75">
        <f>(C9/C10)-1</f>
        <v>3.8848584132927577E-2</v>
      </c>
    </row>
    <row r="8" spans="1:16" x14ac:dyDescent="0.35">
      <c r="A8" s="12" t="s">
        <v>125</v>
      </c>
      <c r="B8" s="18"/>
      <c r="C8" s="18"/>
      <c r="D8" s="18"/>
      <c r="E8" s="18"/>
      <c r="F8" s="18"/>
      <c r="H8" s="63"/>
      <c r="I8" s="46"/>
      <c r="J8" s="24"/>
      <c r="K8" s="36"/>
    </row>
    <row r="9" spans="1:16" x14ac:dyDescent="0.35">
      <c r="A9" s="12">
        <v>2019</v>
      </c>
      <c r="B9" s="14">
        <v>25059</v>
      </c>
      <c r="C9" s="14">
        <v>4439</v>
      </c>
      <c r="D9" s="17">
        <v>1829</v>
      </c>
      <c r="E9" s="14">
        <v>18346</v>
      </c>
      <c r="F9" s="18">
        <v>444</v>
      </c>
      <c r="H9" s="64" t="s">
        <v>125</v>
      </c>
      <c r="I9" s="46">
        <v>2019</v>
      </c>
      <c r="J9" s="24">
        <f>C9/B9</f>
        <v>0.17714194500977692</v>
      </c>
      <c r="K9" s="36">
        <f>E9/B9</f>
        <v>0.7321122151721936</v>
      </c>
    </row>
    <row r="10" spans="1:16" x14ac:dyDescent="0.35">
      <c r="A10" s="12">
        <v>2018</v>
      </c>
      <c r="B10" s="14">
        <v>23857</v>
      </c>
      <c r="C10" s="14">
        <v>4273</v>
      </c>
      <c r="D10" s="17">
        <v>1685</v>
      </c>
      <c r="E10" s="14">
        <v>16931</v>
      </c>
      <c r="F10" s="18">
        <v>968</v>
      </c>
      <c r="H10" s="65"/>
      <c r="I10" s="26">
        <v>2018</v>
      </c>
      <c r="J10" s="38">
        <f>C10/B10</f>
        <v>0.17910885693926312</v>
      </c>
      <c r="K10" s="27">
        <f>E10/B10</f>
        <v>0.70968688435260097</v>
      </c>
    </row>
    <row r="13" spans="1:16" ht="18.5" x14ac:dyDescent="0.45">
      <c r="A13" s="19" t="s">
        <v>299</v>
      </c>
      <c r="B13" s="15"/>
      <c r="C13" s="15"/>
      <c r="D13" s="15"/>
    </row>
    <row r="15" spans="1:16" s="12" customFormat="1" ht="30" customHeight="1" x14ac:dyDescent="0.35">
      <c r="B15" s="1" t="s">
        <v>157</v>
      </c>
      <c r="C15" s="12" t="s">
        <v>158</v>
      </c>
      <c r="I15" s="12" t="s">
        <v>159</v>
      </c>
    </row>
    <row r="16" spans="1:16" s="12" customFormat="1" ht="43.5" x14ac:dyDescent="0.35">
      <c r="C16" s="1" t="s">
        <v>160</v>
      </c>
      <c r="D16" s="12" t="s">
        <v>161</v>
      </c>
      <c r="I16" s="1" t="s">
        <v>162</v>
      </c>
      <c r="J16" s="1" t="s">
        <v>163</v>
      </c>
    </row>
    <row r="17" spans="1:12" s="12" customFormat="1" ht="58" x14ac:dyDescent="0.35">
      <c r="A17" s="21" t="s">
        <v>297</v>
      </c>
      <c r="D17" s="1" t="s">
        <v>164</v>
      </c>
      <c r="E17" s="1" t="s">
        <v>165</v>
      </c>
      <c r="F17" s="1" t="s">
        <v>166</v>
      </c>
      <c r="G17" s="1" t="s">
        <v>167</v>
      </c>
      <c r="H17" s="1" t="s">
        <v>168</v>
      </c>
      <c r="I17" s="1"/>
      <c r="J17" s="1"/>
    </row>
    <row r="18" spans="1:12" x14ac:dyDescent="0.35">
      <c r="A18" s="12" t="s">
        <v>124</v>
      </c>
      <c r="B18" s="12"/>
      <c r="C18" s="12"/>
      <c r="D18" s="12"/>
      <c r="E18" s="12"/>
      <c r="F18" s="12"/>
      <c r="G18" s="12"/>
      <c r="H18" s="12"/>
      <c r="I18" s="12"/>
      <c r="J18" s="12"/>
    </row>
    <row r="19" spans="1:12" x14ac:dyDescent="0.35">
      <c r="A19" s="12">
        <v>2019</v>
      </c>
      <c r="B19" s="14">
        <v>2899048</v>
      </c>
      <c r="C19" s="17">
        <v>1868636</v>
      </c>
      <c r="D19" s="2">
        <v>17806</v>
      </c>
      <c r="E19" s="2">
        <v>92185</v>
      </c>
      <c r="F19" s="2">
        <v>170341</v>
      </c>
      <c r="G19" s="2">
        <v>368386</v>
      </c>
      <c r="H19" s="2">
        <v>48121</v>
      </c>
      <c r="I19" s="2">
        <v>183684</v>
      </c>
      <c r="J19" s="2">
        <v>149890</v>
      </c>
    </row>
    <row r="20" spans="1:12" x14ac:dyDescent="0.35">
      <c r="A20" s="12">
        <v>2018</v>
      </c>
      <c r="B20" s="14">
        <v>2776173</v>
      </c>
      <c r="C20" s="17">
        <v>1817239</v>
      </c>
      <c r="D20" s="2">
        <v>15786</v>
      </c>
      <c r="E20" s="2">
        <v>95361</v>
      </c>
      <c r="F20" s="2">
        <v>150319</v>
      </c>
      <c r="G20" s="2">
        <v>350465</v>
      </c>
      <c r="H20" s="2">
        <v>50034</v>
      </c>
      <c r="I20" s="2">
        <v>165208</v>
      </c>
      <c r="J20" s="2">
        <v>131760</v>
      </c>
    </row>
    <row r="21" spans="1:12" x14ac:dyDescent="0.35">
      <c r="A21" s="12" t="s">
        <v>125</v>
      </c>
      <c r="B21" s="12"/>
      <c r="C21" s="12"/>
      <c r="D21" s="12"/>
      <c r="E21" s="12"/>
      <c r="F21" s="12"/>
      <c r="G21" s="12"/>
      <c r="H21" s="12"/>
      <c r="I21" s="12"/>
      <c r="J21" s="12"/>
    </row>
    <row r="22" spans="1:12" x14ac:dyDescent="0.35">
      <c r="A22" s="12">
        <v>2019</v>
      </c>
      <c r="B22" s="14">
        <v>171824</v>
      </c>
      <c r="C22" s="17">
        <v>130994</v>
      </c>
      <c r="D22" s="2">
        <v>1273</v>
      </c>
      <c r="E22" s="2">
        <v>2395</v>
      </c>
      <c r="F22" s="2">
        <v>12200</v>
      </c>
      <c r="G22" s="2">
        <v>16758</v>
      </c>
      <c r="H22" s="2">
        <v>1737</v>
      </c>
      <c r="I22" s="2">
        <v>4499</v>
      </c>
      <c r="J22" s="2">
        <v>1969</v>
      </c>
    </row>
    <row r="23" spans="1:12" x14ac:dyDescent="0.35">
      <c r="A23" s="12">
        <v>2018</v>
      </c>
      <c r="B23" s="14">
        <v>160934</v>
      </c>
      <c r="C23" s="17">
        <v>123730</v>
      </c>
      <c r="D23" s="2">
        <v>1079</v>
      </c>
      <c r="E23" s="2">
        <v>2574</v>
      </c>
      <c r="F23" s="2">
        <v>9209</v>
      </c>
      <c r="G23" s="2">
        <v>14304</v>
      </c>
      <c r="H23" s="2">
        <v>1759</v>
      </c>
      <c r="I23" s="2">
        <v>4665</v>
      </c>
      <c r="J23" s="2">
        <v>3614</v>
      </c>
    </row>
    <row r="26" spans="1:12" ht="18.5" x14ac:dyDescent="0.45">
      <c r="A26" s="56" t="s">
        <v>306</v>
      </c>
      <c r="B26" s="57"/>
      <c r="C26" s="57"/>
    </row>
    <row r="28" spans="1:12" s="12" customFormat="1" x14ac:dyDescent="0.35"/>
    <row r="29" spans="1:12" s="12" customFormat="1" x14ac:dyDescent="0.35">
      <c r="B29" s="12" t="s">
        <v>250</v>
      </c>
      <c r="C29" s="12" t="s">
        <v>94</v>
      </c>
    </row>
    <row r="30" spans="1:12" s="12" customFormat="1" ht="58" x14ac:dyDescent="0.35">
      <c r="B30" s="1"/>
      <c r="C30" s="1" t="s">
        <v>103</v>
      </c>
      <c r="D30" s="1" t="s">
        <v>286</v>
      </c>
      <c r="E30" s="1" t="s">
        <v>8</v>
      </c>
      <c r="F30" s="1" t="s">
        <v>287</v>
      </c>
      <c r="G30" s="1" t="s">
        <v>288</v>
      </c>
      <c r="I30" s="60" t="s">
        <v>300</v>
      </c>
      <c r="J30" s="41" t="s">
        <v>314</v>
      </c>
      <c r="K30" s="41" t="s">
        <v>315</v>
      </c>
      <c r="L30" s="53" t="s">
        <v>316</v>
      </c>
    </row>
    <row r="31" spans="1:12" x14ac:dyDescent="0.35">
      <c r="A31" s="12">
        <v>2000</v>
      </c>
      <c r="B31" s="2">
        <v>5149</v>
      </c>
      <c r="C31" s="14">
        <v>2263</v>
      </c>
      <c r="D31" s="15">
        <v>400</v>
      </c>
      <c r="E31" s="12">
        <v>324</v>
      </c>
      <c r="F31" s="2">
        <v>2162</v>
      </c>
      <c r="G31" s="12" t="s">
        <v>289</v>
      </c>
      <c r="I31" s="22" t="s">
        <v>301</v>
      </c>
      <c r="J31" s="68">
        <f>(C50/C31)-1</f>
        <v>0.26646045072912061</v>
      </c>
      <c r="K31" s="51"/>
      <c r="L31" s="67">
        <f>(C50/C49)-1</f>
        <v>-2.0840450973693248E-2</v>
      </c>
    </row>
    <row r="32" spans="1:12" ht="29" x14ac:dyDescent="0.35">
      <c r="A32" s="12">
        <v>2001</v>
      </c>
      <c r="B32" s="2">
        <v>5176</v>
      </c>
      <c r="C32" s="14">
        <v>2267</v>
      </c>
      <c r="D32" s="15">
        <v>378</v>
      </c>
      <c r="E32" s="12">
        <v>331</v>
      </c>
      <c r="F32" s="2">
        <v>2200</v>
      </c>
      <c r="G32" s="12" t="s">
        <v>289</v>
      </c>
      <c r="I32" s="23" t="s">
        <v>302</v>
      </c>
      <c r="J32" s="66">
        <f>(D50/D31)-1</f>
        <v>-6.4999999999999947E-2</v>
      </c>
      <c r="K32" s="52"/>
      <c r="L32" s="72">
        <f>(D50/D49)-1</f>
        <v>1.9073569482288777E-2</v>
      </c>
    </row>
    <row r="33" spans="1:12" x14ac:dyDescent="0.35">
      <c r="A33" s="12">
        <v>2002</v>
      </c>
      <c r="B33" s="2">
        <v>5166</v>
      </c>
      <c r="C33" s="14">
        <v>2245</v>
      </c>
      <c r="D33" s="15">
        <v>377</v>
      </c>
      <c r="E33" s="12">
        <v>333</v>
      </c>
      <c r="F33" s="2">
        <v>2211</v>
      </c>
      <c r="G33" s="12" t="s">
        <v>289</v>
      </c>
      <c r="I33" s="23" t="s">
        <v>8</v>
      </c>
      <c r="J33" s="69">
        <f>(E50/E31)-1</f>
        <v>0.19135802469135799</v>
      </c>
      <c r="K33" s="52"/>
      <c r="L33" s="72">
        <f>(E50/E49)-1</f>
        <v>1.5789473684210575E-2</v>
      </c>
    </row>
    <row r="34" spans="1:12" ht="43.5" x14ac:dyDescent="0.35">
      <c r="A34" s="12">
        <v>2003</v>
      </c>
      <c r="B34" s="2">
        <v>5188</v>
      </c>
      <c r="C34" s="14">
        <v>2257</v>
      </c>
      <c r="D34" s="15">
        <v>360</v>
      </c>
      <c r="E34" s="12">
        <v>334</v>
      </c>
      <c r="F34" s="2">
        <v>2237</v>
      </c>
      <c r="G34" s="12" t="s">
        <v>289</v>
      </c>
      <c r="H34" s="12"/>
      <c r="I34" s="23" t="s">
        <v>303</v>
      </c>
      <c r="J34" s="69">
        <f>(F50/F31)-1</f>
        <v>0.47733580018501387</v>
      </c>
      <c r="K34" s="52"/>
      <c r="L34" s="72">
        <f>(F50/F49)-1</f>
        <v>2.8257456828886252E-3</v>
      </c>
    </row>
    <row r="35" spans="1:12" x14ac:dyDescent="0.35">
      <c r="A35" s="12">
        <v>2004</v>
      </c>
      <c r="B35" s="2">
        <v>5283</v>
      </c>
      <c r="C35" s="14">
        <v>2290</v>
      </c>
      <c r="D35" s="15">
        <v>344</v>
      </c>
      <c r="E35" s="12">
        <v>352</v>
      </c>
      <c r="F35" s="2">
        <v>2297</v>
      </c>
      <c r="G35" s="12" t="s">
        <v>289</v>
      </c>
      <c r="I35" s="25" t="s">
        <v>304</v>
      </c>
      <c r="J35" s="42"/>
      <c r="K35" s="70">
        <f>(G50/G40)-1</f>
        <v>0.40697674418604657</v>
      </c>
      <c r="L35" s="71">
        <f>(G50/G49)-1</f>
        <v>1.3793103448276334E-3</v>
      </c>
    </row>
    <row r="36" spans="1:12" x14ac:dyDescent="0.35">
      <c r="A36" s="12">
        <v>2005</v>
      </c>
      <c r="B36" s="2">
        <v>5241</v>
      </c>
      <c r="C36" s="14">
        <v>2271</v>
      </c>
      <c r="D36" s="15">
        <v>336</v>
      </c>
      <c r="E36" s="12">
        <v>351</v>
      </c>
      <c r="F36" s="2">
        <v>2283</v>
      </c>
      <c r="G36" s="12" t="s">
        <v>289</v>
      </c>
      <c r="I36" s="1"/>
    </row>
    <row r="37" spans="1:12" x14ac:dyDescent="0.35">
      <c r="A37" s="12">
        <v>2006</v>
      </c>
      <c r="B37" s="2">
        <v>5245</v>
      </c>
      <c r="C37" s="14">
        <v>2239</v>
      </c>
      <c r="D37" s="15">
        <v>342</v>
      </c>
      <c r="E37" s="12">
        <v>352</v>
      </c>
      <c r="F37" s="2">
        <v>2312</v>
      </c>
      <c r="G37" s="12" t="s">
        <v>289</v>
      </c>
      <c r="I37" s="1"/>
    </row>
    <row r="38" spans="1:12" x14ac:dyDescent="0.35">
      <c r="A38" s="12">
        <v>2007</v>
      </c>
      <c r="B38" s="2">
        <v>5357</v>
      </c>
      <c r="C38" s="14">
        <v>2278</v>
      </c>
      <c r="D38" s="15">
        <v>359</v>
      </c>
      <c r="E38" s="12">
        <v>363</v>
      </c>
      <c r="F38" s="2">
        <v>2357</v>
      </c>
      <c r="G38" s="12" t="s">
        <v>289</v>
      </c>
      <c r="I38" s="1"/>
    </row>
    <row r="39" spans="1:12" x14ac:dyDescent="0.35">
      <c r="A39" s="12">
        <v>2008</v>
      </c>
      <c r="B39" s="2">
        <v>5537</v>
      </c>
      <c r="C39" s="14">
        <v>2338</v>
      </c>
      <c r="D39" s="15">
        <v>360</v>
      </c>
      <c r="E39" s="12">
        <v>374</v>
      </c>
      <c r="F39" s="2">
        <v>2465</v>
      </c>
      <c r="G39" s="12" t="s">
        <v>289</v>
      </c>
    </row>
    <row r="40" spans="1:12" x14ac:dyDescent="0.35">
      <c r="A40" s="12">
        <v>2009</v>
      </c>
      <c r="B40" s="2">
        <v>6157</v>
      </c>
      <c r="C40" s="14">
        <v>2428</v>
      </c>
      <c r="D40" s="15">
        <v>357</v>
      </c>
      <c r="E40" s="12">
        <v>357</v>
      </c>
      <c r="F40" s="2">
        <v>2499</v>
      </c>
      <c r="G40" s="12">
        <v>516</v>
      </c>
    </row>
    <row r="41" spans="1:12" x14ac:dyDescent="0.35">
      <c r="A41" s="12">
        <v>2010</v>
      </c>
      <c r="B41" s="2">
        <v>6346</v>
      </c>
      <c r="C41" s="14">
        <v>2480</v>
      </c>
      <c r="D41" s="15">
        <v>349</v>
      </c>
      <c r="E41" s="12">
        <v>373</v>
      </c>
      <c r="F41" s="2">
        <v>2610</v>
      </c>
      <c r="G41" s="12">
        <v>534</v>
      </c>
    </row>
    <row r="42" spans="1:12" x14ac:dyDescent="0.35">
      <c r="A42" s="12">
        <v>2011</v>
      </c>
      <c r="B42" s="2">
        <v>6585</v>
      </c>
      <c r="C42" s="14">
        <v>2575</v>
      </c>
      <c r="D42" s="15">
        <v>354</v>
      </c>
      <c r="E42" s="12">
        <v>373</v>
      </c>
      <c r="F42" s="2">
        <v>2707</v>
      </c>
      <c r="G42" s="12">
        <v>576</v>
      </c>
    </row>
    <row r="43" spans="1:12" x14ac:dyDescent="0.35">
      <c r="A43" s="12">
        <v>2012</v>
      </c>
      <c r="B43" s="2">
        <v>6832</v>
      </c>
      <c r="C43" s="14">
        <v>2668</v>
      </c>
      <c r="D43" s="15">
        <v>353</v>
      </c>
      <c r="E43" s="12">
        <v>374</v>
      </c>
      <c r="F43" s="2">
        <v>2828</v>
      </c>
      <c r="G43" s="12">
        <v>609</v>
      </c>
    </row>
    <row r="44" spans="1:12" x14ac:dyDescent="0.35">
      <c r="A44" s="12">
        <v>2013</v>
      </c>
      <c r="B44" s="2">
        <v>6995</v>
      </c>
      <c r="C44" s="14">
        <v>2725</v>
      </c>
      <c r="D44" s="15">
        <v>359</v>
      </c>
      <c r="E44" s="12">
        <v>364</v>
      </c>
      <c r="F44" s="2">
        <v>2902</v>
      </c>
      <c r="G44" s="12">
        <v>645</v>
      </c>
    </row>
    <row r="45" spans="1:12" x14ac:dyDescent="0.35">
      <c r="A45" s="12">
        <v>2014</v>
      </c>
      <c r="B45" s="2">
        <v>7156</v>
      </c>
      <c r="C45" s="14">
        <v>2772</v>
      </c>
      <c r="D45" s="15">
        <v>347</v>
      </c>
      <c r="E45" s="12">
        <v>366</v>
      </c>
      <c r="F45" s="2">
        <v>2974</v>
      </c>
      <c r="G45" s="12">
        <v>697</v>
      </c>
    </row>
    <row r="46" spans="1:12" x14ac:dyDescent="0.35">
      <c r="A46" s="12">
        <v>2015</v>
      </c>
      <c r="B46" s="2">
        <v>7284</v>
      </c>
      <c r="C46" s="14">
        <v>2782</v>
      </c>
      <c r="D46" s="15">
        <v>355</v>
      </c>
      <c r="E46" s="12">
        <v>367</v>
      </c>
      <c r="F46" s="2">
        <v>3049</v>
      </c>
      <c r="G46" s="12">
        <v>731</v>
      </c>
    </row>
    <row r="47" spans="1:12" x14ac:dyDescent="0.35">
      <c r="A47" s="12">
        <v>2016</v>
      </c>
      <c r="B47" s="2">
        <v>7361</v>
      </c>
      <c r="C47" s="14">
        <v>2819</v>
      </c>
      <c r="D47" s="15">
        <v>360</v>
      </c>
      <c r="E47" s="12">
        <v>375</v>
      </c>
      <c r="F47" s="2">
        <v>3080</v>
      </c>
      <c r="G47" s="12">
        <v>727</v>
      </c>
    </row>
    <row r="48" spans="1:12" x14ac:dyDescent="0.35">
      <c r="A48" s="12">
        <v>2017</v>
      </c>
      <c r="B48" s="2">
        <v>7508</v>
      </c>
      <c r="C48" s="14">
        <v>2888</v>
      </c>
      <c r="D48" s="15">
        <v>361</v>
      </c>
      <c r="E48" s="12">
        <v>383</v>
      </c>
      <c r="F48" s="2">
        <v>3154</v>
      </c>
      <c r="G48" s="12">
        <v>722</v>
      </c>
    </row>
    <row r="49" spans="1:7" x14ac:dyDescent="0.35">
      <c r="A49" s="12">
        <v>2018</v>
      </c>
      <c r="B49" s="2">
        <v>7584</v>
      </c>
      <c r="C49" s="14">
        <v>2927</v>
      </c>
      <c r="D49" s="15">
        <v>367</v>
      </c>
      <c r="E49" s="12">
        <v>380</v>
      </c>
      <c r="F49" s="2">
        <v>3185</v>
      </c>
      <c r="G49" s="12">
        <v>725</v>
      </c>
    </row>
    <row r="50" spans="1:7" x14ac:dyDescent="0.35">
      <c r="A50" s="12">
        <v>2019</v>
      </c>
      <c r="B50" s="2">
        <v>7546</v>
      </c>
      <c r="C50" s="14">
        <v>2866</v>
      </c>
      <c r="D50" s="15">
        <v>374</v>
      </c>
      <c r="E50" s="12">
        <v>386</v>
      </c>
      <c r="F50" s="2">
        <v>3194</v>
      </c>
      <c r="G50" s="12">
        <v>726</v>
      </c>
    </row>
    <row r="53" spans="1:7" ht="18.5" x14ac:dyDescent="0.45">
      <c r="A53" s="56" t="s">
        <v>307</v>
      </c>
      <c r="B53" s="57"/>
    </row>
    <row r="55" spans="1:7" x14ac:dyDescent="0.35">
      <c r="B55" s="54" t="s">
        <v>308</v>
      </c>
      <c r="C55" s="54"/>
      <c r="D55" s="54" t="s">
        <v>309</v>
      </c>
      <c r="E55" s="54"/>
      <c r="F55" s="54" t="s">
        <v>307</v>
      </c>
      <c r="G55" s="54"/>
    </row>
    <row r="56" spans="1:7" ht="29" x14ac:dyDescent="0.35">
      <c r="B56" s="43" t="s">
        <v>124</v>
      </c>
      <c r="C56" s="43" t="s">
        <v>286</v>
      </c>
      <c r="D56" s="45" t="s">
        <v>124</v>
      </c>
      <c r="E56" s="43" t="s">
        <v>125</v>
      </c>
      <c r="F56" s="43" t="s">
        <v>124</v>
      </c>
      <c r="G56" s="43" t="s">
        <v>125</v>
      </c>
    </row>
    <row r="57" spans="1:7" x14ac:dyDescent="0.35">
      <c r="A57" s="13">
        <v>2000</v>
      </c>
      <c r="B57" s="17">
        <v>2263</v>
      </c>
      <c r="C57" s="18">
        <v>400</v>
      </c>
      <c r="D57" s="17">
        <v>114993</v>
      </c>
      <c r="E57" s="17">
        <v>15029</v>
      </c>
      <c r="F57" s="15">
        <f>D57/B57</f>
        <v>50.814405656208571</v>
      </c>
      <c r="G57" s="15">
        <f>E57/C57</f>
        <v>37.572499999999998</v>
      </c>
    </row>
    <row r="58" spans="1:7" x14ac:dyDescent="0.35">
      <c r="A58" s="13">
        <v>2001</v>
      </c>
      <c r="B58" s="17">
        <v>2267</v>
      </c>
      <c r="C58" s="18">
        <v>378</v>
      </c>
      <c r="D58" s="17">
        <v>120562</v>
      </c>
      <c r="E58" s="17">
        <v>16432</v>
      </c>
      <c r="F58" s="15">
        <f t="shared" ref="F58:F76" si="0">D58/B58</f>
        <v>53.18129686810763</v>
      </c>
      <c r="G58" s="15">
        <f t="shared" ref="G58:G76" si="1">E58/C58</f>
        <v>43.470899470899468</v>
      </c>
    </row>
    <row r="59" spans="1:7" x14ac:dyDescent="0.35">
      <c r="A59" s="13">
        <v>2002</v>
      </c>
      <c r="B59" s="17">
        <v>2245</v>
      </c>
      <c r="C59" s="18">
        <v>377</v>
      </c>
      <c r="D59" s="17">
        <v>126781</v>
      </c>
      <c r="E59" s="17">
        <v>18366</v>
      </c>
      <c r="F59" s="15">
        <f t="shared" si="0"/>
        <v>56.472605790645879</v>
      </c>
      <c r="G59" s="15">
        <f t="shared" si="1"/>
        <v>48.716180371352785</v>
      </c>
    </row>
    <row r="60" spans="1:7" x14ac:dyDescent="0.35">
      <c r="A60" s="13">
        <v>2003</v>
      </c>
      <c r="B60" s="17">
        <v>2257</v>
      </c>
      <c r="C60" s="18">
        <v>360</v>
      </c>
      <c r="D60" s="17">
        <v>134166</v>
      </c>
      <c r="E60" s="17">
        <v>20214</v>
      </c>
      <c r="F60" s="15">
        <f t="shared" si="0"/>
        <v>59.444395214887017</v>
      </c>
      <c r="G60" s="15">
        <f t="shared" si="1"/>
        <v>56.15</v>
      </c>
    </row>
    <row r="61" spans="1:7" x14ac:dyDescent="0.35">
      <c r="A61" s="13">
        <v>2004</v>
      </c>
      <c r="B61" s="17">
        <v>2290</v>
      </c>
      <c r="C61" s="18">
        <v>344</v>
      </c>
      <c r="D61" s="17">
        <v>138654</v>
      </c>
      <c r="E61" s="17">
        <v>21244</v>
      </c>
      <c r="F61" s="15">
        <f t="shared" si="0"/>
        <v>60.547598253275112</v>
      </c>
      <c r="G61" s="15">
        <f t="shared" si="1"/>
        <v>61.755813953488371</v>
      </c>
    </row>
    <row r="62" spans="1:7" x14ac:dyDescent="0.35">
      <c r="A62" s="13">
        <v>2005</v>
      </c>
      <c r="B62" s="17">
        <v>2271</v>
      </c>
      <c r="C62" s="18">
        <v>336</v>
      </c>
      <c r="D62" s="17">
        <v>140906</v>
      </c>
      <c r="E62" s="17">
        <v>21786</v>
      </c>
      <c r="F62" s="15">
        <f t="shared" si="0"/>
        <v>62.045794804051077</v>
      </c>
      <c r="G62" s="15">
        <f t="shared" si="1"/>
        <v>64.839285714285708</v>
      </c>
    </row>
    <row r="63" spans="1:7" x14ac:dyDescent="0.35">
      <c r="A63" s="13">
        <v>2006</v>
      </c>
      <c r="B63" s="17">
        <v>2239</v>
      </c>
      <c r="C63" s="18">
        <v>342</v>
      </c>
      <c r="D63" s="17">
        <v>141469</v>
      </c>
      <c r="E63" s="17">
        <v>21680</v>
      </c>
      <c r="F63" s="15">
        <f t="shared" si="0"/>
        <v>63.184010719071011</v>
      </c>
      <c r="G63" s="15">
        <f t="shared" si="1"/>
        <v>63.391812865497073</v>
      </c>
    </row>
    <row r="64" spans="1:7" x14ac:dyDescent="0.35">
      <c r="A64" s="13">
        <v>2007</v>
      </c>
      <c r="B64" s="17">
        <v>2278</v>
      </c>
      <c r="C64" s="18">
        <v>359</v>
      </c>
      <c r="D64" s="17">
        <v>133895</v>
      </c>
      <c r="E64" s="17">
        <v>19937</v>
      </c>
      <c r="F64" s="15">
        <f t="shared" si="0"/>
        <v>58.777436347673401</v>
      </c>
      <c r="G64" s="15">
        <f t="shared" si="1"/>
        <v>55.534818941504177</v>
      </c>
    </row>
    <row r="65" spans="1:7" x14ac:dyDescent="0.35">
      <c r="A65" s="13">
        <v>2008</v>
      </c>
      <c r="B65" s="17">
        <v>2338</v>
      </c>
      <c r="C65" s="18">
        <v>360</v>
      </c>
      <c r="D65" s="17">
        <v>136393</v>
      </c>
      <c r="E65" s="17">
        <v>19690</v>
      </c>
      <c r="F65" s="15">
        <f t="shared" si="0"/>
        <v>58.337467921300259</v>
      </c>
      <c r="G65" s="15">
        <f t="shared" si="1"/>
        <v>54.694444444444443</v>
      </c>
    </row>
    <row r="66" spans="1:7" x14ac:dyDescent="0.35">
      <c r="A66" s="13">
        <v>2009</v>
      </c>
      <c r="B66" s="17">
        <v>2428</v>
      </c>
      <c r="C66" s="18">
        <v>357</v>
      </c>
      <c r="D66" s="17">
        <v>142512</v>
      </c>
      <c r="E66" s="17">
        <v>20918</v>
      </c>
      <c r="F66" s="15">
        <f t="shared" si="0"/>
        <v>58.695222405271828</v>
      </c>
      <c r="G66" s="15">
        <f t="shared" si="1"/>
        <v>58.593837535014003</v>
      </c>
    </row>
    <row r="67" spans="1:7" x14ac:dyDescent="0.35">
      <c r="A67" s="13">
        <v>2010</v>
      </c>
      <c r="B67" s="17">
        <v>2480</v>
      </c>
      <c r="C67" s="18">
        <v>349</v>
      </c>
      <c r="D67" s="17">
        <v>147785</v>
      </c>
      <c r="E67" s="17">
        <v>21857</v>
      </c>
      <c r="F67" s="15">
        <f t="shared" si="0"/>
        <v>59.590725806451616</v>
      </c>
      <c r="G67" s="15">
        <f t="shared" si="1"/>
        <v>62.627507163323784</v>
      </c>
    </row>
    <row r="68" spans="1:7" x14ac:dyDescent="0.35">
      <c r="A68" s="13">
        <v>2011</v>
      </c>
      <c r="B68" s="17">
        <v>2575</v>
      </c>
      <c r="C68" s="18">
        <v>354</v>
      </c>
      <c r="D68" s="17">
        <v>156533</v>
      </c>
      <c r="E68" s="17">
        <v>22500</v>
      </c>
      <c r="F68" s="15">
        <f t="shared" si="0"/>
        <v>60.789514563106799</v>
      </c>
      <c r="G68" s="15">
        <f t="shared" si="1"/>
        <v>63.559322033898304</v>
      </c>
    </row>
    <row r="69" spans="1:7" x14ac:dyDescent="0.35">
      <c r="A69" s="13">
        <v>2012</v>
      </c>
      <c r="B69" s="17">
        <v>2668</v>
      </c>
      <c r="C69" s="18">
        <v>353</v>
      </c>
      <c r="D69" s="17">
        <v>168820</v>
      </c>
      <c r="E69" s="17">
        <v>23979</v>
      </c>
      <c r="F69" s="15">
        <f t="shared" si="0"/>
        <v>63.275862068965516</v>
      </c>
      <c r="G69" s="15">
        <f t="shared" si="1"/>
        <v>67.929178470254953</v>
      </c>
    </row>
    <row r="70" spans="1:7" x14ac:dyDescent="0.35">
      <c r="A70" s="13">
        <v>2013</v>
      </c>
      <c r="B70" s="17">
        <v>2725</v>
      </c>
      <c r="C70" s="18">
        <v>359</v>
      </c>
      <c r="D70" s="17">
        <v>174606</v>
      </c>
      <c r="E70" s="17">
        <v>24141</v>
      </c>
      <c r="F70" s="15">
        <f t="shared" si="0"/>
        <v>64.075596330275232</v>
      </c>
      <c r="G70" s="15">
        <f t="shared" si="1"/>
        <v>67.245125348189418</v>
      </c>
    </row>
    <row r="71" spans="1:7" x14ac:dyDescent="0.35">
      <c r="A71" s="13">
        <v>2014</v>
      </c>
      <c r="B71" s="17">
        <v>2772</v>
      </c>
      <c r="C71" s="18">
        <v>347</v>
      </c>
      <c r="D71" s="17">
        <v>176898</v>
      </c>
      <c r="E71" s="17">
        <v>23967</v>
      </c>
      <c r="F71" s="15">
        <f t="shared" si="0"/>
        <v>63.816017316017316</v>
      </c>
      <c r="G71" s="15">
        <f t="shared" si="1"/>
        <v>69.069164265129686</v>
      </c>
    </row>
    <row r="72" spans="1:7" x14ac:dyDescent="0.35">
      <c r="A72" s="13">
        <v>2015</v>
      </c>
      <c r="B72" s="17">
        <v>2782</v>
      </c>
      <c r="C72" s="18">
        <v>355</v>
      </c>
      <c r="D72" s="17">
        <v>177679</v>
      </c>
      <c r="E72" s="17">
        <v>23646</v>
      </c>
      <c r="F72" s="15">
        <f t="shared" si="0"/>
        <v>63.867361610352262</v>
      </c>
      <c r="G72" s="15">
        <f t="shared" si="1"/>
        <v>66.608450704225348</v>
      </c>
    </row>
    <row r="73" spans="1:7" x14ac:dyDescent="0.35">
      <c r="A73" s="13">
        <v>2016</v>
      </c>
      <c r="B73" s="17">
        <v>2819</v>
      </c>
      <c r="C73" s="18">
        <v>360</v>
      </c>
      <c r="D73" s="17">
        <v>178962</v>
      </c>
      <c r="E73" s="17">
        <v>24319</v>
      </c>
      <c r="F73" s="15">
        <f t="shared" si="0"/>
        <v>63.484214260376021</v>
      </c>
      <c r="G73" s="15">
        <f t="shared" si="1"/>
        <v>67.552777777777777</v>
      </c>
    </row>
    <row r="74" spans="1:7" x14ac:dyDescent="0.35">
      <c r="A74" s="13">
        <v>2017</v>
      </c>
      <c r="B74" s="17">
        <v>2888</v>
      </c>
      <c r="C74" s="18">
        <v>361</v>
      </c>
      <c r="D74" s="17">
        <v>174990</v>
      </c>
      <c r="E74" s="17">
        <v>24330</v>
      </c>
      <c r="F74" s="15">
        <f t="shared" si="0"/>
        <v>60.592105263157897</v>
      </c>
      <c r="G74" s="15">
        <f t="shared" si="1"/>
        <v>67.396121883656505</v>
      </c>
    </row>
    <row r="75" spans="1:7" x14ac:dyDescent="0.35">
      <c r="A75" s="13">
        <v>2018</v>
      </c>
      <c r="B75" s="17">
        <v>2927</v>
      </c>
      <c r="C75" s="18">
        <v>367</v>
      </c>
      <c r="D75" s="17">
        <v>171645</v>
      </c>
      <c r="E75" s="17">
        <v>24195</v>
      </c>
      <c r="F75" s="15">
        <f t="shared" si="0"/>
        <v>58.641954219337208</v>
      </c>
      <c r="G75" s="15">
        <f t="shared" si="1"/>
        <v>65.926430517711168</v>
      </c>
    </row>
    <row r="76" spans="1:7" x14ac:dyDescent="0.35">
      <c r="A76" s="13">
        <v>2019</v>
      </c>
      <c r="B76" s="17">
        <v>2866</v>
      </c>
      <c r="C76" s="18">
        <v>374</v>
      </c>
      <c r="D76" s="17">
        <v>168671</v>
      </c>
      <c r="E76" s="17">
        <v>24923</v>
      </c>
      <c r="F76" s="15">
        <f t="shared" si="0"/>
        <v>58.852407536636427</v>
      </c>
      <c r="G76" s="15">
        <f t="shared" si="1"/>
        <v>66.639037433155082</v>
      </c>
    </row>
    <row r="77" spans="1:7" x14ac:dyDescent="0.35">
      <c r="G77" s="13"/>
    </row>
    <row r="82" spans="4:19" ht="58" x14ac:dyDescent="0.35">
      <c r="D82" s="59" t="s">
        <v>305</v>
      </c>
      <c r="E82" s="41" t="s">
        <v>321</v>
      </c>
      <c r="F82" s="41" t="s">
        <v>322</v>
      </c>
      <c r="G82" s="48" t="s">
        <v>318</v>
      </c>
      <c r="Q82" s="59" t="s">
        <v>300</v>
      </c>
      <c r="R82" s="44" t="s">
        <v>324</v>
      </c>
      <c r="S82" s="28" t="s">
        <v>323</v>
      </c>
    </row>
    <row r="83" spans="4:19" x14ac:dyDescent="0.35">
      <c r="D83" s="35" t="s">
        <v>124</v>
      </c>
      <c r="E83" s="46">
        <f>(B7*1000/171645)</f>
        <v>5819.3888549040166</v>
      </c>
      <c r="F83" s="46">
        <f>(B6*1000/168671)</f>
        <v>6318.1281903824602</v>
      </c>
      <c r="G83" s="77">
        <f>(F83/E83)-1</f>
        <v>8.570304338026058E-2</v>
      </c>
      <c r="Q83" s="35" t="s">
        <v>124</v>
      </c>
      <c r="R83" s="73">
        <f>(168671/114993)-1</f>
        <v>0.46679363091666448</v>
      </c>
      <c r="S83" s="76">
        <f>1-(171645/168671)</f>
        <v>-1.7631958072223508E-2</v>
      </c>
    </row>
    <row r="84" spans="4:19" ht="33" customHeight="1" x14ac:dyDescent="0.35">
      <c r="D84" s="23" t="s">
        <v>125</v>
      </c>
      <c r="E84" s="46">
        <f>(B10*1000/24195)</f>
        <v>986.03017152304199</v>
      </c>
      <c r="F84" s="46">
        <f>(B9*1000/24923)</f>
        <v>1005.4568069654536</v>
      </c>
      <c r="G84" s="77">
        <f>(F84/E84)-1</f>
        <v>1.9701867147132734E-2</v>
      </c>
      <c r="Q84" s="25" t="s">
        <v>125</v>
      </c>
      <c r="R84" s="74">
        <f>(24923/15029)-1</f>
        <v>0.6583272340142392</v>
      </c>
      <c r="S84" s="75">
        <f>(24923/24195)-1</f>
        <v>3.0088861334986561E-2</v>
      </c>
    </row>
    <row r="85" spans="4:19" x14ac:dyDescent="0.35">
      <c r="D85" s="33"/>
      <c r="E85" s="20"/>
      <c r="F85" s="20"/>
      <c r="G85" s="49"/>
    </row>
    <row r="86" spans="4:19" ht="58" x14ac:dyDescent="0.35">
      <c r="D86" s="58" t="s">
        <v>305</v>
      </c>
      <c r="E86" s="47" t="s">
        <v>320</v>
      </c>
      <c r="F86" s="47" t="s">
        <v>319</v>
      </c>
      <c r="G86" s="50" t="s">
        <v>317</v>
      </c>
    </row>
    <row r="87" spans="4:19" x14ac:dyDescent="0.35">
      <c r="D87" s="35" t="s">
        <v>124</v>
      </c>
      <c r="E87" s="46">
        <f>B20*1000/171645</f>
        <v>16173.922922310583</v>
      </c>
      <c r="F87" s="46">
        <f>B19*1000/168671</f>
        <v>17187.590042153068</v>
      </c>
      <c r="G87" s="77">
        <f>(F87/E87)-1</f>
        <v>6.2672928807161243E-2</v>
      </c>
    </row>
    <row r="88" spans="4:19" ht="29" x14ac:dyDescent="0.35">
      <c r="D88" s="25" t="s">
        <v>125</v>
      </c>
      <c r="E88" s="26">
        <f>B23*1000/24195</f>
        <v>6651.5395742922092</v>
      </c>
      <c r="F88" s="26">
        <f>B22*1000/24923</f>
        <v>6894.1941178830803</v>
      </c>
      <c r="G88" s="78">
        <f>(F88/E88)-1</f>
        <v>3.6480959164509219E-2</v>
      </c>
    </row>
    <row r="94" spans="4:19" ht="29" customHeight="1" x14ac:dyDescent="0.35"/>
  </sheetData>
  <mergeCells count="5">
    <mergeCell ref="B55:C55"/>
    <mergeCell ref="D55:E55"/>
    <mergeCell ref="F55:G55"/>
    <mergeCell ref="H6:H7"/>
    <mergeCell ref="H9:H1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8A61C-A0E2-4943-B3DA-9E762C93DFED}">
  <dimension ref="A1:M132"/>
  <sheetViews>
    <sheetView topLeftCell="A88" zoomScale="55" zoomScaleNormal="55" workbookViewId="0">
      <selection activeCell="B92" sqref="B92"/>
    </sheetView>
  </sheetViews>
  <sheetFormatPr baseColWidth="10" defaultRowHeight="14.5" x14ac:dyDescent="0.35"/>
  <cols>
    <col min="2" max="2" width="22.54296875" customWidth="1"/>
    <col min="3" max="3" width="26.36328125" customWidth="1"/>
    <col min="4" max="4" width="25.81640625" customWidth="1"/>
    <col min="5" max="5" width="20.81640625" customWidth="1"/>
    <col min="6" max="6" width="18.54296875" customWidth="1"/>
    <col min="13" max="13" width="19.6328125" customWidth="1"/>
  </cols>
  <sheetData>
    <row r="1" spans="1:6" ht="23.5" x14ac:dyDescent="0.55000000000000004">
      <c r="A1" s="3" t="s">
        <v>281</v>
      </c>
    </row>
    <row r="2" spans="1:6" x14ac:dyDescent="0.35">
      <c r="A2" t="s">
        <v>89</v>
      </c>
      <c r="B2" s="4" t="s">
        <v>113</v>
      </c>
    </row>
    <row r="4" spans="1:6" x14ac:dyDescent="0.35">
      <c r="A4" t="s">
        <v>114</v>
      </c>
    </row>
    <row r="5" spans="1:6" x14ac:dyDescent="0.35">
      <c r="A5" t="s">
        <v>115</v>
      </c>
      <c r="B5" t="s">
        <v>116</v>
      </c>
      <c r="C5" t="s">
        <v>117</v>
      </c>
    </row>
    <row r="6" spans="1:6" ht="43.5" x14ac:dyDescent="0.35">
      <c r="C6" s="1" t="s">
        <v>118</v>
      </c>
      <c r="D6" s="1" t="s">
        <v>119</v>
      </c>
      <c r="E6" s="1" t="s">
        <v>120</v>
      </c>
      <c r="F6" s="1" t="s">
        <v>121</v>
      </c>
    </row>
    <row r="7" spans="1:6" x14ac:dyDescent="0.35">
      <c r="B7" t="s">
        <v>122</v>
      </c>
    </row>
    <row r="8" spans="1:6" x14ac:dyDescent="0.35">
      <c r="A8" t="s">
        <v>123</v>
      </c>
    </row>
    <row r="9" spans="1:6" x14ac:dyDescent="0.35">
      <c r="A9">
        <v>2019</v>
      </c>
      <c r="B9" s="2">
        <v>1290832</v>
      </c>
      <c r="C9" s="2">
        <v>84045</v>
      </c>
      <c r="D9" s="2">
        <v>158440</v>
      </c>
      <c r="E9" s="2">
        <v>1031230</v>
      </c>
      <c r="F9" s="2">
        <v>17117</v>
      </c>
    </row>
    <row r="10" spans="1:6" x14ac:dyDescent="0.35">
      <c r="A10">
        <v>2018</v>
      </c>
      <c r="B10" s="2">
        <v>1201554</v>
      </c>
      <c r="C10" s="2">
        <v>77241</v>
      </c>
      <c r="D10" s="2">
        <v>157021</v>
      </c>
      <c r="E10" s="2">
        <v>951957</v>
      </c>
      <c r="F10" s="2">
        <v>15336</v>
      </c>
    </row>
    <row r="11" spans="1:6" x14ac:dyDescent="0.35">
      <c r="A11" t="s">
        <v>124</v>
      </c>
    </row>
    <row r="12" spans="1:6" x14ac:dyDescent="0.35">
      <c r="A12">
        <v>2019</v>
      </c>
      <c r="B12" s="2">
        <v>1065685</v>
      </c>
      <c r="C12" s="14">
        <v>40356</v>
      </c>
      <c r="D12" s="14">
        <v>137701</v>
      </c>
      <c r="E12" s="14">
        <v>881932</v>
      </c>
      <c r="F12" s="14">
        <v>5696</v>
      </c>
    </row>
    <row r="13" spans="1:6" x14ac:dyDescent="0.35">
      <c r="A13">
        <v>2018</v>
      </c>
      <c r="B13" s="2">
        <v>998869</v>
      </c>
      <c r="C13" s="14">
        <v>37440</v>
      </c>
      <c r="D13" s="14">
        <v>131390</v>
      </c>
      <c r="E13" s="14">
        <v>824259</v>
      </c>
      <c r="F13" s="14">
        <v>5780</v>
      </c>
    </row>
    <row r="14" spans="1:6" x14ac:dyDescent="0.35">
      <c r="A14" t="s">
        <v>125</v>
      </c>
    </row>
    <row r="15" spans="1:6" x14ac:dyDescent="0.35">
      <c r="A15">
        <v>2019</v>
      </c>
      <c r="B15" s="2">
        <v>25059</v>
      </c>
      <c r="C15" s="14">
        <v>4439</v>
      </c>
      <c r="D15" s="14">
        <v>1829</v>
      </c>
      <c r="E15" s="14">
        <v>18346</v>
      </c>
      <c r="F15" s="15">
        <v>444</v>
      </c>
    </row>
    <row r="16" spans="1:6" x14ac:dyDescent="0.35">
      <c r="A16">
        <v>2018</v>
      </c>
      <c r="B16" s="2">
        <v>23857</v>
      </c>
      <c r="C16" s="14">
        <v>4273</v>
      </c>
      <c r="D16" s="14">
        <v>1685</v>
      </c>
      <c r="E16" s="14">
        <v>16931</v>
      </c>
      <c r="F16" s="15">
        <v>968</v>
      </c>
    </row>
    <row r="17" spans="1:6" x14ac:dyDescent="0.35">
      <c r="A17" t="s">
        <v>8</v>
      </c>
    </row>
    <row r="18" spans="1:6" x14ac:dyDescent="0.35">
      <c r="A18">
        <v>2019</v>
      </c>
      <c r="B18" s="2">
        <v>6323</v>
      </c>
      <c r="C18" s="2">
        <v>2121</v>
      </c>
      <c r="D18" s="2">
        <v>1176</v>
      </c>
      <c r="E18" s="2">
        <v>2510</v>
      </c>
      <c r="F18">
        <v>516</v>
      </c>
    </row>
    <row r="19" spans="1:6" x14ac:dyDescent="0.35">
      <c r="A19">
        <v>2018</v>
      </c>
      <c r="B19" s="2">
        <v>5242</v>
      </c>
      <c r="C19" s="2">
        <v>1454</v>
      </c>
      <c r="D19" s="2">
        <v>1279</v>
      </c>
      <c r="E19" s="2">
        <v>2267</v>
      </c>
      <c r="F19">
        <v>243</v>
      </c>
    </row>
    <row r="20" spans="1:6" x14ac:dyDescent="0.35">
      <c r="A20" t="s">
        <v>126</v>
      </c>
    </row>
    <row r="21" spans="1:6" x14ac:dyDescent="0.35">
      <c r="A21">
        <v>2019</v>
      </c>
      <c r="B21" s="2">
        <v>189993</v>
      </c>
      <c r="C21" s="2">
        <v>36789</v>
      </c>
      <c r="D21" s="2">
        <v>16573</v>
      </c>
      <c r="E21" s="2">
        <v>126686</v>
      </c>
      <c r="F21" s="2">
        <v>9945</v>
      </c>
    </row>
    <row r="22" spans="1:6" x14ac:dyDescent="0.35">
      <c r="A22">
        <v>2018</v>
      </c>
      <c r="B22" s="2">
        <v>170561</v>
      </c>
      <c r="C22" s="2">
        <v>33855</v>
      </c>
      <c r="D22" s="2">
        <v>21562</v>
      </c>
      <c r="E22" s="2">
        <v>107257</v>
      </c>
      <c r="F22" s="2">
        <v>7887</v>
      </c>
    </row>
    <row r="23" spans="1:6" x14ac:dyDescent="0.35">
      <c r="A23" t="s">
        <v>127</v>
      </c>
    </row>
    <row r="24" spans="1:6" x14ac:dyDescent="0.35">
      <c r="A24">
        <v>2019</v>
      </c>
      <c r="B24" s="2">
        <v>3772</v>
      </c>
      <c r="C24">
        <v>340</v>
      </c>
      <c r="D24" s="2">
        <v>1161</v>
      </c>
      <c r="E24" s="2">
        <v>1756</v>
      </c>
      <c r="F24">
        <v>515</v>
      </c>
    </row>
    <row r="25" spans="1:6" x14ac:dyDescent="0.35">
      <c r="A25">
        <v>2018</v>
      </c>
      <c r="B25" s="2">
        <v>3025</v>
      </c>
      <c r="C25">
        <v>220</v>
      </c>
      <c r="D25" s="2">
        <v>1105</v>
      </c>
      <c r="E25" s="2">
        <v>1243</v>
      </c>
      <c r="F25">
        <v>457</v>
      </c>
    </row>
    <row r="26" spans="1:6" x14ac:dyDescent="0.35">
      <c r="A26" t="s">
        <v>128</v>
      </c>
    </row>
    <row r="27" spans="1:6" x14ac:dyDescent="0.35">
      <c r="A27">
        <v>2019</v>
      </c>
      <c r="B27" s="2">
        <v>126140</v>
      </c>
      <c r="C27" s="2">
        <v>79693</v>
      </c>
      <c r="D27" s="2">
        <v>11146</v>
      </c>
      <c r="E27" s="2">
        <v>11626</v>
      </c>
      <c r="F27" s="2">
        <v>23675</v>
      </c>
    </row>
    <row r="28" spans="1:6" x14ac:dyDescent="0.35">
      <c r="A28">
        <v>2018</v>
      </c>
      <c r="B28" s="2">
        <v>119901</v>
      </c>
      <c r="C28" s="2">
        <v>76897</v>
      </c>
      <c r="D28" s="2">
        <v>8335</v>
      </c>
      <c r="E28" s="2">
        <v>10747</v>
      </c>
      <c r="F28" s="2">
        <v>23922</v>
      </c>
    </row>
    <row r="29" spans="1:6" x14ac:dyDescent="0.35">
      <c r="A29" t="s">
        <v>129</v>
      </c>
    </row>
    <row r="30" spans="1:6" x14ac:dyDescent="0.35">
      <c r="A30">
        <v>2019</v>
      </c>
      <c r="B30" s="2">
        <v>104600</v>
      </c>
      <c r="C30" s="2">
        <v>71271</v>
      </c>
      <c r="D30" s="2">
        <v>8649</v>
      </c>
      <c r="E30" s="2">
        <v>6414</v>
      </c>
      <c r="F30" s="2">
        <v>18266</v>
      </c>
    </row>
    <row r="31" spans="1:6" x14ac:dyDescent="0.35">
      <c r="A31">
        <v>2018</v>
      </c>
      <c r="B31" s="2">
        <v>99112</v>
      </c>
      <c r="C31" s="2">
        <v>68310</v>
      </c>
      <c r="D31" s="2">
        <v>6322</v>
      </c>
      <c r="E31" s="2">
        <v>6172</v>
      </c>
      <c r="F31" s="2">
        <v>18308</v>
      </c>
    </row>
    <row r="32" spans="1:6" x14ac:dyDescent="0.35">
      <c r="A32" t="s">
        <v>130</v>
      </c>
    </row>
    <row r="33" spans="1:6" x14ac:dyDescent="0.35">
      <c r="A33">
        <v>2019</v>
      </c>
      <c r="B33" s="2">
        <v>21539</v>
      </c>
      <c r="C33" s="2">
        <v>8422</v>
      </c>
      <c r="D33" s="2">
        <v>2497</v>
      </c>
      <c r="E33" s="2">
        <v>5212</v>
      </c>
      <c r="F33" s="2">
        <v>5409</v>
      </c>
    </row>
    <row r="34" spans="1:6" x14ac:dyDescent="0.35">
      <c r="A34">
        <v>2018</v>
      </c>
      <c r="B34" s="2">
        <v>20789</v>
      </c>
      <c r="C34" s="2">
        <v>8587</v>
      </c>
      <c r="D34" s="2">
        <v>2013</v>
      </c>
      <c r="E34" s="2">
        <v>4575</v>
      </c>
      <c r="F34" s="2">
        <v>5614</v>
      </c>
    </row>
    <row r="35" spans="1:6" x14ac:dyDescent="0.35">
      <c r="A35" t="s">
        <v>131</v>
      </c>
    </row>
    <row r="36" spans="1:6" x14ac:dyDescent="0.35">
      <c r="A36">
        <v>2019</v>
      </c>
      <c r="B36" s="2">
        <v>1416972</v>
      </c>
      <c r="C36" s="2">
        <v>163738</v>
      </c>
      <c r="D36" s="2">
        <v>169586</v>
      </c>
      <c r="E36" s="2">
        <v>1042856</v>
      </c>
      <c r="F36" s="2">
        <v>40792</v>
      </c>
    </row>
    <row r="37" spans="1:6" x14ac:dyDescent="0.35">
      <c r="A37">
        <v>2018</v>
      </c>
      <c r="B37" s="2">
        <v>1321455</v>
      </c>
      <c r="C37" s="2">
        <v>154138</v>
      </c>
      <c r="D37" s="2">
        <v>165356</v>
      </c>
      <c r="E37" s="2">
        <v>962704</v>
      </c>
      <c r="F37" s="2">
        <v>39258</v>
      </c>
    </row>
    <row r="38" spans="1:6" x14ac:dyDescent="0.35">
      <c r="A38" t="s">
        <v>132</v>
      </c>
    </row>
    <row r="39" spans="1:6" x14ac:dyDescent="0.35">
      <c r="A39">
        <v>2019</v>
      </c>
      <c r="B39" s="2">
        <v>3380654</v>
      </c>
      <c r="C39" t="s">
        <v>133</v>
      </c>
      <c r="D39" s="2">
        <v>2980330</v>
      </c>
      <c r="E39" s="2">
        <v>399074</v>
      </c>
      <c r="F39" s="2">
        <v>1250</v>
      </c>
    </row>
    <row r="40" spans="1:6" x14ac:dyDescent="0.35">
      <c r="A40">
        <v>2018</v>
      </c>
      <c r="B40" s="2">
        <v>3480215</v>
      </c>
      <c r="C40" t="s">
        <v>133</v>
      </c>
      <c r="D40" s="2">
        <v>3091717</v>
      </c>
      <c r="E40" s="2">
        <v>386838</v>
      </c>
      <c r="F40" s="2">
        <v>1660</v>
      </c>
    </row>
    <row r="41" spans="1:6" x14ac:dyDescent="0.35">
      <c r="A41" t="s">
        <v>134</v>
      </c>
    </row>
    <row r="42" spans="1:6" x14ac:dyDescent="0.35">
      <c r="A42" t="s">
        <v>135</v>
      </c>
    </row>
    <row r="43" spans="1:6" x14ac:dyDescent="0.35">
      <c r="A43" t="s">
        <v>136</v>
      </c>
    </row>
    <row r="44" spans="1:6" x14ac:dyDescent="0.35">
      <c r="A44" t="s">
        <v>137</v>
      </c>
    </row>
    <row r="47" spans="1:6" x14ac:dyDescent="0.35">
      <c r="A47" t="s">
        <v>138</v>
      </c>
    </row>
    <row r="48" spans="1:6" x14ac:dyDescent="0.35">
      <c r="A48" t="s">
        <v>115</v>
      </c>
      <c r="B48" t="s">
        <v>139</v>
      </c>
      <c r="C48" t="s">
        <v>117</v>
      </c>
    </row>
    <row r="49" spans="1:13" ht="72.5" x14ac:dyDescent="0.35">
      <c r="C49" t="s">
        <v>140</v>
      </c>
      <c r="D49" t="s">
        <v>141</v>
      </c>
      <c r="E49" s="1" t="s">
        <v>142</v>
      </c>
      <c r="F49" s="1" t="s">
        <v>143</v>
      </c>
      <c r="G49" s="1" t="s">
        <v>144</v>
      </c>
      <c r="H49" s="1" t="s">
        <v>145</v>
      </c>
      <c r="I49" s="1" t="s">
        <v>146</v>
      </c>
      <c r="J49" s="1" t="s">
        <v>147</v>
      </c>
      <c r="K49" s="1" t="s">
        <v>148</v>
      </c>
      <c r="L49" s="1" t="s">
        <v>149</v>
      </c>
      <c r="M49" s="1" t="s">
        <v>150</v>
      </c>
    </row>
    <row r="50" spans="1:13" x14ac:dyDescent="0.35">
      <c r="B50" t="s">
        <v>122</v>
      </c>
    </row>
    <row r="51" spans="1:13" x14ac:dyDescent="0.35">
      <c r="A51" t="s">
        <v>123</v>
      </c>
    </row>
    <row r="52" spans="1:13" x14ac:dyDescent="0.35">
      <c r="A52">
        <v>2019</v>
      </c>
      <c r="B52" s="2">
        <v>1026367</v>
      </c>
      <c r="C52" s="2">
        <v>309145</v>
      </c>
      <c r="D52">
        <v>79</v>
      </c>
      <c r="E52" s="2">
        <v>4216</v>
      </c>
      <c r="F52" s="2">
        <v>1846</v>
      </c>
      <c r="G52" s="2">
        <v>4863</v>
      </c>
      <c r="H52" s="2">
        <v>365372</v>
      </c>
      <c r="I52" s="2">
        <v>91615</v>
      </c>
      <c r="J52" s="2">
        <v>5072</v>
      </c>
      <c r="K52" s="2">
        <v>22572</v>
      </c>
      <c r="L52" s="2">
        <v>98942</v>
      </c>
      <c r="M52" s="2">
        <v>127508</v>
      </c>
    </row>
    <row r="53" spans="1:13" x14ac:dyDescent="0.35">
      <c r="A53">
        <v>2018</v>
      </c>
      <c r="B53" s="2">
        <v>951957</v>
      </c>
      <c r="C53" s="2">
        <v>279005</v>
      </c>
      <c r="D53">
        <v>126</v>
      </c>
      <c r="E53" s="2">
        <v>2924</v>
      </c>
      <c r="F53" s="2">
        <v>2060</v>
      </c>
      <c r="G53" s="2">
        <v>5353</v>
      </c>
      <c r="H53" s="2">
        <v>353591</v>
      </c>
      <c r="I53" s="2">
        <v>83525</v>
      </c>
      <c r="J53" s="2">
        <v>2060</v>
      </c>
      <c r="K53" s="2">
        <v>20371</v>
      </c>
      <c r="L53" s="2">
        <v>72288</v>
      </c>
      <c r="M53" s="2">
        <v>130654</v>
      </c>
    </row>
    <row r="54" spans="1:13" x14ac:dyDescent="0.35">
      <c r="A54" t="s">
        <v>124</v>
      </c>
    </row>
    <row r="55" spans="1:13" x14ac:dyDescent="0.35">
      <c r="A55">
        <v>2019</v>
      </c>
      <c r="B55" s="2">
        <v>879452</v>
      </c>
      <c r="C55" s="2">
        <v>241963</v>
      </c>
      <c r="D55">
        <v>54</v>
      </c>
      <c r="E55" s="2">
        <v>1553</v>
      </c>
      <c r="F55">
        <v>836</v>
      </c>
      <c r="G55" s="2">
        <v>2480</v>
      </c>
      <c r="H55" s="2">
        <v>363503</v>
      </c>
      <c r="I55" s="2">
        <v>78784</v>
      </c>
      <c r="J55" s="2">
        <v>4232</v>
      </c>
      <c r="K55" s="2">
        <v>14505</v>
      </c>
      <c r="L55" s="2">
        <v>65633</v>
      </c>
      <c r="M55" s="2">
        <v>108388</v>
      </c>
    </row>
    <row r="56" spans="1:13" x14ac:dyDescent="0.35">
      <c r="A56">
        <v>2018</v>
      </c>
      <c r="B56" s="2">
        <v>824259</v>
      </c>
      <c r="C56" s="2">
        <v>217549</v>
      </c>
      <c r="D56">
        <v>63</v>
      </c>
      <c r="E56" s="2">
        <v>1233</v>
      </c>
      <c r="F56">
        <v>926</v>
      </c>
      <c r="G56" s="2">
        <v>3307</v>
      </c>
      <c r="H56" s="2">
        <v>350923</v>
      </c>
      <c r="I56" s="2">
        <v>75044</v>
      </c>
      <c r="J56" s="2">
        <v>2015</v>
      </c>
      <c r="K56" s="2">
        <v>14306</v>
      </c>
      <c r="L56" s="2">
        <v>50420</v>
      </c>
      <c r="M56" s="2">
        <v>108473</v>
      </c>
    </row>
    <row r="57" spans="1:13" x14ac:dyDescent="0.35">
      <c r="A57" t="s">
        <v>125</v>
      </c>
    </row>
    <row r="58" spans="1:13" x14ac:dyDescent="0.35">
      <c r="A58">
        <v>2019</v>
      </c>
      <c r="B58" s="2">
        <v>18333</v>
      </c>
      <c r="C58" s="2">
        <v>9184</v>
      </c>
      <c r="D58">
        <v>8</v>
      </c>
      <c r="E58">
        <v>508</v>
      </c>
      <c r="F58">
        <v>427</v>
      </c>
      <c r="G58">
        <v>13</v>
      </c>
      <c r="H58">
        <v>514</v>
      </c>
      <c r="I58" s="2">
        <v>2160</v>
      </c>
      <c r="J58">
        <v>4</v>
      </c>
      <c r="K58" s="2">
        <v>1612</v>
      </c>
      <c r="L58" s="2">
        <v>2798</v>
      </c>
      <c r="M58" s="2">
        <v>1119</v>
      </c>
    </row>
    <row r="59" spans="1:13" x14ac:dyDescent="0.35">
      <c r="A59">
        <v>2018</v>
      </c>
      <c r="B59" s="2">
        <v>16931</v>
      </c>
      <c r="C59" s="2">
        <v>9282</v>
      </c>
      <c r="D59">
        <v>3</v>
      </c>
      <c r="E59">
        <v>562</v>
      </c>
      <c r="F59">
        <v>260</v>
      </c>
      <c r="G59">
        <v>415</v>
      </c>
      <c r="H59">
        <v>794</v>
      </c>
      <c r="I59" s="2">
        <v>2110</v>
      </c>
      <c r="J59">
        <v>45</v>
      </c>
      <c r="K59">
        <v>845</v>
      </c>
      <c r="L59" s="2">
        <v>1698</v>
      </c>
      <c r="M59">
        <v>915</v>
      </c>
    </row>
    <row r="60" spans="1:13" x14ac:dyDescent="0.35">
      <c r="A60" t="s">
        <v>8</v>
      </c>
    </row>
    <row r="61" spans="1:13" x14ac:dyDescent="0.35">
      <c r="A61">
        <v>2019</v>
      </c>
      <c r="B61" s="2">
        <v>2353</v>
      </c>
      <c r="C61">
        <v>567</v>
      </c>
      <c r="D61" t="s">
        <v>133</v>
      </c>
      <c r="E61">
        <v>61</v>
      </c>
      <c r="F61">
        <v>34</v>
      </c>
      <c r="G61">
        <v>157</v>
      </c>
      <c r="H61" t="s">
        <v>133</v>
      </c>
      <c r="I61" t="s">
        <v>133</v>
      </c>
      <c r="J61" t="s">
        <v>133</v>
      </c>
      <c r="K61">
        <v>259</v>
      </c>
      <c r="L61">
        <v>880</v>
      </c>
      <c r="M61">
        <v>551</v>
      </c>
    </row>
    <row r="62" spans="1:13" x14ac:dyDescent="0.35">
      <c r="A62">
        <v>2018</v>
      </c>
      <c r="B62" s="2">
        <v>2267</v>
      </c>
      <c r="C62">
        <v>467</v>
      </c>
      <c r="D62" t="s">
        <v>133</v>
      </c>
      <c r="E62" t="s">
        <v>133</v>
      </c>
      <c r="F62">
        <v>8</v>
      </c>
      <c r="G62">
        <v>183</v>
      </c>
      <c r="H62">
        <v>134</v>
      </c>
      <c r="I62">
        <v>24</v>
      </c>
      <c r="J62" t="s">
        <v>133</v>
      </c>
      <c r="K62">
        <v>280</v>
      </c>
      <c r="L62">
        <v>907</v>
      </c>
      <c r="M62">
        <v>263</v>
      </c>
    </row>
    <row r="63" spans="1:13" x14ac:dyDescent="0.35">
      <c r="A63" t="s">
        <v>126</v>
      </c>
    </row>
    <row r="64" spans="1:13" x14ac:dyDescent="0.35">
      <c r="A64">
        <v>2019</v>
      </c>
      <c r="B64" s="2">
        <v>124514</v>
      </c>
      <c r="C64" s="2">
        <v>57395</v>
      </c>
      <c r="D64">
        <v>16</v>
      </c>
      <c r="E64" s="2">
        <v>2095</v>
      </c>
      <c r="F64">
        <v>523</v>
      </c>
      <c r="G64" s="2">
        <v>2172</v>
      </c>
      <c r="H64" s="2">
        <v>1355</v>
      </c>
      <c r="I64" s="2">
        <v>10667</v>
      </c>
      <c r="J64">
        <v>819</v>
      </c>
      <c r="K64" s="2">
        <v>4846</v>
      </c>
      <c r="L64" s="2">
        <v>29538</v>
      </c>
      <c r="M64" s="2">
        <v>17260</v>
      </c>
    </row>
    <row r="65" spans="1:13" x14ac:dyDescent="0.35">
      <c r="A65">
        <v>2018</v>
      </c>
      <c r="B65" s="2">
        <v>107257</v>
      </c>
      <c r="C65" s="2">
        <v>51697</v>
      </c>
      <c r="D65">
        <v>50</v>
      </c>
      <c r="E65" s="2">
        <v>1129</v>
      </c>
      <c r="F65">
        <v>738</v>
      </c>
      <c r="G65" s="2">
        <v>1436</v>
      </c>
      <c r="H65" s="2">
        <v>1740</v>
      </c>
      <c r="I65" s="2">
        <v>6134</v>
      </c>
      <c r="J65" t="s">
        <v>133</v>
      </c>
      <c r="K65" s="2">
        <v>4708</v>
      </c>
      <c r="L65" s="2">
        <v>19187</v>
      </c>
      <c r="M65" s="2">
        <v>20438</v>
      </c>
    </row>
    <row r="66" spans="1:13" x14ac:dyDescent="0.35">
      <c r="A66" t="s">
        <v>127</v>
      </c>
    </row>
    <row r="67" spans="1:13" x14ac:dyDescent="0.35">
      <c r="A67">
        <v>2019</v>
      </c>
      <c r="B67" s="2">
        <v>1715</v>
      </c>
      <c r="C67">
        <v>34</v>
      </c>
      <c r="D67" t="s">
        <v>133</v>
      </c>
      <c r="E67" t="s">
        <v>133</v>
      </c>
      <c r="F67">
        <v>27</v>
      </c>
      <c r="G67">
        <v>41</v>
      </c>
      <c r="H67" t="s">
        <v>133</v>
      </c>
      <c r="I67">
        <v>5</v>
      </c>
      <c r="J67">
        <v>17</v>
      </c>
      <c r="K67" s="2">
        <v>1349</v>
      </c>
      <c r="L67">
        <v>93</v>
      </c>
      <c r="M67">
        <v>190</v>
      </c>
    </row>
    <row r="68" spans="1:13" x14ac:dyDescent="0.35">
      <c r="A68">
        <v>2018</v>
      </c>
      <c r="B68" s="2">
        <v>1243</v>
      </c>
      <c r="C68">
        <v>10</v>
      </c>
      <c r="D68">
        <v>10</v>
      </c>
      <c r="E68" t="s">
        <v>133</v>
      </c>
      <c r="F68">
        <v>128</v>
      </c>
      <c r="G68">
        <v>12</v>
      </c>
      <c r="H68" t="s">
        <v>133</v>
      </c>
      <c r="I68">
        <v>212</v>
      </c>
      <c r="J68" t="s">
        <v>133</v>
      </c>
      <c r="K68">
        <v>232</v>
      </c>
      <c r="L68">
        <v>76</v>
      </c>
      <c r="M68">
        <v>564</v>
      </c>
    </row>
    <row r="69" spans="1:13" x14ac:dyDescent="0.35">
      <c r="A69" t="s">
        <v>128</v>
      </c>
    </row>
    <row r="70" spans="1:13" x14ac:dyDescent="0.35">
      <c r="A70">
        <v>2019</v>
      </c>
      <c r="B70" s="2">
        <v>11411</v>
      </c>
      <c r="C70" s="2">
        <v>1718</v>
      </c>
      <c r="D70">
        <v>31</v>
      </c>
      <c r="E70" s="2">
        <v>1606</v>
      </c>
      <c r="F70">
        <v>35</v>
      </c>
      <c r="G70">
        <v>215</v>
      </c>
      <c r="H70">
        <v>943</v>
      </c>
      <c r="I70" s="2">
        <v>1254</v>
      </c>
      <c r="J70">
        <v>90</v>
      </c>
      <c r="K70" s="2">
        <v>1113</v>
      </c>
      <c r="L70" s="2">
        <v>2044</v>
      </c>
      <c r="M70" s="2">
        <v>2577</v>
      </c>
    </row>
    <row r="71" spans="1:13" x14ac:dyDescent="0.35">
      <c r="A71">
        <v>2018</v>
      </c>
      <c r="B71" s="2">
        <v>10747</v>
      </c>
      <c r="C71" s="2">
        <v>2324</v>
      </c>
      <c r="D71">
        <v>30</v>
      </c>
      <c r="E71" s="2">
        <v>1317</v>
      </c>
      <c r="F71">
        <v>75</v>
      </c>
      <c r="G71">
        <v>240</v>
      </c>
      <c r="H71">
        <v>678</v>
      </c>
      <c r="I71" s="2">
        <v>1085</v>
      </c>
      <c r="J71">
        <v>61</v>
      </c>
      <c r="K71">
        <v>895</v>
      </c>
      <c r="L71" s="2">
        <v>1576</v>
      </c>
      <c r="M71" s="2">
        <v>2465</v>
      </c>
    </row>
    <row r="72" spans="1:13" x14ac:dyDescent="0.35">
      <c r="A72" t="s">
        <v>129</v>
      </c>
    </row>
    <row r="73" spans="1:13" x14ac:dyDescent="0.35">
      <c r="A73">
        <v>2019</v>
      </c>
      <c r="B73" s="2">
        <v>6199</v>
      </c>
      <c r="C73" s="2">
        <v>1269</v>
      </c>
      <c r="D73" t="s">
        <v>133</v>
      </c>
      <c r="E73">
        <v>818</v>
      </c>
      <c r="F73">
        <v>30</v>
      </c>
      <c r="G73">
        <v>215</v>
      </c>
      <c r="H73">
        <v>91</v>
      </c>
      <c r="I73" s="2">
        <v>1011</v>
      </c>
      <c r="J73">
        <v>90</v>
      </c>
      <c r="K73" s="2">
        <v>1067</v>
      </c>
      <c r="L73">
        <v>276</v>
      </c>
      <c r="M73" s="2">
        <v>1546</v>
      </c>
    </row>
    <row r="74" spans="1:13" x14ac:dyDescent="0.35">
      <c r="A74">
        <v>2018</v>
      </c>
      <c r="B74" s="2">
        <v>6172</v>
      </c>
      <c r="C74" s="2">
        <v>1664</v>
      </c>
      <c r="D74" t="s">
        <v>133</v>
      </c>
      <c r="E74">
        <v>834</v>
      </c>
      <c r="F74">
        <v>81</v>
      </c>
      <c r="G74">
        <v>240</v>
      </c>
      <c r="H74">
        <v>45</v>
      </c>
      <c r="I74">
        <v>993</v>
      </c>
      <c r="J74">
        <v>61</v>
      </c>
      <c r="K74">
        <v>865</v>
      </c>
      <c r="L74">
        <v>180</v>
      </c>
      <c r="M74" s="2">
        <v>1210</v>
      </c>
    </row>
    <row r="75" spans="1:13" x14ac:dyDescent="0.35">
      <c r="A75" t="s">
        <v>130</v>
      </c>
    </row>
    <row r="76" spans="1:13" x14ac:dyDescent="0.35">
      <c r="A76">
        <v>2019</v>
      </c>
      <c r="B76" s="2">
        <v>5212</v>
      </c>
      <c r="C76">
        <v>449</v>
      </c>
      <c r="D76">
        <v>31</v>
      </c>
      <c r="E76">
        <v>788</v>
      </c>
      <c r="F76">
        <v>5</v>
      </c>
      <c r="G76" t="s">
        <v>133</v>
      </c>
      <c r="H76">
        <v>852</v>
      </c>
      <c r="I76">
        <v>242</v>
      </c>
      <c r="J76" t="s">
        <v>133</v>
      </c>
      <c r="K76">
        <v>46</v>
      </c>
      <c r="L76" s="2">
        <v>1768</v>
      </c>
      <c r="M76" s="2">
        <v>1031</v>
      </c>
    </row>
    <row r="77" spans="1:13" x14ac:dyDescent="0.35">
      <c r="A77">
        <v>2018</v>
      </c>
      <c r="B77" s="2">
        <v>4575</v>
      </c>
      <c r="C77">
        <v>660</v>
      </c>
      <c r="D77">
        <v>30</v>
      </c>
      <c r="E77">
        <v>483</v>
      </c>
      <c r="F77">
        <v>-5</v>
      </c>
      <c r="G77" t="s">
        <v>133</v>
      </c>
      <c r="H77">
        <v>633</v>
      </c>
      <c r="I77">
        <v>92</v>
      </c>
      <c r="J77" t="s">
        <v>133</v>
      </c>
      <c r="K77">
        <v>30</v>
      </c>
      <c r="L77" s="2">
        <v>1396</v>
      </c>
      <c r="M77" s="2">
        <v>1255</v>
      </c>
    </row>
    <row r="78" spans="1:13" x14ac:dyDescent="0.35">
      <c r="A78" t="s">
        <v>131</v>
      </c>
    </row>
    <row r="79" spans="1:13" x14ac:dyDescent="0.35">
      <c r="A79">
        <v>2019</v>
      </c>
      <c r="B79" s="2">
        <v>1037778</v>
      </c>
      <c r="C79" s="2">
        <v>310862</v>
      </c>
      <c r="D79">
        <v>110</v>
      </c>
      <c r="E79" s="2">
        <v>5822</v>
      </c>
      <c r="F79" s="2">
        <v>1881</v>
      </c>
      <c r="G79" s="2">
        <v>5078</v>
      </c>
      <c r="H79" s="2">
        <v>366315</v>
      </c>
      <c r="I79" s="2">
        <v>92869</v>
      </c>
      <c r="J79" s="2">
        <v>5163</v>
      </c>
      <c r="K79" s="2">
        <v>23685</v>
      </c>
      <c r="L79" s="2">
        <v>100986</v>
      </c>
      <c r="M79" s="2">
        <v>130086</v>
      </c>
    </row>
    <row r="80" spans="1:13" x14ac:dyDescent="0.35">
      <c r="A80">
        <v>2018</v>
      </c>
      <c r="B80" s="2">
        <v>962704</v>
      </c>
      <c r="C80" s="2">
        <v>281328</v>
      </c>
      <c r="D80">
        <v>157</v>
      </c>
      <c r="E80" s="2">
        <v>4241</v>
      </c>
      <c r="F80" s="2">
        <v>2136</v>
      </c>
      <c r="G80" s="2">
        <v>5593</v>
      </c>
      <c r="H80" s="2">
        <v>354269</v>
      </c>
      <c r="I80" s="2">
        <v>84610</v>
      </c>
      <c r="J80" s="2">
        <v>2121</v>
      </c>
      <c r="K80" s="2">
        <v>21266</v>
      </c>
      <c r="L80" s="2">
        <v>73864</v>
      </c>
      <c r="M80" s="2">
        <v>133119</v>
      </c>
    </row>
    <row r="81" spans="1:13" x14ac:dyDescent="0.35">
      <c r="A81" t="s">
        <v>151</v>
      </c>
    </row>
    <row r="82" spans="1:13" x14ac:dyDescent="0.35">
      <c r="A82">
        <v>2019</v>
      </c>
      <c r="B82" s="2">
        <v>399074</v>
      </c>
      <c r="C82" s="2">
        <v>86106</v>
      </c>
      <c r="D82" t="s">
        <v>133</v>
      </c>
      <c r="E82" s="2">
        <v>2600</v>
      </c>
      <c r="F82" t="s">
        <v>133</v>
      </c>
      <c r="G82" t="s">
        <v>133</v>
      </c>
      <c r="H82" s="2">
        <v>115524</v>
      </c>
      <c r="I82" s="2">
        <v>15903</v>
      </c>
      <c r="J82" s="2">
        <v>2299</v>
      </c>
      <c r="K82">
        <v>386</v>
      </c>
      <c r="L82" s="2">
        <v>56828</v>
      </c>
      <c r="M82" s="2">
        <v>119429</v>
      </c>
    </row>
    <row r="83" spans="1:13" x14ac:dyDescent="0.35">
      <c r="A83">
        <v>2018</v>
      </c>
      <c r="B83" s="2">
        <v>386838</v>
      </c>
      <c r="C83" s="2">
        <v>80513</v>
      </c>
      <c r="D83" t="s">
        <v>133</v>
      </c>
      <c r="E83" s="2">
        <v>2212</v>
      </c>
      <c r="F83" t="s">
        <v>133</v>
      </c>
      <c r="G83" t="s">
        <v>133</v>
      </c>
      <c r="H83" s="2">
        <v>103514</v>
      </c>
      <c r="I83" s="2">
        <v>14807</v>
      </c>
      <c r="J83" s="2">
        <v>1471</v>
      </c>
      <c r="K83">
        <v>833</v>
      </c>
      <c r="L83" s="2">
        <v>59402</v>
      </c>
      <c r="M83" s="2">
        <v>124085</v>
      </c>
    </row>
    <row r="84" spans="1:13" x14ac:dyDescent="0.35">
      <c r="A84" t="s">
        <v>152</v>
      </c>
    </row>
    <row r="85" spans="1:13" x14ac:dyDescent="0.35">
      <c r="A85" t="s">
        <v>153</v>
      </c>
    </row>
    <row r="86" spans="1:13" x14ac:dyDescent="0.35">
      <c r="A86" t="s">
        <v>154</v>
      </c>
    </row>
    <row r="87" spans="1:13" x14ac:dyDescent="0.35">
      <c r="A87" t="s">
        <v>155</v>
      </c>
    </row>
    <row r="88" spans="1:13" x14ac:dyDescent="0.35">
      <c r="A88" t="s">
        <v>137</v>
      </c>
    </row>
    <row r="91" spans="1:13" x14ac:dyDescent="0.35">
      <c r="A91" t="s">
        <v>156</v>
      </c>
    </row>
    <row r="92" spans="1:13" x14ac:dyDescent="0.35">
      <c r="A92" t="s">
        <v>115</v>
      </c>
      <c r="B92" t="s">
        <v>157</v>
      </c>
      <c r="C92" t="s">
        <v>158</v>
      </c>
      <c r="I92" t="s">
        <v>159</v>
      </c>
    </row>
    <row r="93" spans="1:13" x14ac:dyDescent="0.35">
      <c r="C93" t="s">
        <v>160</v>
      </c>
      <c r="D93" t="s">
        <v>161</v>
      </c>
      <c r="I93" t="s">
        <v>162</v>
      </c>
      <c r="J93" t="s">
        <v>163</v>
      </c>
    </row>
    <row r="94" spans="1:13" ht="58" x14ac:dyDescent="0.35">
      <c r="D94" s="1" t="s">
        <v>164</v>
      </c>
      <c r="E94" s="1" t="s">
        <v>165</v>
      </c>
      <c r="F94" s="1" t="s">
        <v>166</v>
      </c>
      <c r="G94" s="1" t="s">
        <v>167</v>
      </c>
      <c r="H94" s="1" t="s">
        <v>168</v>
      </c>
      <c r="I94" s="1"/>
      <c r="J94" s="1"/>
    </row>
    <row r="95" spans="1:13" x14ac:dyDescent="0.35">
      <c r="B95" t="s">
        <v>122</v>
      </c>
    </row>
    <row r="96" spans="1:13" x14ac:dyDescent="0.35">
      <c r="A96" t="s">
        <v>123</v>
      </c>
    </row>
    <row r="97" spans="1:10" x14ac:dyDescent="0.35">
      <c r="A97">
        <v>2019</v>
      </c>
      <c r="B97" s="2">
        <v>4320246</v>
      </c>
      <c r="C97" s="2">
        <v>2828906</v>
      </c>
      <c r="D97" s="2">
        <v>58264</v>
      </c>
      <c r="E97" s="2">
        <v>115839</v>
      </c>
      <c r="F97" s="2">
        <v>249072</v>
      </c>
      <c r="G97" s="2">
        <v>530308</v>
      </c>
      <c r="H97" s="2">
        <v>66565</v>
      </c>
      <c r="I97" s="2">
        <v>274829</v>
      </c>
      <c r="J97" s="2">
        <v>196462</v>
      </c>
    </row>
    <row r="98" spans="1:10" x14ac:dyDescent="0.35">
      <c r="A98">
        <v>2018</v>
      </c>
      <c r="B98" s="2">
        <v>4083702</v>
      </c>
      <c r="C98" s="2">
        <v>2724402</v>
      </c>
      <c r="D98" s="2">
        <v>58074</v>
      </c>
      <c r="E98" s="2">
        <v>118678</v>
      </c>
      <c r="F98" s="2">
        <v>218538</v>
      </c>
      <c r="G98" s="2">
        <v>497888</v>
      </c>
      <c r="H98" s="2">
        <v>67061</v>
      </c>
      <c r="I98" s="2">
        <v>221082</v>
      </c>
      <c r="J98" s="2">
        <v>177978</v>
      </c>
    </row>
    <row r="99" spans="1:10" x14ac:dyDescent="0.35">
      <c r="A99" t="s">
        <v>124</v>
      </c>
    </row>
    <row r="100" spans="1:10" x14ac:dyDescent="0.35">
      <c r="A100">
        <v>2019</v>
      </c>
      <c r="B100" s="2">
        <v>2899048</v>
      </c>
      <c r="C100" s="2">
        <v>1868636</v>
      </c>
      <c r="D100" s="2">
        <v>17806</v>
      </c>
      <c r="E100" s="2">
        <v>92185</v>
      </c>
      <c r="F100" s="2">
        <v>170341</v>
      </c>
      <c r="G100" s="2">
        <v>368386</v>
      </c>
      <c r="H100" s="2">
        <v>48121</v>
      </c>
      <c r="I100" s="2">
        <v>183684</v>
      </c>
      <c r="J100" s="2">
        <v>149890</v>
      </c>
    </row>
    <row r="101" spans="1:10" x14ac:dyDescent="0.35">
      <c r="A101">
        <v>2018</v>
      </c>
      <c r="B101" s="2">
        <v>2776173</v>
      </c>
      <c r="C101" s="2">
        <v>1817239</v>
      </c>
      <c r="D101" s="2">
        <v>15786</v>
      </c>
      <c r="E101" s="2">
        <v>95361</v>
      </c>
      <c r="F101" s="2">
        <v>150319</v>
      </c>
      <c r="G101" s="2">
        <v>350465</v>
      </c>
      <c r="H101" s="2">
        <v>50034</v>
      </c>
      <c r="I101" s="2">
        <v>165208</v>
      </c>
      <c r="J101" s="2">
        <v>131760</v>
      </c>
    </row>
    <row r="102" spans="1:10" x14ac:dyDescent="0.35">
      <c r="A102" t="s">
        <v>125</v>
      </c>
    </row>
    <row r="103" spans="1:10" x14ac:dyDescent="0.35">
      <c r="A103">
        <v>2019</v>
      </c>
      <c r="B103" s="2">
        <v>171824</v>
      </c>
      <c r="C103" s="2">
        <v>130994</v>
      </c>
      <c r="D103" s="2">
        <v>1273</v>
      </c>
      <c r="E103" s="2">
        <v>2395</v>
      </c>
      <c r="F103" s="2">
        <v>12200</v>
      </c>
      <c r="G103" s="2">
        <v>16758</v>
      </c>
      <c r="H103" s="2">
        <v>1737</v>
      </c>
      <c r="I103" s="2">
        <v>4499</v>
      </c>
      <c r="J103" s="2">
        <v>1969</v>
      </c>
    </row>
    <row r="104" spans="1:10" x14ac:dyDescent="0.35">
      <c r="A104">
        <v>2018</v>
      </c>
      <c r="B104" s="2">
        <v>160934</v>
      </c>
      <c r="C104" s="2">
        <v>123730</v>
      </c>
      <c r="D104" s="2">
        <v>1079</v>
      </c>
      <c r="E104" s="2">
        <v>2574</v>
      </c>
      <c r="F104" s="2">
        <v>9209</v>
      </c>
      <c r="G104" s="2">
        <v>14304</v>
      </c>
      <c r="H104" s="2">
        <v>1759</v>
      </c>
      <c r="I104" s="2">
        <v>4665</v>
      </c>
      <c r="J104" s="2">
        <v>3614</v>
      </c>
    </row>
    <row r="105" spans="1:10" x14ac:dyDescent="0.35">
      <c r="A105" t="s">
        <v>8</v>
      </c>
    </row>
    <row r="106" spans="1:10" x14ac:dyDescent="0.35">
      <c r="A106">
        <v>2019</v>
      </c>
      <c r="B106" s="2">
        <v>96235</v>
      </c>
      <c r="C106" s="2">
        <v>69228</v>
      </c>
      <c r="D106">
        <v>771</v>
      </c>
      <c r="E106" s="2">
        <v>1982</v>
      </c>
      <c r="F106" s="2">
        <v>9359</v>
      </c>
      <c r="G106" s="2">
        <v>11197</v>
      </c>
      <c r="H106">
        <v>703</v>
      </c>
      <c r="I106" s="2">
        <v>1081</v>
      </c>
      <c r="J106" s="2">
        <v>1913</v>
      </c>
    </row>
    <row r="107" spans="1:10" x14ac:dyDescent="0.35">
      <c r="A107">
        <v>2018</v>
      </c>
      <c r="B107" s="2">
        <v>85263</v>
      </c>
      <c r="C107" s="2">
        <v>65926</v>
      </c>
      <c r="D107">
        <v>740</v>
      </c>
      <c r="E107" s="2">
        <v>1940</v>
      </c>
      <c r="F107" s="2">
        <v>5979</v>
      </c>
      <c r="G107" s="2">
        <v>8072</v>
      </c>
      <c r="H107">
        <v>666</v>
      </c>
      <c r="I107">
        <v>774</v>
      </c>
      <c r="J107" s="2">
        <v>1165</v>
      </c>
    </row>
    <row r="108" spans="1:10" x14ac:dyDescent="0.35">
      <c r="A108" t="s">
        <v>126</v>
      </c>
    </row>
    <row r="109" spans="1:10" x14ac:dyDescent="0.35">
      <c r="A109">
        <v>2019</v>
      </c>
      <c r="B109" s="2">
        <v>1090505</v>
      </c>
      <c r="C109" s="2">
        <v>724512</v>
      </c>
      <c r="D109" s="2">
        <v>35692</v>
      </c>
      <c r="E109" s="2">
        <v>16760</v>
      </c>
      <c r="F109" s="2">
        <v>52363</v>
      </c>
      <c r="G109" s="2">
        <v>127886</v>
      </c>
      <c r="H109" s="2">
        <v>14797</v>
      </c>
      <c r="I109" s="2">
        <v>76193</v>
      </c>
      <c r="J109" s="2">
        <v>42304</v>
      </c>
    </row>
    <row r="110" spans="1:10" x14ac:dyDescent="0.35">
      <c r="A110">
        <v>2018</v>
      </c>
      <c r="B110" s="2">
        <v>1012011</v>
      </c>
      <c r="C110" s="2">
        <v>684393</v>
      </c>
      <c r="D110" s="2">
        <v>38779</v>
      </c>
      <c r="E110" s="2">
        <v>16489</v>
      </c>
      <c r="F110" s="2">
        <v>48559</v>
      </c>
      <c r="G110" s="2">
        <v>119774</v>
      </c>
      <c r="H110" s="2">
        <v>13484</v>
      </c>
      <c r="I110" s="2">
        <v>49618</v>
      </c>
      <c r="J110" s="2">
        <v>40914</v>
      </c>
    </row>
    <row r="111" spans="1:10" x14ac:dyDescent="0.35">
      <c r="A111" t="s">
        <v>127</v>
      </c>
    </row>
    <row r="112" spans="1:10" x14ac:dyDescent="0.35">
      <c r="A112">
        <v>2019</v>
      </c>
      <c r="B112" s="2">
        <v>62634</v>
      </c>
      <c r="C112" s="2">
        <v>35537</v>
      </c>
      <c r="D112" s="2">
        <v>2723</v>
      </c>
      <c r="E112" s="2">
        <v>2516</v>
      </c>
      <c r="F112" s="2">
        <v>4810</v>
      </c>
      <c r="G112" s="2">
        <v>6081</v>
      </c>
      <c r="H112" s="2">
        <v>1208</v>
      </c>
      <c r="I112" s="2">
        <v>9371</v>
      </c>
      <c r="J112">
        <v>387</v>
      </c>
    </row>
    <row r="113" spans="1:10" x14ac:dyDescent="0.35">
      <c r="A113">
        <v>2018</v>
      </c>
      <c r="B113" s="2">
        <v>49320</v>
      </c>
      <c r="C113" s="2">
        <v>33113</v>
      </c>
      <c r="D113" s="2">
        <v>1690</v>
      </c>
      <c r="E113" s="2">
        <v>2313</v>
      </c>
      <c r="F113" s="2">
        <v>4472</v>
      </c>
      <c r="G113" s="2">
        <v>5272</v>
      </c>
      <c r="H113" s="2">
        <v>1117</v>
      </c>
      <c r="I113">
        <v>817</v>
      </c>
      <c r="J113">
        <v>525</v>
      </c>
    </row>
    <row r="114" spans="1:10" x14ac:dyDescent="0.35">
      <c r="A114" t="s">
        <v>128</v>
      </c>
    </row>
    <row r="115" spans="1:10" x14ac:dyDescent="0.35">
      <c r="A115">
        <v>2019</v>
      </c>
      <c r="B115" s="2">
        <v>166649</v>
      </c>
      <c r="C115" s="2">
        <v>96606</v>
      </c>
      <c r="D115" s="2">
        <v>9629</v>
      </c>
      <c r="E115" s="2">
        <v>2510</v>
      </c>
      <c r="F115" s="2">
        <v>5988</v>
      </c>
      <c r="G115" s="2">
        <v>40301</v>
      </c>
      <c r="H115" s="2">
        <v>1792</v>
      </c>
      <c r="I115" s="2">
        <v>3818</v>
      </c>
      <c r="J115" s="2">
        <v>6004</v>
      </c>
    </row>
    <row r="116" spans="1:10" x14ac:dyDescent="0.35">
      <c r="A116">
        <v>2018</v>
      </c>
      <c r="B116" s="2">
        <v>159217</v>
      </c>
      <c r="C116" s="2">
        <v>92164</v>
      </c>
      <c r="D116" s="2">
        <v>9533</v>
      </c>
      <c r="E116" s="2">
        <v>2425</v>
      </c>
      <c r="F116" s="2">
        <v>5275</v>
      </c>
      <c r="G116" s="2">
        <v>37010</v>
      </c>
      <c r="H116" s="2">
        <v>2673</v>
      </c>
      <c r="I116" s="2">
        <v>5196</v>
      </c>
      <c r="J116" s="2">
        <v>4942</v>
      </c>
    </row>
    <row r="117" spans="1:10" x14ac:dyDescent="0.35">
      <c r="A117" t="s">
        <v>129</v>
      </c>
    </row>
    <row r="118" spans="1:10" x14ac:dyDescent="0.35">
      <c r="A118">
        <v>2019</v>
      </c>
      <c r="B118" s="2">
        <v>135795</v>
      </c>
      <c r="C118" s="2">
        <v>75335</v>
      </c>
      <c r="D118" s="2">
        <v>8764</v>
      </c>
      <c r="E118" s="2">
        <v>1959</v>
      </c>
      <c r="F118" s="2">
        <v>5161</v>
      </c>
      <c r="G118" s="2">
        <v>33757</v>
      </c>
      <c r="H118" s="2">
        <v>1507</v>
      </c>
      <c r="I118" s="2">
        <v>3759</v>
      </c>
      <c r="J118" s="2">
        <v>5553</v>
      </c>
    </row>
    <row r="119" spans="1:10" x14ac:dyDescent="0.35">
      <c r="A119">
        <v>2018</v>
      </c>
      <c r="B119" s="2">
        <v>130090</v>
      </c>
      <c r="C119" s="2">
        <v>71751</v>
      </c>
      <c r="D119" s="2">
        <v>8673</v>
      </c>
      <c r="E119" s="2">
        <v>1890</v>
      </c>
      <c r="F119" s="2">
        <v>4547</v>
      </c>
      <c r="G119" s="2">
        <v>31177</v>
      </c>
      <c r="H119" s="2">
        <v>2408</v>
      </c>
      <c r="I119" s="2">
        <v>5110</v>
      </c>
      <c r="J119" s="2">
        <v>4533</v>
      </c>
    </row>
    <row r="120" spans="1:10" x14ac:dyDescent="0.35">
      <c r="A120" t="s">
        <v>130</v>
      </c>
    </row>
    <row r="121" spans="1:10" x14ac:dyDescent="0.35">
      <c r="A121">
        <v>2019</v>
      </c>
      <c r="B121" s="2">
        <v>30853</v>
      </c>
      <c r="C121" s="2">
        <v>21271</v>
      </c>
      <c r="D121">
        <v>865</v>
      </c>
      <c r="E121">
        <v>551</v>
      </c>
      <c r="F121">
        <v>827</v>
      </c>
      <c r="G121" s="2">
        <v>6543</v>
      </c>
      <c r="H121">
        <v>285</v>
      </c>
      <c r="I121">
        <v>59</v>
      </c>
      <c r="J121">
        <v>451</v>
      </c>
    </row>
    <row r="122" spans="1:10" x14ac:dyDescent="0.35">
      <c r="A122">
        <v>2018</v>
      </c>
      <c r="B122" s="2">
        <v>29128</v>
      </c>
      <c r="C122" s="2">
        <v>20412</v>
      </c>
      <c r="D122">
        <v>860</v>
      </c>
      <c r="E122">
        <v>535</v>
      </c>
      <c r="F122">
        <v>727</v>
      </c>
      <c r="G122" s="2">
        <v>5832</v>
      </c>
      <c r="H122">
        <v>265</v>
      </c>
      <c r="I122">
        <v>86</v>
      </c>
      <c r="J122">
        <v>409</v>
      </c>
    </row>
    <row r="123" spans="1:10" x14ac:dyDescent="0.35">
      <c r="A123" t="s">
        <v>131</v>
      </c>
    </row>
    <row r="124" spans="1:10" x14ac:dyDescent="0.35">
      <c r="A124">
        <v>2019</v>
      </c>
      <c r="B124" s="2">
        <v>4486894</v>
      </c>
      <c r="C124" s="2">
        <v>2925512</v>
      </c>
      <c r="D124" s="2">
        <v>67893</v>
      </c>
      <c r="E124" s="2">
        <v>118349</v>
      </c>
      <c r="F124" s="2">
        <v>255060</v>
      </c>
      <c r="G124" s="2">
        <v>570609</v>
      </c>
      <c r="H124" s="2">
        <v>68357</v>
      </c>
      <c r="I124" s="2">
        <v>278648</v>
      </c>
      <c r="J124" s="2">
        <v>202467</v>
      </c>
    </row>
    <row r="125" spans="1:10" x14ac:dyDescent="0.35">
      <c r="A125">
        <v>2018</v>
      </c>
      <c r="B125" s="2">
        <v>4242919</v>
      </c>
      <c r="C125" s="2">
        <v>2816566</v>
      </c>
      <c r="D125" s="2">
        <v>67607</v>
      </c>
      <c r="E125" s="2">
        <v>121104</v>
      </c>
      <c r="F125" s="2">
        <v>223813</v>
      </c>
      <c r="G125" s="2">
        <v>534898</v>
      </c>
      <c r="H125" s="2">
        <v>69734</v>
      </c>
      <c r="I125" s="2">
        <v>226278</v>
      </c>
      <c r="J125" s="2">
        <v>182921</v>
      </c>
    </row>
    <row r="126" spans="1:10" x14ac:dyDescent="0.35">
      <c r="A126" t="s">
        <v>151</v>
      </c>
    </row>
    <row r="127" spans="1:10" x14ac:dyDescent="0.35">
      <c r="A127">
        <v>2019</v>
      </c>
      <c r="B127" s="2">
        <v>4095987</v>
      </c>
      <c r="C127" s="2">
        <v>2218533</v>
      </c>
      <c r="D127" s="2">
        <v>14171</v>
      </c>
      <c r="E127" s="2">
        <v>63563</v>
      </c>
      <c r="F127" s="2">
        <v>102013</v>
      </c>
      <c r="G127" s="2">
        <v>1424219</v>
      </c>
      <c r="H127" s="2">
        <v>24218</v>
      </c>
      <c r="I127" s="2">
        <v>129128</v>
      </c>
      <c r="J127" s="2">
        <v>120143</v>
      </c>
    </row>
    <row r="128" spans="1:10" x14ac:dyDescent="0.35">
      <c r="A128">
        <v>2018</v>
      </c>
      <c r="B128" s="2">
        <v>4121552</v>
      </c>
      <c r="C128" s="2">
        <v>2056127</v>
      </c>
      <c r="D128" s="2">
        <v>14342</v>
      </c>
      <c r="E128" s="2">
        <v>59127</v>
      </c>
      <c r="F128" s="2">
        <v>90844</v>
      </c>
      <c r="G128" s="2">
        <v>1652537</v>
      </c>
      <c r="H128" s="2">
        <v>23306</v>
      </c>
      <c r="I128" s="2">
        <v>116092</v>
      </c>
      <c r="J128" s="2">
        <v>109178</v>
      </c>
    </row>
    <row r="129" spans="1:1" x14ac:dyDescent="0.35">
      <c r="A129" t="s">
        <v>169</v>
      </c>
    </row>
    <row r="130" spans="1:1" x14ac:dyDescent="0.35">
      <c r="A130" t="s">
        <v>170</v>
      </c>
    </row>
    <row r="131" spans="1:1" x14ac:dyDescent="0.35">
      <c r="A131" t="s">
        <v>171</v>
      </c>
    </row>
    <row r="132" spans="1:1" x14ac:dyDescent="0.35">
      <c r="A132" t="s">
        <v>137</v>
      </c>
    </row>
  </sheetData>
  <hyperlinks>
    <hyperlink ref="B2" r:id="rId1" xr:uid="{50AD4E45-A337-4172-B388-8D58733F735A}"/>
  </hyperlinks>
  <pageMargins left="0.7" right="0.7" top="0.78740157499999996" bottom="0.78740157499999996" header="0.3" footer="0.3"/>
  <pageSetup paperSize="9" orientation="portrait" horizontalDpi="4294967293"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7D6F3-8CCD-4604-ADD1-EC6D3713FE3E}">
  <dimension ref="A1:M86"/>
  <sheetViews>
    <sheetView topLeftCell="A52" zoomScale="70" zoomScaleNormal="70" workbookViewId="0">
      <selection activeCell="F61" sqref="F61:F80"/>
    </sheetView>
  </sheetViews>
  <sheetFormatPr baseColWidth="10" defaultRowHeight="14.5" x14ac:dyDescent="0.35"/>
  <sheetData>
    <row r="1" spans="1:13" ht="23.5" x14ac:dyDescent="0.55000000000000004">
      <c r="A1" s="3" t="s">
        <v>280</v>
      </c>
    </row>
    <row r="2" spans="1:13" x14ac:dyDescent="0.35">
      <c r="A2" t="s">
        <v>89</v>
      </c>
      <c r="B2" s="4" t="s">
        <v>91</v>
      </c>
    </row>
    <row r="4" spans="1:13" x14ac:dyDescent="0.35">
      <c r="A4" t="s">
        <v>0</v>
      </c>
    </row>
    <row r="5" spans="1:13" x14ac:dyDescent="0.35">
      <c r="A5" t="s">
        <v>1</v>
      </c>
      <c r="B5" t="s">
        <v>2</v>
      </c>
    </row>
    <row r="6" spans="1:13" ht="29" x14ac:dyDescent="0.35">
      <c r="B6" t="s">
        <v>3</v>
      </c>
      <c r="C6" s="1" t="s">
        <v>4</v>
      </c>
      <c r="D6" t="s">
        <v>5</v>
      </c>
    </row>
    <row r="7" spans="1:13" ht="58" x14ac:dyDescent="0.35">
      <c r="D7" t="s">
        <v>6</v>
      </c>
      <c r="F7" s="1" t="s">
        <v>7</v>
      </c>
      <c r="H7" t="s">
        <v>8</v>
      </c>
      <c r="J7" t="s">
        <v>9</v>
      </c>
      <c r="L7" t="s">
        <v>10</v>
      </c>
    </row>
    <row r="8" spans="1:13" ht="29" x14ac:dyDescent="0.35">
      <c r="D8" t="s">
        <v>11</v>
      </c>
      <c r="E8" s="1" t="s">
        <v>4</v>
      </c>
      <c r="F8" t="s">
        <v>11</v>
      </c>
      <c r="G8" s="1" t="s">
        <v>4</v>
      </c>
      <c r="H8" t="s">
        <v>11</v>
      </c>
      <c r="I8" s="1" t="s">
        <v>4</v>
      </c>
      <c r="J8" t="s">
        <v>11</v>
      </c>
      <c r="K8" s="1" t="s">
        <v>4</v>
      </c>
      <c r="L8" t="s">
        <v>11</v>
      </c>
      <c r="M8" s="1" t="s">
        <v>4</v>
      </c>
    </row>
    <row r="10" spans="1:13" x14ac:dyDescent="0.35">
      <c r="B10" t="s">
        <v>12</v>
      </c>
    </row>
    <row r="11" spans="1:13" x14ac:dyDescent="0.35">
      <c r="A11" t="s">
        <v>13</v>
      </c>
      <c r="B11" t="s">
        <v>14</v>
      </c>
      <c r="C11" t="s">
        <v>14</v>
      </c>
      <c r="D11" s="2">
        <v>21146</v>
      </c>
      <c r="E11" s="2">
        <v>3327</v>
      </c>
      <c r="F11" t="s">
        <v>14</v>
      </c>
      <c r="G11" t="s">
        <v>14</v>
      </c>
      <c r="H11" s="2">
        <v>1329</v>
      </c>
      <c r="I11">
        <v>642</v>
      </c>
      <c r="J11" t="s">
        <v>14</v>
      </c>
      <c r="K11" t="s">
        <v>14</v>
      </c>
      <c r="L11" t="s">
        <v>14</v>
      </c>
      <c r="M11" t="s">
        <v>14</v>
      </c>
    </row>
    <row r="12" spans="1:13" x14ac:dyDescent="0.35">
      <c r="A12" t="s">
        <v>15</v>
      </c>
      <c r="B12" t="s">
        <v>14</v>
      </c>
      <c r="C12" t="s">
        <v>14</v>
      </c>
      <c r="D12" s="2">
        <v>21069</v>
      </c>
      <c r="E12" s="2">
        <v>3330</v>
      </c>
      <c r="F12" t="s">
        <v>14</v>
      </c>
      <c r="G12" t="s">
        <v>14</v>
      </c>
      <c r="H12" s="2">
        <v>1401</v>
      </c>
      <c r="I12">
        <v>678</v>
      </c>
      <c r="J12" t="s">
        <v>14</v>
      </c>
      <c r="K12" t="s">
        <v>14</v>
      </c>
      <c r="L12" t="s">
        <v>14</v>
      </c>
      <c r="M12" t="s">
        <v>14</v>
      </c>
    </row>
    <row r="13" spans="1:13" x14ac:dyDescent="0.35">
      <c r="A13" t="s">
        <v>16</v>
      </c>
      <c r="B13" t="s">
        <v>14</v>
      </c>
      <c r="C13" t="s">
        <v>14</v>
      </c>
      <c r="D13" s="2">
        <v>21625</v>
      </c>
      <c r="E13" s="2">
        <v>3408</v>
      </c>
      <c r="F13" t="s">
        <v>14</v>
      </c>
      <c r="G13" t="s">
        <v>14</v>
      </c>
      <c r="H13" s="2">
        <v>1376</v>
      </c>
      <c r="I13">
        <v>646</v>
      </c>
      <c r="J13" t="s">
        <v>14</v>
      </c>
      <c r="K13" t="s">
        <v>14</v>
      </c>
      <c r="L13" t="s">
        <v>14</v>
      </c>
      <c r="M13" t="s">
        <v>14</v>
      </c>
    </row>
    <row r="14" spans="1:13" x14ac:dyDescent="0.35">
      <c r="A14" t="s">
        <v>17</v>
      </c>
      <c r="B14" t="s">
        <v>14</v>
      </c>
      <c r="C14" t="s">
        <v>14</v>
      </c>
      <c r="D14" s="2">
        <v>22507</v>
      </c>
      <c r="E14" s="2">
        <v>3797</v>
      </c>
      <c r="F14" t="s">
        <v>14</v>
      </c>
      <c r="G14" t="s">
        <v>14</v>
      </c>
      <c r="H14" s="2">
        <v>1409</v>
      </c>
      <c r="I14">
        <v>656</v>
      </c>
      <c r="J14" t="s">
        <v>14</v>
      </c>
      <c r="K14" t="s">
        <v>14</v>
      </c>
      <c r="L14" t="s">
        <v>14</v>
      </c>
      <c r="M14" t="s">
        <v>14</v>
      </c>
    </row>
    <row r="15" spans="1:13" x14ac:dyDescent="0.35">
      <c r="A15" t="s">
        <v>18</v>
      </c>
      <c r="B15" t="s">
        <v>14</v>
      </c>
      <c r="C15" t="s">
        <v>14</v>
      </c>
      <c r="D15" s="2">
        <v>23387</v>
      </c>
      <c r="E15" s="2">
        <v>4129</v>
      </c>
      <c r="F15" t="s">
        <v>14</v>
      </c>
      <c r="G15" t="s">
        <v>14</v>
      </c>
      <c r="H15" s="2">
        <v>1344</v>
      </c>
      <c r="I15">
        <v>638</v>
      </c>
      <c r="J15" t="s">
        <v>14</v>
      </c>
      <c r="K15" t="s">
        <v>14</v>
      </c>
      <c r="L15" t="s">
        <v>14</v>
      </c>
      <c r="M15" t="s">
        <v>14</v>
      </c>
    </row>
    <row r="16" spans="1:13" x14ac:dyDescent="0.35">
      <c r="A16" t="s">
        <v>19</v>
      </c>
      <c r="B16" t="s">
        <v>14</v>
      </c>
      <c r="C16" t="s">
        <v>14</v>
      </c>
      <c r="D16" s="2">
        <v>24741</v>
      </c>
      <c r="E16" s="2">
        <v>4500</v>
      </c>
      <c r="F16" t="s">
        <v>14</v>
      </c>
      <c r="G16" t="s">
        <v>14</v>
      </c>
      <c r="H16" s="2">
        <v>1624</v>
      </c>
      <c r="I16">
        <v>782</v>
      </c>
      <c r="J16" t="s">
        <v>14</v>
      </c>
      <c r="K16" t="s">
        <v>14</v>
      </c>
      <c r="L16" t="s">
        <v>14</v>
      </c>
      <c r="M16" t="s">
        <v>14</v>
      </c>
    </row>
    <row r="17" spans="1:13" x14ac:dyDescent="0.35">
      <c r="A17" t="s">
        <v>20</v>
      </c>
      <c r="B17" t="s">
        <v>14</v>
      </c>
      <c r="C17" t="s">
        <v>14</v>
      </c>
      <c r="D17" s="2">
        <v>26796</v>
      </c>
      <c r="E17" s="2">
        <v>5057</v>
      </c>
      <c r="F17" t="s">
        <v>14</v>
      </c>
      <c r="G17" t="s">
        <v>14</v>
      </c>
      <c r="H17" s="2">
        <v>1789</v>
      </c>
      <c r="I17">
        <v>844</v>
      </c>
      <c r="J17" t="s">
        <v>14</v>
      </c>
      <c r="K17" t="s">
        <v>14</v>
      </c>
      <c r="L17" t="s">
        <v>14</v>
      </c>
      <c r="M17" t="s">
        <v>14</v>
      </c>
    </row>
    <row r="18" spans="1:13" x14ac:dyDescent="0.35">
      <c r="A18" t="s">
        <v>21</v>
      </c>
      <c r="B18" t="s">
        <v>14</v>
      </c>
      <c r="C18" t="s">
        <v>14</v>
      </c>
      <c r="D18" s="2">
        <v>29307</v>
      </c>
      <c r="E18" s="2">
        <v>5687</v>
      </c>
      <c r="F18" t="s">
        <v>14</v>
      </c>
      <c r="G18" t="s">
        <v>14</v>
      </c>
      <c r="H18" s="2">
        <v>1861</v>
      </c>
      <c r="I18">
        <v>846</v>
      </c>
      <c r="J18" t="s">
        <v>14</v>
      </c>
      <c r="K18" t="s">
        <v>14</v>
      </c>
      <c r="L18" t="s">
        <v>14</v>
      </c>
      <c r="M18" t="s">
        <v>14</v>
      </c>
    </row>
    <row r="19" spans="1:13" x14ac:dyDescent="0.35">
      <c r="A19" t="s">
        <v>22</v>
      </c>
      <c r="B19" t="s">
        <v>14</v>
      </c>
      <c r="C19" t="s">
        <v>14</v>
      </c>
      <c r="D19" s="2">
        <v>32791</v>
      </c>
      <c r="E19" s="2">
        <v>6554</v>
      </c>
      <c r="F19" t="s">
        <v>14</v>
      </c>
      <c r="G19" t="s">
        <v>14</v>
      </c>
      <c r="H19" s="2">
        <v>1959</v>
      </c>
      <c r="I19">
        <v>835</v>
      </c>
      <c r="J19" t="s">
        <v>14</v>
      </c>
      <c r="K19" t="s">
        <v>14</v>
      </c>
      <c r="L19" t="s">
        <v>14</v>
      </c>
      <c r="M19" t="s">
        <v>14</v>
      </c>
    </row>
    <row r="20" spans="1:13" x14ac:dyDescent="0.35">
      <c r="A20" t="s">
        <v>23</v>
      </c>
      <c r="B20" t="s">
        <v>14</v>
      </c>
      <c r="C20" t="s">
        <v>14</v>
      </c>
      <c r="D20" s="2">
        <v>35688</v>
      </c>
      <c r="E20" s="2">
        <v>7718</v>
      </c>
      <c r="F20" t="s">
        <v>14</v>
      </c>
      <c r="G20" t="s">
        <v>14</v>
      </c>
      <c r="H20" s="2">
        <v>2014</v>
      </c>
      <c r="I20">
        <v>835</v>
      </c>
      <c r="J20" t="s">
        <v>14</v>
      </c>
      <c r="K20" t="s">
        <v>14</v>
      </c>
      <c r="L20" t="s">
        <v>14</v>
      </c>
      <c r="M20" t="s">
        <v>14</v>
      </c>
    </row>
    <row r="21" spans="1:13" x14ac:dyDescent="0.35">
      <c r="A21" t="s">
        <v>24</v>
      </c>
      <c r="B21" t="s">
        <v>14</v>
      </c>
      <c r="C21" t="s">
        <v>14</v>
      </c>
      <c r="D21" s="2">
        <v>38044</v>
      </c>
      <c r="E21" s="2">
        <v>8397</v>
      </c>
      <c r="F21" t="s">
        <v>14</v>
      </c>
      <c r="G21" t="s">
        <v>14</v>
      </c>
      <c r="H21" s="2">
        <v>2100</v>
      </c>
      <c r="I21">
        <v>907</v>
      </c>
      <c r="J21" t="s">
        <v>14</v>
      </c>
      <c r="K21" t="s">
        <v>14</v>
      </c>
      <c r="L21" t="s">
        <v>14</v>
      </c>
      <c r="M21" t="s">
        <v>14</v>
      </c>
    </row>
    <row r="22" spans="1:13" x14ac:dyDescent="0.35">
      <c r="A22" t="s">
        <v>25</v>
      </c>
      <c r="B22" t="s">
        <v>14</v>
      </c>
      <c r="C22" t="s">
        <v>14</v>
      </c>
      <c r="D22" s="2">
        <v>40993</v>
      </c>
      <c r="E22" s="2">
        <v>9251</v>
      </c>
      <c r="F22" t="s">
        <v>14</v>
      </c>
      <c r="G22" t="s">
        <v>14</v>
      </c>
      <c r="H22" s="2">
        <v>2111</v>
      </c>
      <c r="I22">
        <v>879</v>
      </c>
      <c r="J22" t="s">
        <v>14</v>
      </c>
      <c r="K22" t="s">
        <v>14</v>
      </c>
      <c r="L22" t="s">
        <v>14</v>
      </c>
      <c r="M22" t="s">
        <v>14</v>
      </c>
    </row>
    <row r="23" spans="1:13" x14ac:dyDescent="0.35">
      <c r="A23" t="s">
        <v>26</v>
      </c>
      <c r="B23" t="s">
        <v>14</v>
      </c>
      <c r="C23" t="s">
        <v>14</v>
      </c>
      <c r="D23" s="2">
        <v>43551</v>
      </c>
      <c r="E23" s="2">
        <v>9765</v>
      </c>
      <c r="F23" t="s">
        <v>14</v>
      </c>
      <c r="G23" t="s">
        <v>14</v>
      </c>
      <c r="H23" s="2">
        <v>2051</v>
      </c>
      <c r="I23">
        <v>841</v>
      </c>
      <c r="J23" t="s">
        <v>14</v>
      </c>
      <c r="K23" t="s">
        <v>14</v>
      </c>
      <c r="L23" t="s">
        <v>14</v>
      </c>
      <c r="M23" t="s">
        <v>14</v>
      </c>
    </row>
    <row r="24" spans="1:13" x14ac:dyDescent="0.35">
      <c r="A24" t="s">
        <v>27</v>
      </c>
      <c r="B24" t="s">
        <v>14</v>
      </c>
      <c r="C24" t="s">
        <v>14</v>
      </c>
      <c r="D24" s="2">
        <v>45288</v>
      </c>
      <c r="E24" s="2">
        <v>10402</v>
      </c>
      <c r="F24" t="s">
        <v>14</v>
      </c>
      <c r="G24" t="s">
        <v>14</v>
      </c>
      <c r="H24" s="2">
        <v>2046</v>
      </c>
      <c r="I24">
        <v>849</v>
      </c>
      <c r="J24" t="s">
        <v>14</v>
      </c>
      <c r="K24" t="s">
        <v>14</v>
      </c>
      <c r="L24" t="s">
        <v>14</v>
      </c>
      <c r="M24" t="s">
        <v>14</v>
      </c>
    </row>
    <row r="25" spans="1:13" x14ac:dyDescent="0.35">
      <c r="A25" t="s">
        <v>28</v>
      </c>
      <c r="B25" t="s">
        <v>14</v>
      </c>
      <c r="C25" t="s">
        <v>14</v>
      </c>
      <c r="D25" s="2">
        <v>45551</v>
      </c>
      <c r="E25" s="2">
        <v>10196</v>
      </c>
      <c r="F25" t="s">
        <v>14</v>
      </c>
      <c r="G25" t="s">
        <v>14</v>
      </c>
      <c r="H25" s="2">
        <v>2039</v>
      </c>
      <c r="I25">
        <v>893</v>
      </c>
      <c r="J25" t="s">
        <v>14</v>
      </c>
      <c r="K25" t="s">
        <v>14</v>
      </c>
      <c r="L25" t="s">
        <v>14</v>
      </c>
      <c r="M25" t="s">
        <v>14</v>
      </c>
    </row>
    <row r="26" spans="1:13" x14ac:dyDescent="0.35">
      <c r="A26" t="s">
        <v>29</v>
      </c>
      <c r="B26" t="s">
        <v>14</v>
      </c>
      <c r="C26" t="s">
        <v>14</v>
      </c>
      <c r="D26" s="2">
        <v>45974</v>
      </c>
      <c r="E26" s="2">
        <v>10221</v>
      </c>
      <c r="F26" t="s">
        <v>14</v>
      </c>
      <c r="G26" t="s">
        <v>14</v>
      </c>
      <c r="H26" s="2">
        <v>2043</v>
      </c>
      <c r="I26">
        <v>891</v>
      </c>
      <c r="J26" t="s">
        <v>14</v>
      </c>
      <c r="K26" t="s">
        <v>14</v>
      </c>
      <c r="L26" t="s">
        <v>14</v>
      </c>
      <c r="M26" t="s">
        <v>14</v>
      </c>
    </row>
    <row r="27" spans="1:13" x14ac:dyDescent="0.35">
      <c r="A27" t="s">
        <v>30</v>
      </c>
      <c r="B27" t="s">
        <v>14</v>
      </c>
      <c r="C27" t="s">
        <v>14</v>
      </c>
      <c r="D27" s="2">
        <v>48689</v>
      </c>
      <c r="E27" s="2">
        <v>11512</v>
      </c>
      <c r="F27" s="2">
        <v>7265</v>
      </c>
      <c r="G27" s="2">
        <v>4459</v>
      </c>
      <c r="H27" s="2">
        <v>2138</v>
      </c>
      <c r="I27">
        <v>967</v>
      </c>
      <c r="J27" t="s">
        <v>14</v>
      </c>
      <c r="K27" t="s">
        <v>14</v>
      </c>
      <c r="L27" t="s">
        <v>14</v>
      </c>
      <c r="M27" t="s">
        <v>14</v>
      </c>
    </row>
    <row r="28" spans="1:13" x14ac:dyDescent="0.35">
      <c r="A28" t="s">
        <v>31</v>
      </c>
      <c r="B28" t="s">
        <v>14</v>
      </c>
      <c r="C28" t="s">
        <v>14</v>
      </c>
      <c r="D28" s="2">
        <v>49533</v>
      </c>
      <c r="E28" s="2">
        <v>12287</v>
      </c>
      <c r="F28" s="2">
        <v>8785</v>
      </c>
      <c r="G28" s="2">
        <v>5608</v>
      </c>
      <c r="H28" s="2">
        <v>2192</v>
      </c>
      <c r="I28">
        <v>976</v>
      </c>
      <c r="J28" t="s">
        <v>14</v>
      </c>
      <c r="K28" t="s">
        <v>14</v>
      </c>
      <c r="L28" t="s">
        <v>14</v>
      </c>
      <c r="M28" t="s">
        <v>14</v>
      </c>
    </row>
    <row r="29" spans="1:13" x14ac:dyDescent="0.35">
      <c r="A29" t="s">
        <v>32</v>
      </c>
      <c r="B29" t="s">
        <v>14</v>
      </c>
      <c r="C29" t="s">
        <v>14</v>
      </c>
      <c r="D29" s="2">
        <v>53100</v>
      </c>
      <c r="E29" s="2">
        <v>13319</v>
      </c>
      <c r="F29" s="2">
        <v>10504</v>
      </c>
      <c r="G29" s="2">
        <v>6578</v>
      </c>
      <c r="H29" s="2">
        <v>2199</v>
      </c>
      <c r="I29" s="2">
        <v>1000</v>
      </c>
      <c r="J29" t="s">
        <v>14</v>
      </c>
      <c r="K29" t="s">
        <v>14</v>
      </c>
      <c r="L29" t="s">
        <v>14</v>
      </c>
      <c r="M29" t="s">
        <v>14</v>
      </c>
    </row>
    <row r="30" spans="1:13" x14ac:dyDescent="0.35">
      <c r="A30" t="s">
        <v>33</v>
      </c>
      <c r="B30" t="s">
        <v>14</v>
      </c>
      <c r="C30" t="s">
        <v>14</v>
      </c>
      <c r="D30" s="2">
        <v>57552</v>
      </c>
      <c r="E30" s="2">
        <v>14272</v>
      </c>
      <c r="F30" s="2">
        <v>12581</v>
      </c>
      <c r="G30" s="2">
        <v>7483</v>
      </c>
      <c r="H30" s="2">
        <v>2273</v>
      </c>
      <c r="I30">
        <v>989</v>
      </c>
      <c r="J30" t="s">
        <v>14</v>
      </c>
      <c r="K30" t="s">
        <v>14</v>
      </c>
      <c r="L30" t="s">
        <v>14</v>
      </c>
      <c r="M30" t="s">
        <v>14</v>
      </c>
    </row>
    <row r="31" spans="1:13" x14ac:dyDescent="0.35">
      <c r="A31" t="s">
        <v>34</v>
      </c>
      <c r="B31" t="s">
        <v>14</v>
      </c>
      <c r="C31" t="s">
        <v>14</v>
      </c>
      <c r="D31" s="2">
        <v>61509</v>
      </c>
      <c r="E31" s="2">
        <v>15773</v>
      </c>
      <c r="F31" s="2">
        <v>14464</v>
      </c>
      <c r="G31" s="2">
        <v>8620</v>
      </c>
      <c r="H31" s="2">
        <v>2520</v>
      </c>
      <c r="I31" s="2">
        <v>1081</v>
      </c>
      <c r="J31" t="s">
        <v>14</v>
      </c>
      <c r="K31" t="s">
        <v>14</v>
      </c>
      <c r="L31" t="s">
        <v>14</v>
      </c>
      <c r="M31" t="s">
        <v>14</v>
      </c>
    </row>
    <row r="32" spans="1:13" x14ac:dyDescent="0.35">
      <c r="A32" t="s">
        <v>35</v>
      </c>
      <c r="B32" t="s">
        <v>14</v>
      </c>
      <c r="C32" t="s">
        <v>14</v>
      </c>
      <c r="D32" s="2">
        <v>67832</v>
      </c>
      <c r="E32" s="2">
        <v>18029</v>
      </c>
      <c r="F32" s="2">
        <v>16734</v>
      </c>
      <c r="G32" s="2">
        <v>10114</v>
      </c>
      <c r="H32" s="2">
        <v>2621</v>
      </c>
      <c r="I32" s="2">
        <v>1157</v>
      </c>
      <c r="J32" t="s">
        <v>14</v>
      </c>
      <c r="K32" t="s">
        <v>14</v>
      </c>
      <c r="L32" t="s">
        <v>14</v>
      </c>
      <c r="M32" t="s">
        <v>14</v>
      </c>
    </row>
    <row r="33" spans="1:13" x14ac:dyDescent="0.35">
      <c r="A33" t="s">
        <v>36</v>
      </c>
      <c r="B33" t="s">
        <v>14</v>
      </c>
      <c r="C33" t="s">
        <v>14</v>
      </c>
      <c r="D33" s="2">
        <v>74346</v>
      </c>
      <c r="E33" s="2">
        <v>19834</v>
      </c>
      <c r="F33" s="2">
        <v>16454</v>
      </c>
      <c r="G33" s="2">
        <v>10130</v>
      </c>
      <c r="H33" s="2">
        <v>2665</v>
      </c>
      <c r="I33" s="2">
        <v>1191</v>
      </c>
      <c r="J33" t="s">
        <v>14</v>
      </c>
      <c r="K33" t="s">
        <v>14</v>
      </c>
      <c r="L33" t="s">
        <v>14</v>
      </c>
      <c r="M33" t="s">
        <v>14</v>
      </c>
    </row>
    <row r="34" spans="1:13" x14ac:dyDescent="0.35">
      <c r="A34" t="s">
        <v>37</v>
      </c>
      <c r="B34" s="2">
        <v>118746</v>
      </c>
      <c r="C34" s="2">
        <v>39111</v>
      </c>
      <c r="D34" s="2">
        <v>79924</v>
      </c>
      <c r="E34" s="2">
        <v>22220</v>
      </c>
      <c r="F34" s="2">
        <v>20873</v>
      </c>
      <c r="G34" s="2">
        <v>12929</v>
      </c>
      <c r="H34" s="2">
        <v>2623</v>
      </c>
      <c r="I34" s="2">
        <v>1150</v>
      </c>
      <c r="J34" s="2">
        <v>15326</v>
      </c>
      <c r="K34" s="2">
        <v>2812</v>
      </c>
      <c r="L34" t="s">
        <v>14</v>
      </c>
      <c r="M34" t="s">
        <v>14</v>
      </c>
    </row>
    <row r="35" spans="1:13" x14ac:dyDescent="0.35">
      <c r="A35" t="s">
        <v>38</v>
      </c>
      <c r="B35" s="2">
        <v>127224</v>
      </c>
      <c r="C35" s="2">
        <v>43243</v>
      </c>
      <c r="D35" s="2">
        <v>84228</v>
      </c>
      <c r="E35" s="2">
        <v>24301</v>
      </c>
      <c r="F35" s="2">
        <v>22751</v>
      </c>
      <c r="G35" s="2">
        <v>14101</v>
      </c>
      <c r="H35" s="2">
        <v>2836</v>
      </c>
      <c r="I35" s="2">
        <v>1281</v>
      </c>
      <c r="J35" s="2">
        <v>17409</v>
      </c>
      <c r="K35" s="2">
        <v>3560</v>
      </c>
      <c r="L35" t="s">
        <v>14</v>
      </c>
      <c r="M35" t="s">
        <v>14</v>
      </c>
    </row>
    <row r="36" spans="1:13" x14ac:dyDescent="0.35">
      <c r="A36" t="s">
        <v>39</v>
      </c>
      <c r="B36" s="2">
        <v>132093</v>
      </c>
      <c r="C36" s="2">
        <v>44765</v>
      </c>
      <c r="D36" s="2">
        <v>86388</v>
      </c>
      <c r="E36" s="2">
        <v>25555</v>
      </c>
      <c r="F36" s="2">
        <v>22248</v>
      </c>
      <c r="G36" s="2">
        <v>13674</v>
      </c>
      <c r="H36" s="2">
        <v>2960</v>
      </c>
      <c r="I36" s="2">
        <v>1356</v>
      </c>
      <c r="J36" s="2">
        <v>20497</v>
      </c>
      <c r="K36" s="2">
        <v>4176</v>
      </c>
      <c r="L36" t="s">
        <v>14</v>
      </c>
      <c r="M36" t="s">
        <v>14</v>
      </c>
    </row>
    <row r="37" spans="1:13" x14ac:dyDescent="0.35">
      <c r="A37" t="s">
        <v>40</v>
      </c>
      <c r="B37" s="2">
        <v>136770</v>
      </c>
      <c r="C37" s="2">
        <v>45949</v>
      </c>
      <c r="D37" s="2">
        <v>90635</v>
      </c>
      <c r="E37" s="2">
        <v>27347</v>
      </c>
      <c r="F37" s="2">
        <v>19861</v>
      </c>
      <c r="G37" s="2">
        <v>12354</v>
      </c>
      <c r="H37" s="2">
        <v>2855</v>
      </c>
      <c r="I37" s="2">
        <v>1328</v>
      </c>
      <c r="J37" s="2">
        <v>23419</v>
      </c>
      <c r="K37" s="2">
        <v>4920</v>
      </c>
      <c r="L37" t="s">
        <v>14</v>
      </c>
      <c r="M37" t="s">
        <v>14</v>
      </c>
    </row>
    <row r="38" spans="1:13" x14ac:dyDescent="0.35">
      <c r="A38" t="s">
        <v>41</v>
      </c>
      <c r="B38" s="2">
        <v>139270</v>
      </c>
      <c r="C38" s="2">
        <v>47827</v>
      </c>
      <c r="D38" s="2">
        <v>94198</v>
      </c>
      <c r="E38" s="2">
        <v>29752</v>
      </c>
      <c r="F38" s="2">
        <v>17904</v>
      </c>
      <c r="G38" s="2">
        <v>11447</v>
      </c>
      <c r="H38" s="2">
        <v>2900</v>
      </c>
      <c r="I38" s="2">
        <v>1394</v>
      </c>
      <c r="J38" s="2">
        <v>24268</v>
      </c>
      <c r="K38" s="2">
        <v>5234</v>
      </c>
      <c r="L38" t="s">
        <v>14</v>
      </c>
      <c r="M38" t="s">
        <v>14</v>
      </c>
    </row>
    <row r="39" spans="1:13" x14ac:dyDescent="0.35">
      <c r="A39" t="s">
        <v>42</v>
      </c>
      <c r="B39" s="2">
        <v>139597</v>
      </c>
      <c r="C39" s="2">
        <v>48480</v>
      </c>
      <c r="D39" s="2">
        <v>96471</v>
      </c>
      <c r="E39" s="2">
        <v>31327</v>
      </c>
      <c r="F39" s="2">
        <v>15403</v>
      </c>
      <c r="G39" s="2">
        <v>10029</v>
      </c>
      <c r="H39" s="2">
        <v>3050</v>
      </c>
      <c r="I39" s="2">
        <v>1487</v>
      </c>
      <c r="J39" s="2">
        <v>24673</v>
      </c>
      <c r="K39" s="2">
        <v>5637</v>
      </c>
      <c r="L39" t="s">
        <v>14</v>
      </c>
      <c r="M39" t="s">
        <v>14</v>
      </c>
    </row>
    <row r="40" spans="1:13" x14ac:dyDescent="0.35">
      <c r="A40" t="s">
        <v>43</v>
      </c>
      <c r="B40" s="2">
        <v>140026</v>
      </c>
      <c r="C40" s="2">
        <v>49035</v>
      </c>
      <c r="D40" s="2">
        <v>98129</v>
      </c>
      <c r="E40" s="2">
        <v>32632</v>
      </c>
      <c r="F40" s="2">
        <v>13924</v>
      </c>
      <c r="G40" s="2">
        <v>9162</v>
      </c>
      <c r="H40" s="2">
        <v>3172</v>
      </c>
      <c r="I40" s="2">
        <v>1546</v>
      </c>
      <c r="J40" s="2">
        <v>26654</v>
      </c>
      <c r="K40" s="2">
        <v>6580</v>
      </c>
      <c r="L40" t="s">
        <v>14</v>
      </c>
      <c r="M40" t="s">
        <v>14</v>
      </c>
    </row>
    <row r="41" spans="1:13" x14ac:dyDescent="0.35">
      <c r="A41" t="s">
        <v>44</v>
      </c>
      <c r="B41" s="2">
        <v>147768</v>
      </c>
      <c r="C41" s="2">
        <v>52377</v>
      </c>
      <c r="D41" s="2">
        <v>102124</v>
      </c>
      <c r="E41" s="2">
        <v>34468</v>
      </c>
      <c r="F41" s="2">
        <v>13127</v>
      </c>
      <c r="G41" s="2">
        <v>8741</v>
      </c>
      <c r="H41" s="2">
        <v>3332</v>
      </c>
      <c r="I41" s="2">
        <v>1598</v>
      </c>
      <c r="J41" s="2">
        <v>29185</v>
      </c>
      <c r="K41" s="2">
        <v>7570</v>
      </c>
      <c r="L41" t="s">
        <v>14</v>
      </c>
      <c r="M41" t="s">
        <v>14</v>
      </c>
    </row>
    <row r="42" spans="1:13" x14ac:dyDescent="0.35">
      <c r="A42" t="s">
        <v>45</v>
      </c>
      <c r="B42" s="2">
        <v>161885</v>
      </c>
      <c r="C42" s="2">
        <v>58337</v>
      </c>
      <c r="D42" s="2">
        <v>110448</v>
      </c>
      <c r="E42" s="2">
        <v>38308</v>
      </c>
      <c r="F42" s="2">
        <v>12514</v>
      </c>
      <c r="G42" s="2">
        <v>8502</v>
      </c>
      <c r="H42" s="2">
        <v>3541</v>
      </c>
      <c r="I42" s="2">
        <v>1695</v>
      </c>
      <c r="J42" s="2">
        <v>35382</v>
      </c>
      <c r="K42" s="2">
        <v>9832</v>
      </c>
      <c r="L42" t="s">
        <v>14</v>
      </c>
      <c r="M42" t="s">
        <v>14</v>
      </c>
    </row>
    <row r="43" spans="1:13" x14ac:dyDescent="0.35">
      <c r="A43" t="s">
        <v>46</v>
      </c>
      <c r="B43" s="2">
        <v>171358</v>
      </c>
      <c r="C43" s="2">
        <v>62609</v>
      </c>
      <c r="D43" s="2">
        <v>116429</v>
      </c>
      <c r="E43" s="2">
        <v>41177</v>
      </c>
      <c r="F43" s="2">
        <v>12242</v>
      </c>
      <c r="G43" s="2">
        <v>8485</v>
      </c>
      <c r="H43" s="2">
        <v>3600</v>
      </c>
      <c r="I43" s="2">
        <v>1775</v>
      </c>
      <c r="J43" s="2">
        <v>39087</v>
      </c>
      <c r="K43" s="2">
        <v>11172</v>
      </c>
      <c r="L43" t="s">
        <v>14</v>
      </c>
      <c r="M43" t="s">
        <v>14</v>
      </c>
    </row>
    <row r="44" spans="1:13" x14ac:dyDescent="0.35">
      <c r="A44" t="s">
        <v>47</v>
      </c>
      <c r="B44" s="2">
        <v>180789</v>
      </c>
      <c r="C44" s="2">
        <v>65781</v>
      </c>
      <c r="D44" s="2">
        <v>123657</v>
      </c>
      <c r="E44" s="2">
        <v>43915</v>
      </c>
      <c r="F44" s="2">
        <v>11629</v>
      </c>
      <c r="G44" s="2">
        <v>8165</v>
      </c>
      <c r="H44" s="2">
        <v>3691</v>
      </c>
      <c r="I44" s="2">
        <v>1843</v>
      </c>
      <c r="J44" s="2">
        <v>41794</v>
      </c>
      <c r="K44" s="2">
        <v>11858</v>
      </c>
      <c r="L44" t="s">
        <v>14</v>
      </c>
      <c r="M44" t="s">
        <v>14</v>
      </c>
    </row>
    <row r="45" spans="1:13" x14ac:dyDescent="0.35">
      <c r="A45" t="s">
        <v>48</v>
      </c>
      <c r="B45" s="2">
        <v>187054</v>
      </c>
      <c r="C45" s="2">
        <v>67832</v>
      </c>
      <c r="D45" s="2">
        <v>129153</v>
      </c>
      <c r="E45" s="2">
        <v>46243</v>
      </c>
      <c r="F45" s="2">
        <v>10349</v>
      </c>
      <c r="G45" s="2">
        <v>7324</v>
      </c>
      <c r="H45" s="2">
        <v>3803</v>
      </c>
      <c r="I45" s="2">
        <v>1900</v>
      </c>
      <c r="J45" s="2">
        <v>43749</v>
      </c>
      <c r="K45" s="2">
        <v>12365</v>
      </c>
      <c r="L45" t="s">
        <v>14</v>
      </c>
      <c r="M45" t="s">
        <v>14</v>
      </c>
    </row>
    <row r="46" spans="1:13" x14ac:dyDescent="0.35">
      <c r="A46" t="s">
        <v>49</v>
      </c>
      <c r="B46" s="2">
        <v>190301</v>
      </c>
      <c r="C46" s="2">
        <v>69001</v>
      </c>
      <c r="D46" s="2">
        <v>132224</v>
      </c>
      <c r="E46" s="2">
        <v>47653</v>
      </c>
      <c r="F46" s="2">
        <v>9785</v>
      </c>
      <c r="G46" s="2">
        <v>6929</v>
      </c>
      <c r="H46" s="2">
        <v>3848</v>
      </c>
      <c r="I46" s="2">
        <v>1937</v>
      </c>
      <c r="J46" s="2">
        <v>44444</v>
      </c>
      <c r="K46" s="2">
        <v>12482</v>
      </c>
      <c r="L46" t="s">
        <v>14</v>
      </c>
      <c r="M46" t="s">
        <v>14</v>
      </c>
    </row>
    <row r="47" spans="1:13" x14ac:dyDescent="0.35">
      <c r="A47" t="s">
        <v>50</v>
      </c>
      <c r="B47" s="2">
        <v>193419</v>
      </c>
      <c r="C47" s="2">
        <v>69408</v>
      </c>
      <c r="D47" s="2">
        <v>135886</v>
      </c>
      <c r="E47" s="2">
        <v>49146</v>
      </c>
      <c r="F47" s="2">
        <v>8227</v>
      </c>
      <c r="G47" s="2">
        <v>5772</v>
      </c>
      <c r="H47" s="2">
        <v>3778</v>
      </c>
      <c r="I47" s="2">
        <v>1871</v>
      </c>
      <c r="J47" s="2">
        <v>45528</v>
      </c>
      <c r="K47" s="2">
        <v>12619</v>
      </c>
      <c r="L47" t="s">
        <v>14</v>
      </c>
      <c r="M47" t="s">
        <v>14</v>
      </c>
    </row>
    <row r="48" spans="1:13" x14ac:dyDescent="0.35">
      <c r="A48" t="s">
        <v>51</v>
      </c>
      <c r="B48" s="2">
        <v>196961</v>
      </c>
      <c r="C48" s="2">
        <v>70768</v>
      </c>
      <c r="D48" s="2">
        <v>139392</v>
      </c>
      <c r="E48" s="2">
        <v>50660</v>
      </c>
      <c r="F48" s="2">
        <v>7378</v>
      </c>
      <c r="G48" s="2">
        <v>5140</v>
      </c>
      <c r="H48" s="2">
        <v>3833</v>
      </c>
      <c r="I48" s="2">
        <v>1923</v>
      </c>
      <c r="J48" s="2">
        <v>46358</v>
      </c>
      <c r="K48" s="2">
        <v>13045</v>
      </c>
      <c r="L48" t="s">
        <v>14</v>
      </c>
      <c r="M48" t="s">
        <v>14</v>
      </c>
    </row>
    <row r="49" spans="1:13" x14ac:dyDescent="0.35">
      <c r="A49" t="s">
        <v>52</v>
      </c>
      <c r="B49" s="2">
        <v>203084</v>
      </c>
      <c r="C49" s="2">
        <v>73503</v>
      </c>
      <c r="D49" s="2">
        <v>143884</v>
      </c>
      <c r="E49" s="2">
        <v>52516</v>
      </c>
      <c r="F49" s="2">
        <v>7893</v>
      </c>
      <c r="G49" s="2">
        <v>5658</v>
      </c>
      <c r="H49" s="2">
        <v>3893</v>
      </c>
      <c r="I49" s="2">
        <v>1955</v>
      </c>
      <c r="J49" s="2">
        <v>47414</v>
      </c>
      <c r="K49" s="2">
        <v>13374</v>
      </c>
      <c r="L49" t="s">
        <v>14</v>
      </c>
      <c r="M49" t="s">
        <v>14</v>
      </c>
    </row>
    <row r="50" spans="1:13" x14ac:dyDescent="0.35">
      <c r="A50" t="s">
        <v>53</v>
      </c>
      <c r="B50" s="2">
        <v>207649</v>
      </c>
      <c r="C50" s="2">
        <v>75684</v>
      </c>
      <c r="D50" s="2">
        <v>145615</v>
      </c>
      <c r="E50" s="2">
        <v>52961</v>
      </c>
      <c r="F50" s="2">
        <v>9145</v>
      </c>
      <c r="G50" s="2">
        <v>6711</v>
      </c>
      <c r="H50" s="2">
        <v>3992</v>
      </c>
      <c r="I50" s="2">
        <v>2032</v>
      </c>
      <c r="J50" s="2">
        <v>48897</v>
      </c>
      <c r="K50" s="2">
        <v>13980</v>
      </c>
      <c r="L50" t="s">
        <v>14</v>
      </c>
      <c r="M50" t="s">
        <v>14</v>
      </c>
    </row>
    <row r="51" spans="1:13" x14ac:dyDescent="0.35">
      <c r="A51" t="s">
        <v>54</v>
      </c>
      <c r="B51" s="2">
        <v>215242</v>
      </c>
      <c r="C51" s="2">
        <v>79204</v>
      </c>
      <c r="D51" s="2">
        <v>148780</v>
      </c>
      <c r="E51" s="2">
        <v>53757</v>
      </c>
      <c r="F51" s="2">
        <v>11851</v>
      </c>
      <c r="G51" s="2">
        <v>8850</v>
      </c>
      <c r="H51" s="2">
        <v>4028</v>
      </c>
      <c r="I51" s="2">
        <v>2083</v>
      </c>
      <c r="J51" s="2">
        <v>50583</v>
      </c>
      <c r="K51" s="2">
        <v>14514</v>
      </c>
      <c r="L51" t="s">
        <v>14</v>
      </c>
      <c r="M51" t="s">
        <v>14</v>
      </c>
    </row>
    <row r="52" spans="1:13" x14ac:dyDescent="0.35">
      <c r="A52" t="s">
        <v>55</v>
      </c>
      <c r="B52" s="2">
        <v>220933</v>
      </c>
      <c r="C52" s="2">
        <v>82329</v>
      </c>
      <c r="D52" s="2">
        <v>151135</v>
      </c>
      <c r="E52" s="2">
        <v>54891</v>
      </c>
      <c r="F52" s="2">
        <v>13818</v>
      </c>
      <c r="G52" s="2">
        <v>10290</v>
      </c>
      <c r="H52" s="2">
        <v>3949</v>
      </c>
      <c r="I52" s="2">
        <v>2095</v>
      </c>
      <c r="J52" s="2">
        <v>52031</v>
      </c>
      <c r="K52" s="2">
        <v>15053</v>
      </c>
      <c r="L52" t="s">
        <v>14</v>
      </c>
      <c r="M52" t="s">
        <v>14</v>
      </c>
    </row>
    <row r="53" spans="1:13" x14ac:dyDescent="0.35">
      <c r="A53" t="s">
        <v>56</v>
      </c>
      <c r="B53" s="2">
        <v>226301</v>
      </c>
      <c r="C53" s="2">
        <v>85132</v>
      </c>
      <c r="D53" s="2">
        <v>152728</v>
      </c>
      <c r="E53" s="2">
        <v>56071</v>
      </c>
      <c r="F53" s="2">
        <v>14755</v>
      </c>
      <c r="G53" s="2">
        <v>10951</v>
      </c>
      <c r="H53" s="2">
        <v>3976</v>
      </c>
      <c r="I53" s="2">
        <v>2146</v>
      </c>
      <c r="J53" s="2">
        <v>54842</v>
      </c>
      <c r="K53" s="2">
        <v>15964</v>
      </c>
      <c r="L53" t="s">
        <v>14</v>
      </c>
      <c r="M53" t="s">
        <v>14</v>
      </c>
    </row>
    <row r="54" spans="1:13" x14ac:dyDescent="0.35">
      <c r="A54" t="s">
        <v>57</v>
      </c>
      <c r="B54" s="2">
        <v>230980</v>
      </c>
      <c r="C54" s="2">
        <v>88549</v>
      </c>
      <c r="D54" s="2">
        <v>152364</v>
      </c>
      <c r="E54" s="2">
        <v>57194</v>
      </c>
      <c r="F54" s="2">
        <v>16153</v>
      </c>
      <c r="G54" s="2">
        <v>11935</v>
      </c>
      <c r="H54" s="2">
        <v>4024</v>
      </c>
      <c r="I54" s="2">
        <v>2155</v>
      </c>
      <c r="J54" s="2">
        <v>58439</v>
      </c>
      <c r="K54" s="2">
        <v>17265</v>
      </c>
      <c r="L54" t="s">
        <v>14</v>
      </c>
      <c r="M54" t="s">
        <v>14</v>
      </c>
    </row>
    <row r="55" spans="1:13" x14ac:dyDescent="0.35">
      <c r="A55" t="s">
        <v>58</v>
      </c>
      <c r="B55" s="2">
        <v>231540</v>
      </c>
      <c r="C55" s="2">
        <v>90160</v>
      </c>
      <c r="D55" s="2">
        <v>149248</v>
      </c>
      <c r="E55" s="2">
        <v>57067</v>
      </c>
      <c r="F55" s="2">
        <v>18375</v>
      </c>
      <c r="G55" s="2">
        <v>13450</v>
      </c>
      <c r="H55" s="2">
        <v>4183</v>
      </c>
      <c r="I55" s="2">
        <v>2257</v>
      </c>
      <c r="J55" s="2">
        <v>59734</v>
      </c>
      <c r="K55" s="2">
        <v>17386</v>
      </c>
      <c r="L55" t="s">
        <v>14</v>
      </c>
      <c r="M55" t="s">
        <v>14</v>
      </c>
    </row>
    <row r="56" spans="1:13" x14ac:dyDescent="0.35">
      <c r="A56" t="s">
        <v>59</v>
      </c>
      <c r="B56" s="2">
        <v>226512</v>
      </c>
      <c r="C56" s="2">
        <v>89638</v>
      </c>
      <c r="D56" s="2">
        <v>142960</v>
      </c>
      <c r="E56" s="2">
        <v>55729</v>
      </c>
      <c r="F56" s="2">
        <v>19038</v>
      </c>
      <c r="G56" s="2">
        <v>13840</v>
      </c>
      <c r="H56" s="2">
        <v>4105</v>
      </c>
      <c r="I56" s="2">
        <v>2262</v>
      </c>
      <c r="J56" s="2">
        <v>60409</v>
      </c>
      <c r="K56" s="2">
        <v>17807</v>
      </c>
      <c r="L56" t="s">
        <v>14</v>
      </c>
      <c r="M56" t="s">
        <v>14</v>
      </c>
    </row>
    <row r="57" spans="1:13" x14ac:dyDescent="0.35">
      <c r="A57" t="s">
        <v>60</v>
      </c>
      <c r="B57" s="2">
        <v>219353</v>
      </c>
      <c r="C57" s="2">
        <v>88523</v>
      </c>
      <c r="D57" s="2">
        <v>137771</v>
      </c>
      <c r="E57" s="2">
        <v>55199</v>
      </c>
      <c r="F57" s="2">
        <v>18657</v>
      </c>
      <c r="G57" s="2">
        <v>13537</v>
      </c>
      <c r="H57" s="2">
        <v>4060</v>
      </c>
      <c r="I57" s="2">
        <v>2276</v>
      </c>
      <c r="J57" s="2">
        <v>58865</v>
      </c>
      <c r="K57" s="2">
        <v>17511</v>
      </c>
      <c r="L57" t="s">
        <v>14</v>
      </c>
      <c r="M57" t="s">
        <v>14</v>
      </c>
    </row>
    <row r="58" spans="1:13" x14ac:dyDescent="0.35">
      <c r="A58" t="s">
        <v>61</v>
      </c>
      <c r="B58" s="2">
        <v>206550</v>
      </c>
      <c r="C58" s="2">
        <v>84954</v>
      </c>
      <c r="D58" s="2">
        <v>127412</v>
      </c>
      <c r="E58" s="2">
        <v>52187</v>
      </c>
      <c r="F58" s="2">
        <v>17739</v>
      </c>
      <c r="G58" s="2">
        <v>13010</v>
      </c>
      <c r="H58" s="2">
        <v>3995</v>
      </c>
      <c r="I58" s="2">
        <v>2210</v>
      </c>
      <c r="J58" s="2">
        <v>57404</v>
      </c>
      <c r="K58" s="2">
        <v>17547</v>
      </c>
      <c r="L58" t="s">
        <v>14</v>
      </c>
      <c r="M58" t="s">
        <v>14</v>
      </c>
    </row>
    <row r="59" spans="1:13" x14ac:dyDescent="0.35">
      <c r="A59" t="s">
        <v>62</v>
      </c>
      <c r="B59" s="2">
        <v>186674</v>
      </c>
      <c r="C59" s="2">
        <v>78170</v>
      </c>
      <c r="D59" s="2">
        <v>111534</v>
      </c>
      <c r="E59" s="2">
        <v>46704</v>
      </c>
      <c r="F59" s="2">
        <v>15557</v>
      </c>
      <c r="G59" s="2">
        <v>11689</v>
      </c>
      <c r="H59" s="2">
        <v>3967</v>
      </c>
      <c r="I59" s="2">
        <v>2244</v>
      </c>
      <c r="J59" s="2">
        <v>55616</v>
      </c>
      <c r="K59" s="2">
        <v>17533</v>
      </c>
      <c r="L59" t="s">
        <v>14</v>
      </c>
      <c r="M59" t="s">
        <v>14</v>
      </c>
    </row>
    <row r="60" spans="1:13" x14ac:dyDescent="0.35">
      <c r="A60" t="s">
        <v>63</v>
      </c>
      <c r="B60" s="2">
        <v>187453</v>
      </c>
      <c r="C60" s="2">
        <v>80684</v>
      </c>
      <c r="D60" s="2">
        <v>111297</v>
      </c>
      <c r="E60" s="2">
        <v>47881</v>
      </c>
      <c r="F60" s="2">
        <v>15249</v>
      </c>
      <c r="G60" s="2">
        <v>11620</v>
      </c>
      <c r="H60" s="2">
        <v>4040</v>
      </c>
      <c r="I60" s="2">
        <v>2302</v>
      </c>
      <c r="J60" s="2">
        <v>56867</v>
      </c>
      <c r="K60" s="2">
        <v>18881</v>
      </c>
      <c r="L60" t="s">
        <v>14</v>
      </c>
      <c r="M60" t="s">
        <v>14</v>
      </c>
    </row>
    <row r="61" spans="1:13" x14ac:dyDescent="0.35">
      <c r="A61" t="s">
        <v>64</v>
      </c>
      <c r="B61" s="2">
        <v>194000</v>
      </c>
      <c r="C61" s="2">
        <v>85101</v>
      </c>
      <c r="D61" s="14">
        <v>114993</v>
      </c>
      <c r="E61" s="2">
        <v>50401</v>
      </c>
      <c r="F61" s="14">
        <v>15029</v>
      </c>
      <c r="G61" s="2">
        <v>11719</v>
      </c>
      <c r="H61" s="2">
        <v>4018</v>
      </c>
      <c r="I61" s="2">
        <v>2314</v>
      </c>
      <c r="J61" s="2">
        <v>59960</v>
      </c>
      <c r="K61" s="2">
        <v>20667</v>
      </c>
      <c r="L61" t="s">
        <v>14</v>
      </c>
      <c r="M61" t="s">
        <v>14</v>
      </c>
    </row>
    <row r="62" spans="1:13" x14ac:dyDescent="0.35">
      <c r="A62" t="s">
        <v>65</v>
      </c>
      <c r="B62" s="2">
        <v>204530</v>
      </c>
      <c r="C62" s="2">
        <v>92008</v>
      </c>
      <c r="D62" s="14">
        <v>120562</v>
      </c>
      <c r="E62" s="2">
        <v>54066</v>
      </c>
      <c r="F62" s="14">
        <v>16432</v>
      </c>
      <c r="G62" s="2">
        <v>13015</v>
      </c>
      <c r="H62" s="2">
        <v>4056</v>
      </c>
      <c r="I62" s="2">
        <v>2364</v>
      </c>
      <c r="J62" s="2">
        <v>63480</v>
      </c>
      <c r="K62" s="2">
        <v>22563</v>
      </c>
      <c r="L62" t="s">
        <v>14</v>
      </c>
      <c r="M62" t="s">
        <v>14</v>
      </c>
    </row>
    <row r="63" spans="1:13" x14ac:dyDescent="0.35">
      <c r="A63" t="s">
        <v>66</v>
      </c>
      <c r="B63" s="2">
        <v>217157</v>
      </c>
      <c r="C63" s="2">
        <v>99794</v>
      </c>
      <c r="D63" s="14">
        <v>126781</v>
      </c>
      <c r="E63" s="2">
        <v>58053</v>
      </c>
      <c r="F63" s="14">
        <v>18366</v>
      </c>
      <c r="G63" s="2">
        <v>14658</v>
      </c>
      <c r="H63" s="2">
        <v>3928</v>
      </c>
      <c r="I63" s="2">
        <v>2256</v>
      </c>
      <c r="J63" s="2">
        <v>68082</v>
      </c>
      <c r="K63" s="2">
        <v>24827</v>
      </c>
      <c r="L63" t="s">
        <v>14</v>
      </c>
      <c r="M63" t="s">
        <v>14</v>
      </c>
    </row>
    <row r="64" spans="1:13" x14ac:dyDescent="0.35">
      <c r="A64" t="s">
        <v>67</v>
      </c>
      <c r="B64" s="2">
        <v>229327</v>
      </c>
      <c r="C64" s="2">
        <v>106303</v>
      </c>
      <c r="D64" s="14">
        <v>134166</v>
      </c>
      <c r="E64" s="2">
        <v>61865</v>
      </c>
      <c r="F64" s="14">
        <v>20214</v>
      </c>
      <c r="G64" s="2">
        <v>16163</v>
      </c>
      <c r="H64" s="2">
        <v>4106</v>
      </c>
      <c r="I64" s="2">
        <v>2398</v>
      </c>
      <c r="J64" s="2">
        <v>70841</v>
      </c>
      <c r="K64" s="2">
        <v>25877</v>
      </c>
      <c r="L64" t="s">
        <v>14</v>
      </c>
      <c r="M64" t="s">
        <v>14</v>
      </c>
    </row>
    <row r="65" spans="1:13" x14ac:dyDescent="0.35">
      <c r="A65" t="s">
        <v>68</v>
      </c>
      <c r="B65" s="2">
        <v>237687</v>
      </c>
      <c r="C65" s="2">
        <v>110921</v>
      </c>
      <c r="D65" s="14">
        <v>138654</v>
      </c>
      <c r="E65" s="2">
        <v>64925</v>
      </c>
      <c r="F65" s="14">
        <v>21244</v>
      </c>
      <c r="G65" s="2">
        <v>16976</v>
      </c>
      <c r="H65" s="2">
        <v>4152</v>
      </c>
      <c r="I65" s="2">
        <v>2433</v>
      </c>
      <c r="J65" s="2">
        <v>73637</v>
      </c>
      <c r="K65" s="2">
        <v>26587</v>
      </c>
      <c r="L65" t="s">
        <v>14</v>
      </c>
      <c r="M65" t="s">
        <v>14</v>
      </c>
    </row>
    <row r="66" spans="1:13" x14ac:dyDescent="0.35">
      <c r="A66" t="s">
        <v>69</v>
      </c>
      <c r="B66" s="2">
        <v>242559</v>
      </c>
      <c r="C66" s="2">
        <v>113594</v>
      </c>
      <c r="D66" s="14">
        <v>140906</v>
      </c>
      <c r="E66" s="2">
        <v>66289</v>
      </c>
      <c r="F66" s="14">
        <v>21786</v>
      </c>
      <c r="G66" s="2">
        <v>17393</v>
      </c>
      <c r="H66" s="2">
        <v>4187</v>
      </c>
      <c r="I66" s="2">
        <v>2475</v>
      </c>
      <c r="J66" s="2">
        <v>75680</v>
      </c>
      <c r="K66" s="2">
        <v>27437</v>
      </c>
      <c r="L66" t="s">
        <v>14</v>
      </c>
      <c r="M66" t="s">
        <v>14</v>
      </c>
    </row>
    <row r="67" spans="1:13" x14ac:dyDescent="0.35">
      <c r="A67" t="s">
        <v>70</v>
      </c>
      <c r="B67" s="2">
        <v>242938</v>
      </c>
      <c r="C67" s="2">
        <v>114014</v>
      </c>
      <c r="D67" s="14">
        <v>141469</v>
      </c>
      <c r="E67" s="2">
        <v>67160</v>
      </c>
      <c r="F67" s="14">
        <v>21680</v>
      </c>
      <c r="G67" s="2">
        <v>17207</v>
      </c>
      <c r="H67" s="2">
        <v>4217</v>
      </c>
      <c r="I67" s="2">
        <v>2488</v>
      </c>
      <c r="J67" s="2">
        <v>75572</v>
      </c>
      <c r="K67" s="2">
        <v>27159</v>
      </c>
      <c r="L67" t="s">
        <v>14</v>
      </c>
      <c r="M67" t="s">
        <v>14</v>
      </c>
    </row>
    <row r="68" spans="1:13" x14ac:dyDescent="0.35">
      <c r="A68" t="s">
        <v>71</v>
      </c>
      <c r="B68" s="2">
        <v>231509</v>
      </c>
      <c r="C68" s="2">
        <v>108447</v>
      </c>
      <c r="D68" s="14">
        <v>133895</v>
      </c>
      <c r="E68" s="2">
        <v>63756</v>
      </c>
      <c r="F68" s="14">
        <v>19937</v>
      </c>
      <c r="G68" s="2">
        <v>15702</v>
      </c>
      <c r="H68" s="2">
        <v>4195</v>
      </c>
      <c r="I68" s="2">
        <v>2482</v>
      </c>
      <c r="J68" s="2">
        <v>73482</v>
      </c>
      <c r="K68" s="2">
        <v>26507</v>
      </c>
      <c r="L68" t="s">
        <v>14</v>
      </c>
      <c r="M68" t="s">
        <v>14</v>
      </c>
    </row>
    <row r="69" spans="1:13" x14ac:dyDescent="0.35">
      <c r="A69" t="s">
        <v>72</v>
      </c>
      <c r="B69" s="2">
        <v>259237</v>
      </c>
      <c r="C69" s="2">
        <v>111156</v>
      </c>
      <c r="D69" s="14">
        <v>136393</v>
      </c>
      <c r="E69" s="2">
        <v>65409</v>
      </c>
      <c r="F69" s="14">
        <v>19690</v>
      </c>
      <c r="G69" s="2">
        <v>15373</v>
      </c>
      <c r="H69" s="2">
        <v>4274</v>
      </c>
      <c r="I69" s="2">
        <v>2495</v>
      </c>
      <c r="J69" s="2">
        <v>75867</v>
      </c>
      <c r="K69" s="2">
        <v>27879</v>
      </c>
      <c r="L69" s="2">
        <v>23013</v>
      </c>
      <c r="M69" s="2">
        <v>10095</v>
      </c>
    </row>
    <row r="70" spans="1:13" x14ac:dyDescent="0.35">
      <c r="A70" t="s">
        <v>73</v>
      </c>
      <c r="B70" s="2">
        <v>275005</v>
      </c>
      <c r="C70" s="2">
        <v>128962</v>
      </c>
      <c r="D70" s="14">
        <v>142512</v>
      </c>
      <c r="E70" s="2">
        <v>68306</v>
      </c>
      <c r="F70" s="14">
        <v>20918</v>
      </c>
      <c r="G70" s="2">
        <v>16361</v>
      </c>
      <c r="H70" s="2">
        <v>4354</v>
      </c>
      <c r="I70" s="2">
        <v>2545</v>
      </c>
      <c r="J70" s="2">
        <v>81983</v>
      </c>
      <c r="K70" s="2">
        <v>30488</v>
      </c>
      <c r="L70" s="2">
        <v>25238</v>
      </c>
      <c r="M70" s="2">
        <v>11262</v>
      </c>
    </row>
    <row r="71" spans="1:13" x14ac:dyDescent="0.35">
      <c r="A71" t="s">
        <v>74</v>
      </c>
      <c r="B71" s="2">
        <v>287463</v>
      </c>
      <c r="C71" s="2">
        <v>135033</v>
      </c>
      <c r="D71" s="14">
        <v>147785</v>
      </c>
      <c r="E71" s="2">
        <v>70706</v>
      </c>
      <c r="F71" s="14">
        <v>21857</v>
      </c>
      <c r="G71" s="2">
        <v>17017</v>
      </c>
      <c r="H71" s="2">
        <v>4374</v>
      </c>
      <c r="I71" s="2">
        <v>2534</v>
      </c>
      <c r="J71" s="2">
        <v>87349</v>
      </c>
      <c r="K71" s="2">
        <v>33021</v>
      </c>
      <c r="L71" s="2">
        <v>26098</v>
      </c>
      <c r="M71" s="2">
        <v>11755</v>
      </c>
    </row>
    <row r="72" spans="1:13" x14ac:dyDescent="0.35">
      <c r="A72" t="s">
        <v>75</v>
      </c>
      <c r="B72" s="2">
        <v>304994</v>
      </c>
      <c r="C72" s="2">
        <v>141023</v>
      </c>
      <c r="D72" s="14">
        <v>156533</v>
      </c>
      <c r="E72" s="2">
        <v>73346</v>
      </c>
      <c r="F72" s="14">
        <v>22500</v>
      </c>
      <c r="G72" s="2">
        <v>17452</v>
      </c>
      <c r="H72" s="2">
        <v>4424</v>
      </c>
      <c r="I72" s="2">
        <v>2539</v>
      </c>
      <c r="J72" s="2">
        <v>93779</v>
      </c>
      <c r="K72" s="2">
        <v>35533</v>
      </c>
      <c r="L72" s="2">
        <v>27758</v>
      </c>
      <c r="M72" s="2">
        <v>12153</v>
      </c>
    </row>
    <row r="73" spans="1:13" x14ac:dyDescent="0.35">
      <c r="A73" t="s">
        <v>76</v>
      </c>
      <c r="B73" s="2">
        <v>330155</v>
      </c>
      <c r="C73" s="2">
        <v>153154</v>
      </c>
      <c r="D73" s="14">
        <v>168820</v>
      </c>
      <c r="E73" s="2">
        <v>79302</v>
      </c>
      <c r="F73" s="14">
        <v>23979</v>
      </c>
      <c r="G73" s="2">
        <v>18594</v>
      </c>
      <c r="H73" s="2">
        <v>4501</v>
      </c>
      <c r="I73" s="2">
        <v>2520</v>
      </c>
      <c r="J73" s="2">
        <v>101615</v>
      </c>
      <c r="K73" s="2">
        <v>39359</v>
      </c>
      <c r="L73" s="2">
        <v>31240</v>
      </c>
      <c r="M73" s="2">
        <v>13379</v>
      </c>
    </row>
    <row r="74" spans="1:13" x14ac:dyDescent="0.35">
      <c r="A74" t="s">
        <v>77</v>
      </c>
      <c r="B74" s="2">
        <v>344425</v>
      </c>
      <c r="C74" s="2">
        <v>160617</v>
      </c>
      <c r="D74" s="14">
        <v>174606</v>
      </c>
      <c r="E74" s="2">
        <v>82403</v>
      </c>
      <c r="F74" s="14">
        <v>24141</v>
      </c>
      <c r="G74" s="2">
        <v>18831</v>
      </c>
      <c r="H74" s="2">
        <v>4592</v>
      </c>
      <c r="I74" s="2">
        <v>2570</v>
      </c>
      <c r="J74" s="2">
        <v>107107</v>
      </c>
      <c r="K74" s="2">
        <v>42499</v>
      </c>
      <c r="L74" s="2">
        <v>33979</v>
      </c>
      <c r="M74" s="2">
        <v>14314</v>
      </c>
    </row>
    <row r="75" spans="1:13" x14ac:dyDescent="0.35">
      <c r="A75" t="s">
        <v>78</v>
      </c>
      <c r="B75" s="2">
        <v>354166</v>
      </c>
      <c r="C75" s="2">
        <v>165354</v>
      </c>
      <c r="D75" s="14">
        <v>176898</v>
      </c>
      <c r="E75" s="2">
        <v>83422</v>
      </c>
      <c r="F75" s="14">
        <v>23967</v>
      </c>
      <c r="G75" s="2">
        <v>18771</v>
      </c>
      <c r="H75" s="2">
        <v>4582</v>
      </c>
      <c r="I75" s="2">
        <v>2549</v>
      </c>
      <c r="J75" s="2">
        <v>114329</v>
      </c>
      <c r="K75" s="2">
        <v>46013</v>
      </c>
      <c r="L75" s="2">
        <v>34390</v>
      </c>
      <c r="M75" s="2">
        <v>14599</v>
      </c>
    </row>
    <row r="76" spans="1:13" x14ac:dyDescent="0.35">
      <c r="A76" t="s">
        <v>79</v>
      </c>
      <c r="B76" s="2">
        <v>356689</v>
      </c>
      <c r="C76" s="2">
        <v>167357</v>
      </c>
      <c r="D76" s="14">
        <v>177679</v>
      </c>
      <c r="E76" s="2">
        <v>83855</v>
      </c>
      <c r="F76" s="14">
        <v>23646</v>
      </c>
      <c r="G76" s="2">
        <v>18539</v>
      </c>
      <c r="H76" s="2">
        <v>4534</v>
      </c>
      <c r="I76" s="2">
        <v>2533</v>
      </c>
      <c r="J76" s="2">
        <v>116796</v>
      </c>
      <c r="K76" s="2">
        <v>48056</v>
      </c>
      <c r="L76" s="2">
        <v>34034</v>
      </c>
      <c r="M76" s="2">
        <v>14374</v>
      </c>
    </row>
    <row r="77" spans="1:13" x14ac:dyDescent="0.35">
      <c r="A77" t="s">
        <v>80</v>
      </c>
      <c r="B77" s="2">
        <v>359862</v>
      </c>
      <c r="C77" s="2">
        <v>170435</v>
      </c>
      <c r="D77" s="14">
        <v>178962</v>
      </c>
      <c r="E77" s="2">
        <v>84908</v>
      </c>
      <c r="F77" s="14">
        <v>24319</v>
      </c>
      <c r="G77" s="2">
        <v>19047</v>
      </c>
      <c r="H77" s="2">
        <v>4433</v>
      </c>
      <c r="I77" s="2">
        <v>2488</v>
      </c>
      <c r="J77" s="2">
        <v>117906</v>
      </c>
      <c r="K77" s="2">
        <v>49396</v>
      </c>
      <c r="L77" s="2">
        <v>34242</v>
      </c>
      <c r="M77" s="2">
        <v>14596</v>
      </c>
    </row>
    <row r="78" spans="1:13" x14ac:dyDescent="0.35">
      <c r="A78" t="s">
        <v>81</v>
      </c>
      <c r="B78" s="2">
        <v>359749</v>
      </c>
      <c r="C78" s="2">
        <v>171702</v>
      </c>
      <c r="D78" s="14">
        <v>174990</v>
      </c>
      <c r="E78" s="2">
        <v>83187</v>
      </c>
      <c r="F78" s="14">
        <v>24330</v>
      </c>
      <c r="G78" s="2">
        <v>19074</v>
      </c>
      <c r="H78" s="2">
        <v>4441</v>
      </c>
      <c r="I78" s="2">
        <v>2502</v>
      </c>
      <c r="J78" s="2">
        <v>121414</v>
      </c>
      <c r="K78" s="2">
        <v>52047</v>
      </c>
      <c r="L78" s="2">
        <v>34574</v>
      </c>
      <c r="M78" s="2">
        <v>14892</v>
      </c>
    </row>
    <row r="79" spans="1:13" x14ac:dyDescent="0.35">
      <c r="A79" t="s">
        <v>82</v>
      </c>
      <c r="B79" s="2">
        <v>357710</v>
      </c>
      <c r="C79" s="2">
        <v>172105</v>
      </c>
      <c r="D79" s="14">
        <v>171645</v>
      </c>
      <c r="E79" s="2">
        <v>82223</v>
      </c>
      <c r="F79" s="14">
        <v>24195</v>
      </c>
      <c r="G79" s="2">
        <v>18999</v>
      </c>
      <c r="H79" s="2">
        <v>4432</v>
      </c>
      <c r="I79" s="2">
        <v>2517</v>
      </c>
      <c r="J79" s="2">
        <v>122338</v>
      </c>
      <c r="K79" s="2">
        <v>53224</v>
      </c>
      <c r="L79" s="2">
        <v>35100</v>
      </c>
      <c r="M79" s="2">
        <v>15142</v>
      </c>
    </row>
    <row r="80" spans="1:13" x14ac:dyDescent="0.35">
      <c r="A80" t="s">
        <v>83</v>
      </c>
      <c r="B80" s="2">
        <v>356901</v>
      </c>
      <c r="C80" s="2">
        <v>172947</v>
      </c>
      <c r="D80" s="14">
        <v>168671</v>
      </c>
      <c r="E80" s="2">
        <v>81605</v>
      </c>
      <c r="F80" s="14">
        <v>24923</v>
      </c>
      <c r="G80" s="2">
        <v>19537</v>
      </c>
      <c r="H80" s="2">
        <v>4377</v>
      </c>
      <c r="I80" s="2">
        <v>2464</v>
      </c>
      <c r="J80" s="2">
        <v>123792</v>
      </c>
      <c r="K80" s="2">
        <v>54388</v>
      </c>
      <c r="L80" s="2">
        <v>35138</v>
      </c>
      <c r="M80" s="2">
        <v>14953</v>
      </c>
    </row>
    <row r="81" spans="1:13" x14ac:dyDescent="0.35">
      <c r="B81" s="2"/>
      <c r="C81" s="2"/>
      <c r="D81" s="2"/>
      <c r="E81" s="2"/>
      <c r="F81" s="2"/>
      <c r="G81" s="2"/>
      <c r="H81" s="2"/>
      <c r="I81" s="2"/>
      <c r="J81" s="2"/>
      <c r="K81" s="2"/>
      <c r="L81" s="2"/>
      <c r="M81" s="2"/>
    </row>
    <row r="82" spans="1:13" x14ac:dyDescent="0.35">
      <c r="A82" t="s">
        <v>84</v>
      </c>
    </row>
    <row r="83" spans="1:13" x14ac:dyDescent="0.35">
      <c r="A83" t="s">
        <v>85</v>
      </c>
    </row>
    <row r="84" spans="1:13" x14ac:dyDescent="0.35">
      <c r="A84" t="s">
        <v>86</v>
      </c>
    </row>
    <row r="85" spans="1:13" x14ac:dyDescent="0.35">
      <c r="A85" t="s">
        <v>87</v>
      </c>
    </row>
    <row r="86" spans="1:13" x14ac:dyDescent="0.35">
      <c r="A86" t="s">
        <v>88</v>
      </c>
    </row>
  </sheetData>
  <hyperlinks>
    <hyperlink ref="B2" r:id="rId1" xr:uid="{87141AC0-146A-4ADC-912B-9D0F8B71BC73}"/>
  </hyperlinks>
  <pageMargins left="0.7" right="0.7" top="0.78740157499999996" bottom="0.78740157499999996" header="0.3" footer="0.3"/>
  <pageSetup paperSize="9" orientation="portrait" horizontalDpi="4294967293"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B5251-5DF6-4DF9-A00D-FF4EFD3D9453}">
  <dimension ref="A1:M111"/>
  <sheetViews>
    <sheetView topLeftCell="A37" zoomScale="70" zoomScaleNormal="70" workbookViewId="0">
      <selection activeCell="F37" sqref="F37:F56"/>
    </sheetView>
  </sheetViews>
  <sheetFormatPr baseColWidth="10" defaultRowHeight="14.5" x14ac:dyDescent="0.35"/>
  <sheetData>
    <row r="1" spans="1:13" ht="23.5" x14ac:dyDescent="0.55000000000000004">
      <c r="A1" s="3" t="s">
        <v>279</v>
      </c>
    </row>
    <row r="2" spans="1:13" x14ac:dyDescent="0.35">
      <c r="A2" t="s">
        <v>89</v>
      </c>
      <c r="B2" s="4" t="s">
        <v>90</v>
      </c>
    </row>
    <row r="4" spans="1:13" x14ac:dyDescent="0.35">
      <c r="A4" t="s">
        <v>92</v>
      </c>
    </row>
    <row r="5" spans="1:13" ht="72.5" x14ac:dyDescent="0.35">
      <c r="A5" t="s">
        <v>1</v>
      </c>
      <c r="B5" s="1" t="s">
        <v>93</v>
      </c>
      <c r="D5" t="s">
        <v>94</v>
      </c>
    </row>
    <row r="6" spans="1:13" ht="58" x14ac:dyDescent="0.35">
      <c r="D6" t="s">
        <v>6</v>
      </c>
      <c r="F6" s="1" t="s">
        <v>7</v>
      </c>
      <c r="H6" t="s">
        <v>8</v>
      </c>
      <c r="J6" t="s">
        <v>95</v>
      </c>
      <c r="L6" t="s">
        <v>96</v>
      </c>
    </row>
    <row r="7" spans="1:13" x14ac:dyDescent="0.35">
      <c r="B7" t="s">
        <v>97</v>
      </c>
      <c r="C7" t="s">
        <v>98</v>
      </c>
      <c r="D7" t="s">
        <v>11</v>
      </c>
      <c r="E7" t="s">
        <v>98</v>
      </c>
      <c r="F7" t="s">
        <v>11</v>
      </c>
      <c r="G7" t="s">
        <v>98</v>
      </c>
      <c r="H7" t="s">
        <v>11</v>
      </c>
      <c r="I7" t="s">
        <v>98</v>
      </c>
      <c r="J7" t="s">
        <v>11</v>
      </c>
      <c r="K7" t="s">
        <v>98</v>
      </c>
      <c r="L7" t="s">
        <v>11</v>
      </c>
      <c r="M7" t="s">
        <v>98</v>
      </c>
    </row>
    <row r="8" spans="1:13" x14ac:dyDescent="0.35">
      <c r="B8" t="s">
        <v>12</v>
      </c>
    </row>
    <row r="9" spans="1:13" x14ac:dyDescent="0.35">
      <c r="A9" t="s">
        <v>36</v>
      </c>
      <c r="B9" s="2">
        <v>19444</v>
      </c>
      <c r="C9" s="2">
        <v>7691</v>
      </c>
      <c r="D9" t="s">
        <v>14</v>
      </c>
      <c r="E9" t="s">
        <v>14</v>
      </c>
      <c r="F9" t="s">
        <v>14</v>
      </c>
      <c r="G9" t="s">
        <v>14</v>
      </c>
      <c r="H9" t="s">
        <v>14</v>
      </c>
      <c r="I9" t="s">
        <v>14</v>
      </c>
      <c r="J9" t="s">
        <v>14</v>
      </c>
      <c r="K9" t="s">
        <v>14</v>
      </c>
      <c r="L9" t="s">
        <v>14</v>
      </c>
      <c r="M9" t="s">
        <v>14</v>
      </c>
    </row>
    <row r="10" spans="1:13" x14ac:dyDescent="0.35">
      <c r="A10" t="s">
        <v>37</v>
      </c>
      <c r="B10" s="2">
        <v>21323</v>
      </c>
      <c r="C10" s="2">
        <v>8692</v>
      </c>
      <c r="D10" t="s">
        <v>14</v>
      </c>
      <c r="E10" t="s">
        <v>14</v>
      </c>
      <c r="F10" t="s">
        <v>14</v>
      </c>
      <c r="G10" t="s">
        <v>14</v>
      </c>
      <c r="H10" t="s">
        <v>14</v>
      </c>
      <c r="I10" t="s">
        <v>14</v>
      </c>
      <c r="J10" t="s">
        <v>14</v>
      </c>
      <c r="K10" t="s">
        <v>14</v>
      </c>
      <c r="L10" t="s">
        <v>14</v>
      </c>
      <c r="M10" t="s">
        <v>14</v>
      </c>
    </row>
    <row r="11" spans="1:13" x14ac:dyDescent="0.35">
      <c r="A11" t="s">
        <v>38</v>
      </c>
      <c r="B11" s="2">
        <v>22288</v>
      </c>
      <c r="C11" s="2">
        <v>9474</v>
      </c>
      <c r="D11" t="s">
        <v>14</v>
      </c>
      <c r="E11" t="s">
        <v>14</v>
      </c>
      <c r="F11" t="s">
        <v>14</v>
      </c>
      <c r="G11" t="s">
        <v>14</v>
      </c>
      <c r="H11" t="s">
        <v>14</v>
      </c>
      <c r="I11" t="s">
        <v>14</v>
      </c>
      <c r="J11" t="s">
        <v>14</v>
      </c>
      <c r="K11" t="s">
        <v>14</v>
      </c>
      <c r="L11" t="s">
        <v>14</v>
      </c>
      <c r="M11" t="s">
        <v>14</v>
      </c>
    </row>
    <row r="12" spans="1:13" x14ac:dyDescent="0.35">
      <c r="A12" t="s">
        <v>39</v>
      </c>
      <c r="B12" s="2">
        <v>21654</v>
      </c>
      <c r="C12" s="2">
        <v>8020</v>
      </c>
      <c r="D12" s="2">
        <v>13176</v>
      </c>
      <c r="E12" s="2">
        <v>4536</v>
      </c>
      <c r="F12" s="2">
        <v>3328</v>
      </c>
      <c r="G12" s="2">
        <v>2256</v>
      </c>
      <c r="H12">
        <v>343</v>
      </c>
      <c r="I12">
        <v>173</v>
      </c>
      <c r="J12" s="2">
        <v>4807</v>
      </c>
      <c r="K12" s="2">
        <v>1055</v>
      </c>
      <c r="L12" t="s">
        <v>14</v>
      </c>
      <c r="M12" t="s">
        <v>14</v>
      </c>
    </row>
    <row r="13" spans="1:13" x14ac:dyDescent="0.35">
      <c r="A13" t="s">
        <v>40</v>
      </c>
      <c r="B13" s="2">
        <v>22027</v>
      </c>
      <c r="C13" s="2">
        <v>8140</v>
      </c>
      <c r="D13" s="2">
        <v>14151</v>
      </c>
      <c r="E13" s="2">
        <v>4849</v>
      </c>
      <c r="F13" s="2">
        <v>2634</v>
      </c>
      <c r="G13" s="2">
        <v>1851</v>
      </c>
      <c r="H13">
        <v>326</v>
      </c>
      <c r="I13">
        <v>177</v>
      </c>
      <c r="J13" s="2">
        <v>4916</v>
      </c>
      <c r="K13" s="2">
        <v>1263</v>
      </c>
      <c r="L13" t="s">
        <v>14</v>
      </c>
      <c r="M13" t="s">
        <v>14</v>
      </c>
    </row>
    <row r="14" spans="1:13" x14ac:dyDescent="0.35">
      <c r="A14" t="s">
        <v>41</v>
      </c>
      <c r="B14" s="2">
        <v>20039</v>
      </c>
      <c r="C14" s="2">
        <v>8043</v>
      </c>
      <c r="D14" s="2">
        <v>13006</v>
      </c>
      <c r="E14" s="2">
        <v>4957</v>
      </c>
      <c r="F14" s="2">
        <v>2049</v>
      </c>
      <c r="G14" s="2">
        <v>1552</v>
      </c>
      <c r="H14">
        <v>388</v>
      </c>
      <c r="I14">
        <v>205</v>
      </c>
      <c r="J14" s="2">
        <v>4596</v>
      </c>
      <c r="K14" s="2">
        <v>1329</v>
      </c>
      <c r="L14" t="s">
        <v>14</v>
      </c>
      <c r="M14" t="s">
        <v>14</v>
      </c>
    </row>
    <row r="15" spans="1:13" x14ac:dyDescent="0.35">
      <c r="A15" t="s">
        <v>42</v>
      </c>
      <c r="B15" s="2">
        <v>21101</v>
      </c>
      <c r="C15" s="2">
        <v>8223</v>
      </c>
      <c r="D15" s="2">
        <v>14136</v>
      </c>
      <c r="E15" s="2">
        <v>5126</v>
      </c>
      <c r="F15" s="2">
        <v>1999</v>
      </c>
      <c r="G15" s="2">
        <v>1501</v>
      </c>
      <c r="H15">
        <v>421</v>
      </c>
      <c r="I15">
        <v>207</v>
      </c>
      <c r="J15" s="2">
        <v>4545</v>
      </c>
      <c r="K15" s="2">
        <v>1389</v>
      </c>
      <c r="L15" t="s">
        <v>14</v>
      </c>
      <c r="M15" t="s">
        <v>14</v>
      </c>
    </row>
    <row r="16" spans="1:13" x14ac:dyDescent="0.35">
      <c r="A16" t="s">
        <v>43</v>
      </c>
      <c r="B16" s="2">
        <v>21388</v>
      </c>
      <c r="C16" s="2">
        <v>8012</v>
      </c>
      <c r="D16" s="2">
        <v>13879</v>
      </c>
      <c r="E16" s="2">
        <v>4878</v>
      </c>
      <c r="F16" s="2">
        <v>1742</v>
      </c>
      <c r="G16" s="2">
        <v>1284</v>
      </c>
      <c r="H16">
        <v>389</v>
      </c>
      <c r="I16">
        <v>202</v>
      </c>
      <c r="J16" s="2">
        <v>5378</v>
      </c>
      <c r="K16" s="2">
        <v>1648</v>
      </c>
      <c r="L16" t="s">
        <v>14</v>
      </c>
      <c r="M16" t="s">
        <v>14</v>
      </c>
    </row>
    <row r="17" spans="1:13" x14ac:dyDescent="0.35">
      <c r="A17" t="s">
        <v>44</v>
      </c>
      <c r="B17" s="2">
        <v>23697</v>
      </c>
      <c r="C17" s="2">
        <v>9339</v>
      </c>
      <c r="D17" s="2">
        <v>15476</v>
      </c>
      <c r="E17" s="2">
        <v>5949</v>
      </c>
      <c r="F17" s="2">
        <v>1578</v>
      </c>
      <c r="G17" s="2">
        <v>1211</v>
      </c>
      <c r="H17">
        <v>456</v>
      </c>
      <c r="I17">
        <v>221</v>
      </c>
      <c r="J17" s="2">
        <v>6187</v>
      </c>
      <c r="K17" s="2">
        <v>1958</v>
      </c>
      <c r="L17" t="s">
        <v>14</v>
      </c>
      <c r="M17" t="s">
        <v>14</v>
      </c>
    </row>
    <row r="18" spans="1:13" x14ac:dyDescent="0.35">
      <c r="A18" t="s">
        <v>45</v>
      </c>
      <c r="B18" s="2">
        <v>28167</v>
      </c>
      <c r="C18" s="2">
        <v>11387</v>
      </c>
      <c r="D18" s="2">
        <v>18136</v>
      </c>
      <c r="E18" s="2">
        <v>7183</v>
      </c>
      <c r="F18" s="2">
        <v>1625</v>
      </c>
      <c r="G18" s="2">
        <v>1332</v>
      </c>
      <c r="H18">
        <v>484</v>
      </c>
      <c r="I18">
        <v>248</v>
      </c>
      <c r="J18" s="2">
        <v>7922</v>
      </c>
      <c r="K18" s="2">
        <v>2624</v>
      </c>
      <c r="L18" t="s">
        <v>14</v>
      </c>
      <c r="M18" t="s">
        <v>14</v>
      </c>
    </row>
    <row r="19" spans="1:13" x14ac:dyDescent="0.35">
      <c r="A19" t="s">
        <v>46</v>
      </c>
      <c r="B19" s="2">
        <v>27915</v>
      </c>
      <c r="C19" s="2">
        <v>11180</v>
      </c>
      <c r="D19" s="2">
        <v>18150</v>
      </c>
      <c r="E19" s="2">
        <v>6964</v>
      </c>
      <c r="F19" s="2">
        <v>1485</v>
      </c>
      <c r="G19" s="2">
        <v>1219</v>
      </c>
      <c r="H19">
        <v>455</v>
      </c>
      <c r="I19">
        <v>258</v>
      </c>
      <c r="J19" s="2">
        <v>7825</v>
      </c>
      <c r="K19" s="2">
        <v>2739</v>
      </c>
      <c r="L19" t="s">
        <v>14</v>
      </c>
      <c r="M19" t="s">
        <v>14</v>
      </c>
    </row>
    <row r="20" spans="1:13" x14ac:dyDescent="0.35">
      <c r="A20" t="s">
        <v>47</v>
      </c>
      <c r="B20" s="2">
        <v>28585</v>
      </c>
      <c r="C20" s="2">
        <v>10922</v>
      </c>
      <c r="D20" s="2">
        <v>19072</v>
      </c>
      <c r="E20" s="2">
        <v>7122</v>
      </c>
      <c r="F20" s="2">
        <v>1199</v>
      </c>
      <c r="G20">
        <v>954</v>
      </c>
      <c r="H20">
        <v>454</v>
      </c>
      <c r="I20">
        <v>238</v>
      </c>
      <c r="J20" s="2">
        <v>7860</v>
      </c>
      <c r="K20" s="2">
        <v>2608</v>
      </c>
      <c r="L20" t="s">
        <v>14</v>
      </c>
      <c r="M20" t="s">
        <v>14</v>
      </c>
    </row>
    <row r="21" spans="1:13" x14ac:dyDescent="0.35">
      <c r="A21" t="s">
        <v>48</v>
      </c>
      <c r="B21" s="2">
        <v>26980</v>
      </c>
      <c r="C21" s="2">
        <v>10677</v>
      </c>
      <c r="D21" s="2">
        <v>17830</v>
      </c>
      <c r="E21" s="2">
        <v>6892</v>
      </c>
      <c r="F21" s="2">
        <v>1068</v>
      </c>
      <c r="G21">
        <v>877</v>
      </c>
      <c r="H21">
        <v>436</v>
      </c>
      <c r="I21">
        <v>228</v>
      </c>
      <c r="J21" s="2">
        <v>7646</v>
      </c>
      <c r="K21" s="2">
        <v>2680</v>
      </c>
      <c r="L21" t="s">
        <v>14</v>
      </c>
      <c r="M21" t="s">
        <v>14</v>
      </c>
    </row>
    <row r="22" spans="1:13" x14ac:dyDescent="0.35">
      <c r="A22" t="s">
        <v>49</v>
      </c>
      <c r="B22" s="2">
        <v>25808</v>
      </c>
      <c r="C22" s="2">
        <v>10195</v>
      </c>
      <c r="D22" s="2">
        <v>17221</v>
      </c>
      <c r="E22" s="2">
        <v>6795</v>
      </c>
      <c r="F22">
        <v>827</v>
      </c>
      <c r="G22">
        <v>693</v>
      </c>
      <c r="H22">
        <v>415</v>
      </c>
      <c r="I22">
        <v>216</v>
      </c>
      <c r="J22" s="2">
        <v>7345</v>
      </c>
      <c r="K22" s="2">
        <v>2491</v>
      </c>
      <c r="L22" t="s">
        <v>14</v>
      </c>
      <c r="M22" t="s">
        <v>14</v>
      </c>
    </row>
    <row r="23" spans="1:13" x14ac:dyDescent="0.35">
      <c r="A23" t="s">
        <v>50</v>
      </c>
      <c r="B23" s="2">
        <v>25376</v>
      </c>
      <c r="C23" s="2">
        <v>9782</v>
      </c>
      <c r="D23" s="2">
        <v>16900</v>
      </c>
      <c r="E23" s="2">
        <v>6576</v>
      </c>
      <c r="F23">
        <v>533</v>
      </c>
      <c r="G23">
        <v>448</v>
      </c>
      <c r="H23">
        <v>386</v>
      </c>
      <c r="I23">
        <v>188</v>
      </c>
      <c r="J23" s="2">
        <v>7557</v>
      </c>
      <c r="K23" s="2">
        <v>2570</v>
      </c>
      <c r="L23" t="s">
        <v>14</v>
      </c>
      <c r="M23" t="s">
        <v>14</v>
      </c>
    </row>
    <row r="24" spans="1:13" x14ac:dyDescent="0.35">
      <c r="A24" t="s">
        <v>51</v>
      </c>
      <c r="B24" s="2">
        <v>26895</v>
      </c>
      <c r="C24" s="2">
        <v>10693</v>
      </c>
      <c r="D24" s="2">
        <v>18203</v>
      </c>
      <c r="E24" s="2">
        <v>7198</v>
      </c>
      <c r="F24">
        <v>783</v>
      </c>
      <c r="G24">
        <v>644</v>
      </c>
      <c r="H24">
        <v>357</v>
      </c>
      <c r="I24">
        <v>191</v>
      </c>
      <c r="J24" s="2">
        <v>7552</v>
      </c>
      <c r="K24" s="2">
        <v>2660</v>
      </c>
      <c r="L24" t="s">
        <v>14</v>
      </c>
      <c r="M24" t="s">
        <v>14</v>
      </c>
    </row>
    <row r="25" spans="1:13" x14ac:dyDescent="0.35">
      <c r="A25" t="s">
        <v>52</v>
      </c>
      <c r="B25" s="2">
        <v>28674</v>
      </c>
      <c r="C25" s="2">
        <v>11461</v>
      </c>
      <c r="D25" s="2">
        <v>19184</v>
      </c>
      <c r="E25" s="2">
        <v>7472</v>
      </c>
      <c r="F25" s="2">
        <v>1269</v>
      </c>
      <c r="G25" s="2">
        <v>1074</v>
      </c>
      <c r="H25">
        <v>412</v>
      </c>
      <c r="I25">
        <v>223</v>
      </c>
      <c r="J25" s="2">
        <v>7809</v>
      </c>
      <c r="K25" s="2">
        <v>2692</v>
      </c>
      <c r="L25" t="s">
        <v>14</v>
      </c>
      <c r="M25" t="s">
        <v>14</v>
      </c>
    </row>
    <row r="26" spans="1:13" x14ac:dyDescent="0.35">
      <c r="A26" t="s">
        <v>53</v>
      </c>
      <c r="B26" s="2">
        <v>29581</v>
      </c>
      <c r="C26" s="2">
        <v>11901</v>
      </c>
      <c r="D26" s="2">
        <v>19321</v>
      </c>
      <c r="E26" s="2">
        <v>7376</v>
      </c>
      <c r="F26" s="2">
        <v>1774</v>
      </c>
      <c r="G26" s="2">
        <v>1472</v>
      </c>
      <c r="H26">
        <v>474</v>
      </c>
      <c r="I26">
        <v>263</v>
      </c>
      <c r="J26" s="2">
        <v>8012</v>
      </c>
      <c r="K26" s="2">
        <v>2790</v>
      </c>
      <c r="L26" t="s">
        <v>14</v>
      </c>
      <c r="M26" t="s">
        <v>14</v>
      </c>
    </row>
    <row r="27" spans="1:13" x14ac:dyDescent="0.35">
      <c r="A27" t="s">
        <v>54</v>
      </c>
      <c r="B27" s="2">
        <v>32576</v>
      </c>
      <c r="C27" s="2">
        <v>13122</v>
      </c>
      <c r="D27" s="2">
        <v>21001</v>
      </c>
      <c r="E27" s="2">
        <v>7698</v>
      </c>
      <c r="F27" s="2">
        <v>2688</v>
      </c>
      <c r="G27" s="2">
        <v>2196</v>
      </c>
      <c r="H27">
        <v>432</v>
      </c>
      <c r="I27">
        <v>237</v>
      </c>
      <c r="J27" s="2">
        <v>8455</v>
      </c>
      <c r="K27" s="2">
        <v>2991</v>
      </c>
      <c r="L27" t="s">
        <v>14</v>
      </c>
      <c r="M27" t="s">
        <v>14</v>
      </c>
    </row>
    <row r="28" spans="1:13" x14ac:dyDescent="0.35">
      <c r="A28" t="s">
        <v>55</v>
      </c>
      <c r="B28" s="2">
        <v>31728</v>
      </c>
      <c r="C28" s="2">
        <v>12864</v>
      </c>
      <c r="D28" s="2">
        <v>20526</v>
      </c>
      <c r="E28" s="2">
        <v>7923</v>
      </c>
      <c r="F28" s="2">
        <v>1874</v>
      </c>
      <c r="G28" s="2">
        <v>1500</v>
      </c>
      <c r="H28">
        <v>383</v>
      </c>
      <c r="I28">
        <v>212</v>
      </c>
      <c r="J28" s="2">
        <v>8945</v>
      </c>
      <c r="K28" s="2">
        <v>3229</v>
      </c>
      <c r="L28" t="s">
        <v>14</v>
      </c>
      <c r="M28" t="s">
        <v>14</v>
      </c>
    </row>
    <row r="29" spans="1:13" x14ac:dyDescent="0.35">
      <c r="A29" t="s">
        <v>56</v>
      </c>
      <c r="B29" s="2">
        <v>31912</v>
      </c>
      <c r="C29" s="2">
        <v>13262</v>
      </c>
      <c r="D29" s="2">
        <v>19534</v>
      </c>
      <c r="E29" s="2">
        <v>7829</v>
      </c>
      <c r="F29" s="2">
        <v>2158</v>
      </c>
      <c r="G29" s="2">
        <v>1745</v>
      </c>
      <c r="H29">
        <v>428</v>
      </c>
      <c r="I29">
        <v>236</v>
      </c>
      <c r="J29" s="2">
        <v>9792</v>
      </c>
      <c r="K29" s="2">
        <v>3452</v>
      </c>
      <c r="L29" t="s">
        <v>14</v>
      </c>
      <c r="M29" t="s">
        <v>14</v>
      </c>
    </row>
    <row r="30" spans="1:13" x14ac:dyDescent="0.35">
      <c r="A30" t="s">
        <v>57</v>
      </c>
      <c r="B30" s="2">
        <v>31782</v>
      </c>
      <c r="C30" s="2">
        <v>13734</v>
      </c>
      <c r="D30" s="2">
        <v>18895</v>
      </c>
      <c r="E30" s="2">
        <v>8174</v>
      </c>
      <c r="F30" s="2">
        <v>2322</v>
      </c>
      <c r="G30" s="2">
        <v>1871</v>
      </c>
      <c r="H30">
        <v>419</v>
      </c>
      <c r="I30">
        <v>233</v>
      </c>
      <c r="J30" s="2">
        <v>10146</v>
      </c>
      <c r="K30" s="2">
        <v>3456</v>
      </c>
      <c r="L30" t="s">
        <v>14</v>
      </c>
      <c r="M30" t="s">
        <v>14</v>
      </c>
    </row>
    <row r="31" spans="1:13" x14ac:dyDescent="0.35">
      <c r="A31" t="s">
        <v>58</v>
      </c>
      <c r="B31" s="2">
        <v>30312</v>
      </c>
      <c r="C31" s="2">
        <v>13198</v>
      </c>
      <c r="D31" s="2">
        <v>18131</v>
      </c>
      <c r="E31" s="2">
        <v>7999</v>
      </c>
      <c r="F31" s="2">
        <v>2285</v>
      </c>
      <c r="G31" s="2">
        <v>1815</v>
      </c>
      <c r="H31">
        <v>454</v>
      </c>
      <c r="I31">
        <v>237</v>
      </c>
      <c r="J31" s="2">
        <v>9442</v>
      </c>
      <c r="K31" s="2">
        <v>3147</v>
      </c>
      <c r="L31" t="s">
        <v>14</v>
      </c>
      <c r="M31" t="s">
        <v>14</v>
      </c>
    </row>
    <row r="32" spans="1:13" x14ac:dyDescent="0.35">
      <c r="A32" t="s">
        <v>59</v>
      </c>
      <c r="B32" s="2">
        <v>28743</v>
      </c>
      <c r="C32" s="2">
        <v>13033</v>
      </c>
      <c r="D32" s="2">
        <v>16324</v>
      </c>
      <c r="E32" s="2">
        <v>7401</v>
      </c>
      <c r="F32" s="2">
        <v>2356</v>
      </c>
      <c r="G32" s="2">
        <v>1947</v>
      </c>
      <c r="H32">
        <v>470</v>
      </c>
      <c r="I32">
        <v>274</v>
      </c>
      <c r="J32" s="2">
        <v>9593</v>
      </c>
      <c r="K32" s="2">
        <v>3411</v>
      </c>
      <c r="L32" t="s">
        <v>14</v>
      </c>
      <c r="M32" t="s">
        <v>14</v>
      </c>
    </row>
    <row r="33" spans="1:13" x14ac:dyDescent="0.35">
      <c r="A33" t="s">
        <v>60</v>
      </c>
      <c r="B33" s="2">
        <v>27823</v>
      </c>
      <c r="C33" s="2">
        <v>12653</v>
      </c>
      <c r="D33" s="2">
        <v>16522</v>
      </c>
      <c r="E33" s="2">
        <v>7578</v>
      </c>
      <c r="F33" s="2">
        <v>2270</v>
      </c>
      <c r="G33" s="2">
        <v>1849</v>
      </c>
      <c r="H33">
        <v>484</v>
      </c>
      <c r="I33">
        <v>274</v>
      </c>
      <c r="J33" s="2">
        <v>8547</v>
      </c>
      <c r="K33" s="2">
        <v>2952</v>
      </c>
      <c r="L33" t="s">
        <v>14</v>
      </c>
      <c r="M33" t="s">
        <v>14</v>
      </c>
    </row>
    <row r="34" spans="1:13" x14ac:dyDescent="0.35">
      <c r="A34" t="s">
        <v>61</v>
      </c>
      <c r="B34" s="2">
        <v>28305</v>
      </c>
      <c r="C34" s="2">
        <v>12977</v>
      </c>
      <c r="D34" s="2">
        <v>16992</v>
      </c>
      <c r="E34" s="2">
        <v>7729</v>
      </c>
      <c r="F34" s="2">
        <v>2089</v>
      </c>
      <c r="G34" s="2">
        <v>1733</v>
      </c>
      <c r="H34">
        <v>529</v>
      </c>
      <c r="I34">
        <v>288</v>
      </c>
      <c r="J34" s="2">
        <v>8695</v>
      </c>
      <c r="K34" s="2">
        <v>3227</v>
      </c>
      <c r="L34" t="s">
        <v>14</v>
      </c>
      <c r="M34" t="s">
        <v>14</v>
      </c>
    </row>
    <row r="35" spans="1:13" x14ac:dyDescent="0.35">
      <c r="A35" t="s">
        <v>62</v>
      </c>
      <c r="B35" s="2">
        <v>28522</v>
      </c>
      <c r="C35" s="2">
        <v>13011</v>
      </c>
      <c r="D35" s="2">
        <v>17069</v>
      </c>
      <c r="E35" s="2">
        <v>7896</v>
      </c>
      <c r="F35" s="2">
        <v>1734</v>
      </c>
      <c r="G35" s="2">
        <v>1446</v>
      </c>
      <c r="H35">
        <v>560</v>
      </c>
      <c r="I35">
        <v>325</v>
      </c>
      <c r="J35" s="2">
        <v>9159</v>
      </c>
      <c r="K35" s="2">
        <v>3344</v>
      </c>
      <c r="L35" t="s">
        <v>14</v>
      </c>
      <c r="M35" t="s">
        <v>14</v>
      </c>
    </row>
    <row r="36" spans="1:13" x14ac:dyDescent="0.35">
      <c r="A36" t="s">
        <v>63</v>
      </c>
      <c r="B36" s="2">
        <v>32442</v>
      </c>
      <c r="C36" s="2">
        <v>15368</v>
      </c>
      <c r="D36" s="2">
        <v>19370</v>
      </c>
      <c r="E36" s="2">
        <v>9168</v>
      </c>
      <c r="F36" s="2">
        <v>2420</v>
      </c>
      <c r="G36" s="2">
        <v>2024</v>
      </c>
      <c r="H36">
        <v>477</v>
      </c>
      <c r="I36">
        <v>289</v>
      </c>
      <c r="J36" s="2">
        <v>10175</v>
      </c>
      <c r="K36" s="2">
        <v>3887</v>
      </c>
      <c r="L36" t="s">
        <v>14</v>
      </c>
      <c r="M36" t="s">
        <v>14</v>
      </c>
    </row>
    <row r="37" spans="1:13" x14ac:dyDescent="0.35">
      <c r="A37" t="s">
        <v>64</v>
      </c>
      <c r="B37" s="2">
        <v>36275</v>
      </c>
      <c r="C37" s="2">
        <v>17032</v>
      </c>
      <c r="D37" s="14">
        <v>21644</v>
      </c>
      <c r="E37" s="2">
        <v>10221</v>
      </c>
      <c r="F37" s="14">
        <v>2500</v>
      </c>
      <c r="G37" s="2">
        <v>2146</v>
      </c>
      <c r="H37">
        <v>520</v>
      </c>
      <c r="I37">
        <v>295</v>
      </c>
      <c r="J37" s="2">
        <v>11611</v>
      </c>
      <c r="K37" s="2">
        <v>4370</v>
      </c>
      <c r="L37" t="s">
        <v>14</v>
      </c>
      <c r="M37" t="s">
        <v>14</v>
      </c>
    </row>
    <row r="38" spans="1:13" x14ac:dyDescent="0.35">
      <c r="A38" t="s">
        <v>65</v>
      </c>
      <c r="B38" s="2">
        <v>39806</v>
      </c>
      <c r="C38" s="2">
        <v>18913</v>
      </c>
      <c r="D38" s="14">
        <v>23590</v>
      </c>
      <c r="E38" s="2">
        <v>11323</v>
      </c>
      <c r="F38" s="14">
        <v>3364</v>
      </c>
      <c r="G38" s="2">
        <v>2840</v>
      </c>
      <c r="H38">
        <v>526</v>
      </c>
      <c r="I38">
        <v>300</v>
      </c>
      <c r="J38" s="2">
        <v>12326</v>
      </c>
      <c r="K38" s="2">
        <v>4450</v>
      </c>
      <c r="L38" t="s">
        <v>14</v>
      </c>
      <c r="M38" t="s">
        <v>14</v>
      </c>
    </row>
    <row r="39" spans="1:13" x14ac:dyDescent="0.35">
      <c r="A39" t="s">
        <v>66</v>
      </c>
      <c r="B39" s="2">
        <v>41013</v>
      </c>
      <c r="C39" s="2">
        <v>20025</v>
      </c>
      <c r="D39" s="14">
        <v>24544</v>
      </c>
      <c r="E39" s="2">
        <v>12154</v>
      </c>
      <c r="F39" s="14">
        <v>3480</v>
      </c>
      <c r="G39" s="2">
        <v>2942</v>
      </c>
      <c r="H39">
        <v>405</v>
      </c>
      <c r="I39">
        <v>227</v>
      </c>
      <c r="J39" s="2">
        <v>12584</v>
      </c>
      <c r="K39" s="2">
        <v>4702</v>
      </c>
      <c r="L39" t="s">
        <v>14</v>
      </c>
      <c r="M39" t="s">
        <v>14</v>
      </c>
    </row>
    <row r="40" spans="1:13" x14ac:dyDescent="0.35">
      <c r="A40" t="s">
        <v>67</v>
      </c>
      <c r="B40" s="2">
        <v>43345</v>
      </c>
      <c r="C40" s="2">
        <v>20268</v>
      </c>
      <c r="D40" s="14">
        <v>26590</v>
      </c>
      <c r="E40" s="2">
        <v>12528</v>
      </c>
      <c r="F40" s="14">
        <v>3460</v>
      </c>
      <c r="G40" s="2">
        <v>2891</v>
      </c>
      <c r="H40">
        <v>646</v>
      </c>
      <c r="I40">
        <v>382</v>
      </c>
      <c r="J40" s="2">
        <v>12649</v>
      </c>
      <c r="K40" s="2">
        <v>4467</v>
      </c>
      <c r="L40" t="s">
        <v>14</v>
      </c>
      <c r="M40" t="s">
        <v>14</v>
      </c>
    </row>
    <row r="41" spans="1:13" x14ac:dyDescent="0.35">
      <c r="A41" t="s">
        <v>68</v>
      </c>
      <c r="B41" s="2">
        <v>40452</v>
      </c>
      <c r="C41" s="2">
        <v>19341</v>
      </c>
      <c r="D41" s="14">
        <v>24416</v>
      </c>
      <c r="E41" s="2">
        <v>12070</v>
      </c>
      <c r="F41" s="14">
        <v>3150</v>
      </c>
      <c r="G41" s="2">
        <v>2646</v>
      </c>
      <c r="H41">
        <v>529</v>
      </c>
      <c r="I41">
        <v>310</v>
      </c>
      <c r="J41" s="2">
        <v>12357</v>
      </c>
      <c r="K41" s="2">
        <v>4315</v>
      </c>
      <c r="L41" t="s">
        <v>14</v>
      </c>
      <c r="M41" t="s">
        <v>14</v>
      </c>
    </row>
    <row r="42" spans="1:13" x14ac:dyDescent="0.35">
      <c r="A42" t="s">
        <v>69</v>
      </c>
      <c r="B42" s="2">
        <v>39824</v>
      </c>
      <c r="C42" s="2">
        <v>18909</v>
      </c>
      <c r="D42" s="14">
        <v>23920</v>
      </c>
      <c r="E42" s="2">
        <v>11563</v>
      </c>
      <c r="F42" s="14">
        <v>3108</v>
      </c>
      <c r="G42" s="2">
        <v>2596</v>
      </c>
      <c r="H42">
        <v>571</v>
      </c>
      <c r="I42">
        <v>335</v>
      </c>
      <c r="J42" s="2">
        <v>12225</v>
      </c>
      <c r="K42" s="2">
        <v>4415</v>
      </c>
      <c r="L42" t="s">
        <v>14</v>
      </c>
      <c r="M42" t="s">
        <v>14</v>
      </c>
    </row>
    <row r="43" spans="1:13" x14ac:dyDescent="0.35">
      <c r="A43" t="s">
        <v>70</v>
      </c>
      <c r="B43" s="2">
        <v>39091</v>
      </c>
      <c r="C43" s="2">
        <v>19011</v>
      </c>
      <c r="D43" s="14">
        <v>22941</v>
      </c>
      <c r="E43" s="2">
        <v>11316</v>
      </c>
      <c r="F43" s="14">
        <v>3114</v>
      </c>
      <c r="G43" s="2">
        <v>2601</v>
      </c>
      <c r="H43">
        <v>606</v>
      </c>
      <c r="I43">
        <v>356</v>
      </c>
      <c r="J43" s="2">
        <v>12430</v>
      </c>
      <c r="K43" s="2">
        <v>4738</v>
      </c>
      <c r="L43" t="s">
        <v>14</v>
      </c>
      <c r="M43" t="s">
        <v>14</v>
      </c>
    </row>
    <row r="44" spans="1:13" x14ac:dyDescent="0.35">
      <c r="A44" t="s">
        <v>71</v>
      </c>
      <c r="B44" s="2">
        <v>39180</v>
      </c>
      <c r="C44" s="2">
        <v>19127</v>
      </c>
      <c r="D44" s="14">
        <v>22484</v>
      </c>
      <c r="E44" s="2">
        <v>11111</v>
      </c>
      <c r="F44" s="14">
        <v>2968</v>
      </c>
      <c r="G44" s="2">
        <v>2464</v>
      </c>
      <c r="H44">
        <v>601</v>
      </c>
      <c r="I44">
        <v>354</v>
      </c>
      <c r="J44" s="2">
        <v>13127</v>
      </c>
      <c r="K44" s="2">
        <v>5198</v>
      </c>
      <c r="L44" t="s">
        <v>14</v>
      </c>
      <c r="M44" t="s">
        <v>14</v>
      </c>
    </row>
    <row r="45" spans="1:13" x14ac:dyDescent="0.35">
      <c r="A45" t="s">
        <v>72</v>
      </c>
      <c r="B45" s="2">
        <v>51528</v>
      </c>
      <c r="C45" s="2">
        <v>24643</v>
      </c>
      <c r="D45" s="14">
        <v>24586</v>
      </c>
      <c r="E45" s="2">
        <v>12202</v>
      </c>
      <c r="F45" s="14">
        <v>3250</v>
      </c>
      <c r="G45" s="2">
        <v>2716</v>
      </c>
      <c r="H45">
        <v>613</v>
      </c>
      <c r="I45">
        <v>332</v>
      </c>
      <c r="J45" s="2">
        <v>14283</v>
      </c>
      <c r="K45" s="2">
        <v>5556</v>
      </c>
      <c r="L45" s="2">
        <v>8796</v>
      </c>
      <c r="M45" s="2">
        <v>3837</v>
      </c>
    </row>
    <row r="46" spans="1:13" x14ac:dyDescent="0.35">
      <c r="A46" t="s">
        <v>73</v>
      </c>
      <c r="B46" s="2">
        <v>55545</v>
      </c>
      <c r="C46" s="2">
        <v>26858</v>
      </c>
      <c r="D46" s="14">
        <v>26698</v>
      </c>
      <c r="E46" s="2">
        <v>13427</v>
      </c>
      <c r="F46" s="14">
        <v>3644</v>
      </c>
      <c r="G46" s="2">
        <v>3008</v>
      </c>
      <c r="H46">
        <v>630</v>
      </c>
      <c r="I46">
        <v>371</v>
      </c>
      <c r="J46" s="2">
        <v>15952</v>
      </c>
      <c r="K46" s="2">
        <v>6176</v>
      </c>
      <c r="L46" s="2">
        <v>8621</v>
      </c>
      <c r="M46" s="2">
        <v>3876</v>
      </c>
    </row>
    <row r="47" spans="1:13" x14ac:dyDescent="0.35">
      <c r="A47" t="s">
        <v>74</v>
      </c>
      <c r="B47" s="2">
        <v>57466</v>
      </c>
      <c r="C47" s="2">
        <v>27797</v>
      </c>
      <c r="D47" s="14">
        <v>27921</v>
      </c>
      <c r="E47" s="2">
        <v>13825</v>
      </c>
      <c r="F47" s="14">
        <v>3888</v>
      </c>
      <c r="G47" s="2">
        <v>3234</v>
      </c>
      <c r="H47">
        <v>597</v>
      </c>
      <c r="I47">
        <v>328</v>
      </c>
      <c r="J47" s="2">
        <v>16734</v>
      </c>
      <c r="K47" s="2">
        <v>6643</v>
      </c>
      <c r="L47" s="2">
        <v>8175</v>
      </c>
      <c r="M47" s="2">
        <v>3767</v>
      </c>
    </row>
    <row r="48" spans="1:13" x14ac:dyDescent="0.35">
      <c r="A48" t="s">
        <v>75</v>
      </c>
      <c r="B48" s="2">
        <v>66228</v>
      </c>
      <c r="C48" s="2">
        <v>29936</v>
      </c>
      <c r="D48" s="14">
        <v>32687</v>
      </c>
      <c r="E48" s="2">
        <v>14926</v>
      </c>
      <c r="F48" s="14">
        <v>3800</v>
      </c>
      <c r="G48" s="2">
        <v>3116</v>
      </c>
      <c r="H48">
        <v>687</v>
      </c>
      <c r="I48">
        <v>372</v>
      </c>
      <c r="J48" s="2">
        <v>18234</v>
      </c>
      <c r="K48" s="2">
        <v>7067</v>
      </c>
      <c r="L48" s="2">
        <v>10820</v>
      </c>
      <c r="M48" s="2">
        <v>4455</v>
      </c>
    </row>
    <row r="49" spans="1:13" x14ac:dyDescent="0.35">
      <c r="A49" t="s">
        <v>76</v>
      </c>
      <c r="B49" s="2">
        <v>67912</v>
      </c>
      <c r="C49" s="2">
        <v>32171</v>
      </c>
      <c r="D49" s="14">
        <v>32971</v>
      </c>
      <c r="E49" s="2">
        <v>15952</v>
      </c>
      <c r="F49" s="14">
        <v>3565</v>
      </c>
      <c r="G49" s="2">
        <v>2939</v>
      </c>
      <c r="H49">
        <v>663</v>
      </c>
      <c r="I49">
        <v>356</v>
      </c>
      <c r="J49" s="2">
        <v>18926</v>
      </c>
      <c r="K49" s="2">
        <v>7941</v>
      </c>
      <c r="L49" s="2">
        <v>11787</v>
      </c>
      <c r="M49" s="2">
        <v>4983</v>
      </c>
    </row>
    <row r="50" spans="1:13" x14ac:dyDescent="0.35">
      <c r="A50" t="s">
        <v>77</v>
      </c>
      <c r="B50" s="2">
        <v>65675</v>
      </c>
      <c r="C50" s="2">
        <v>31612</v>
      </c>
      <c r="D50" s="14">
        <v>31820</v>
      </c>
      <c r="E50" s="2">
        <v>15639</v>
      </c>
      <c r="F50" s="14">
        <v>3500</v>
      </c>
      <c r="G50" s="2">
        <v>2901</v>
      </c>
      <c r="H50">
        <v>669</v>
      </c>
      <c r="I50">
        <v>386</v>
      </c>
      <c r="J50" s="2">
        <v>18680</v>
      </c>
      <c r="K50" s="2">
        <v>8022</v>
      </c>
      <c r="L50" s="2">
        <v>11006</v>
      </c>
      <c r="M50" s="2">
        <v>4664</v>
      </c>
    </row>
    <row r="51" spans="1:13" x14ac:dyDescent="0.35">
      <c r="A51" t="s">
        <v>78</v>
      </c>
      <c r="B51" s="2">
        <v>62702</v>
      </c>
      <c r="C51" s="2">
        <v>29977</v>
      </c>
      <c r="D51" s="14">
        <v>29652</v>
      </c>
      <c r="E51" s="2">
        <v>14403</v>
      </c>
      <c r="F51" s="14">
        <v>3375</v>
      </c>
      <c r="G51" s="2">
        <v>2802</v>
      </c>
      <c r="H51">
        <v>656</v>
      </c>
      <c r="I51">
        <v>369</v>
      </c>
      <c r="J51" s="2">
        <v>18359</v>
      </c>
      <c r="K51" s="2">
        <v>7876</v>
      </c>
      <c r="L51" s="2">
        <v>10660</v>
      </c>
      <c r="M51" s="2">
        <v>4527</v>
      </c>
    </row>
    <row r="52" spans="1:13" x14ac:dyDescent="0.35">
      <c r="A52" t="s">
        <v>79</v>
      </c>
      <c r="B52" s="2">
        <v>63824</v>
      </c>
      <c r="C52" s="2">
        <v>30972</v>
      </c>
      <c r="D52" s="14">
        <v>30551</v>
      </c>
      <c r="E52" s="2">
        <v>15018</v>
      </c>
      <c r="F52" s="14">
        <v>3265</v>
      </c>
      <c r="G52" s="2">
        <v>2715</v>
      </c>
      <c r="H52">
        <v>603</v>
      </c>
      <c r="I52">
        <v>320</v>
      </c>
      <c r="J52" s="2">
        <v>18589</v>
      </c>
      <c r="K52" s="2">
        <v>8280</v>
      </c>
      <c r="L52" s="2">
        <v>10816</v>
      </c>
      <c r="M52" s="2">
        <v>4639</v>
      </c>
    </row>
    <row r="53" spans="1:13" x14ac:dyDescent="0.35">
      <c r="A53" t="s">
        <v>80</v>
      </c>
      <c r="B53" s="2">
        <v>64404</v>
      </c>
      <c r="C53" s="2">
        <v>31474</v>
      </c>
      <c r="D53" s="14">
        <v>30910</v>
      </c>
      <c r="E53" s="2">
        <v>15329</v>
      </c>
      <c r="F53" s="14">
        <v>3374</v>
      </c>
      <c r="G53" s="2">
        <v>2779</v>
      </c>
      <c r="H53">
        <v>523</v>
      </c>
      <c r="I53">
        <v>315</v>
      </c>
      <c r="J53" s="2">
        <v>18673</v>
      </c>
      <c r="K53" s="2">
        <v>8268</v>
      </c>
      <c r="L53" s="2">
        <v>10924</v>
      </c>
      <c r="M53" s="2">
        <v>4783</v>
      </c>
    </row>
    <row r="54" spans="1:13" x14ac:dyDescent="0.35">
      <c r="A54" t="s">
        <v>81</v>
      </c>
      <c r="B54" s="2">
        <v>62362</v>
      </c>
      <c r="C54" s="2">
        <v>30758</v>
      </c>
      <c r="D54" s="14">
        <v>28721</v>
      </c>
      <c r="E54" s="2">
        <v>14318</v>
      </c>
      <c r="F54" s="14">
        <v>3424</v>
      </c>
      <c r="G54" s="2">
        <v>2818</v>
      </c>
      <c r="H54">
        <v>607</v>
      </c>
      <c r="I54">
        <v>346</v>
      </c>
      <c r="J54" s="2">
        <v>19067</v>
      </c>
      <c r="K54" s="2">
        <v>8593</v>
      </c>
      <c r="L54" s="2">
        <v>10543</v>
      </c>
      <c r="M54" s="2">
        <v>4683</v>
      </c>
    </row>
    <row r="55" spans="1:13" x14ac:dyDescent="0.35">
      <c r="A55" t="s">
        <v>82</v>
      </c>
      <c r="B55" s="2">
        <v>62018</v>
      </c>
      <c r="C55" s="2">
        <v>30634</v>
      </c>
      <c r="D55" s="14">
        <v>28155</v>
      </c>
      <c r="E55" s="2">
        <v>14086</v>
      </c>
      <c r="F55" s="14">
        <v>3259</v>
      </c>
      <c r="G55" s="2">
        <v>2750</v>
      </c>
      <c r="H55">
        <v>604</v>
      </c>
      <c r="I55">
        <v>350</v>
      </c>
      <c r="J55" s="2">
        <v>19250</v>
      </c>
      <c r="K55" s="2">
        <v>8775</v>
      </c>
      <c r="L55" s="2">
        <v>10750</v>
      </c>
      <c r="M55" s="2">
        <v>4673</v>
      </c>
    </row>
    <row r="56" spans="1:13" x14ac:dyDescent="0.35">
      <c r="A56" t="s">
        <v>83</v>
      </c>
      <c r="B56" s="2">
        <v>60927</v>
      </c>
      <c r="C56" s="2">
        <v>30356</v>
      </c>
      <c r="D56" s="14">
        <v>27275</v>
      </c>
      <c r="E56" s="2">
        <v>13978</v>
      </c>
      <c r="F56" s="14">
        <v>3321</v>
      </c>
      <c r="G56" s="2">
        <v>2733</v>
      </c>
      <c r="H56">
        <v>575</v>
      </c>
      <c r="I56">
        <v>318</v>
      </c>
      <c r="J56" s="2">
        <v>18976</v>
      </c>
      <c r="K56" s="2">
        <v>8823</v>
      </c>
      <c r="L56" s="2">
        <v>10780</v>
      </c>
      <c r="M56" s="2">
        <v>4504</v>
      </c>
    </row>
    <row r="57" spans="1:13" x14ac:dyDescent="0.35">
      <c r="A57" t="s">
        <v>84</v>
      </c>
    </row>
    <row r="58" spans="1:13" x14ac:dyDescent="0.35">
      <c r="A58" t="s">
        <v>85</v>
      </c>
    </row>
    <row r="59" spans="1:13" x14ac:dyDescent="0.35">
      <c r="A59" t="s">
        <v>99</v>
      </c>
    </row>
    <row r="60" spans="1:13" x14ac:dyDescent="0.35">
      <c r="A60" t="s">
        <v>100</v>
      </c>
    </row>
    <row r="61" spans="1:13" x14ac:dyDescent="0.35">
      <c r="A61" t="s">
        <v>88</v>
      </c>
    </row>
    <row r="64" spans="1:13" x14ac:dyDescent="0.35">
      <c r="A64" t="s">
        <v>101</v>
      </c>
    </row>
    <row r="65" spans="1:7" ht="58" x14ac:dyDescent="0.35">
      <c r="A65" t="s">
        <v>102</v>
      </c>
      <c r="B65" t="s">
        <v>103</v>
      </c>
      <c r="C65" s="1" t="s">
        <v>104</v>
      </c>
      <c r="D65" s="1" t="s">
        <v>105</v>
      </c>
      <c r="E65" t="s">
        <v>106</v>
      </c>
      <c r="F65" t="s">
        <v>107</v>
      </c>
      <c r="G65" t="s">
        <v>108</v>
      </c>
    </row>
    <row r="66" spans="1:7" x14ac:dyDescent="0.35">
      <c r="B66" t="s">
        <v>12</v>
      </c>
    </row>
    <row r="67" spans="1:7" x14ac:dyDescent="0.35">
      <c r="A67">
        <v>1980</v>
      </c>
      <c r="B67" s="2">
        <v>17838</v>
      </c>
      <c r="C67" s="2">
        <v>1885</v>
      </c>
      <c r="D67">
        <v>609</v>
      </c>
      <c r="E67" s="2">
        <v>8214</v>
      </c>
      <c r="F67" t="s">
        <v>14</v>
      </c>
      <c r="G67" s="2">
        <v>28546</v>
      </c>
    </row>
    <row r="68" spans="1:7" x14ac:dyDescent="0.35">
      <c r="A68">
        <v>1981</v>
      </c>
      <c r="B68" s="2">
        <v>20833</v>
      </c>
      <c r="C68" s="2">
        <v>1899</v>
      </c>
      <c r="D68">
        <v>621</v>
      </c>
      <c r="E68" s="2">
        <v>10280</v>
      </c>
      <c r="F68" t="s">
        <v>14</v>
      </c>
      <c r="G68" s="2">
        <v>33633</v>
      </c>
    </row>
    <row r="69" spans="1:7" x14ac:dyDescent="0.35">
      <c r="A69">
        <v>1982</v>
      </c>
      <c r="B69" s="2">
        <v>21151</v>
      </c>
      <c r="C69" s="2">
        <v>1778</v>
      </c>
      <c r="D69">
        <v>575</v>
      </c>
      <c r="E69" s="2">
        <v>10695</v>
      </c>
      <c r="F69" t="s">
        <v>14</v>
      </c>
      <c r="G69" s="2">
        <v>34199</v>
      </c>
    </row>
    <row r="70" spans="1:7" x14ac:dyDescent="0.35">
      <c r="A70">
        <v>1983</v>
      </c>
      <c r="B70" s="2">
        <v>22024</v>
      </c>
      <c r="C70" s="2">
        <v>1481</v>
      </c>
      <c r="D70">
        <v>619</v>
      </c>
      <c r="E70" s="2">
        <v>11117</v>
      </c>
      <c r="F70" t="s">
        <v>14</v>
      </c>
      <c r="G70" s="2">
        <v>35241</v>
      </c>
    </row>
    <row r="71" spans="1:7" x14ac:dyDescent="0.35">
      <c r="A71">
        <v>1984</v>
      </c>
      <c r="B71" s="2">
        <v>21017</v>
      </c>
      <c r="C71" s="2">
        <v>1317</v>
      </c>
      <c r="D71">
        <v>628</v>
      </c>
      <c r="E71" s="2">
        <v>11005</v>
      </c>
      <c r="F71" t="s">
        <v>14</v>
      </c>
      <c r="G71" s="2">
        <v>33967</v>
      </c>
    </row>
    <row r="72" spans="1:7" x14ac:dyDescent="0.35">
      <c r="A72">
        <v>1985</v>
      </c>
      <c r="B72" s="2">
        <v>20183</v>
      </c>
      <c r="C72" s="2">
        <v>1032</v>
      </c>
      <c r="D72">
        <v>585</v>
      </c>
      <c r="E72" s="2">
        <v>10530</v>
      </c>
      <c r="F72" t="s">
        <v>14</v>
      </c>
      <c r="G72" s="2">
        <v>32330</v>
      </c>
    </row>
    <row r="73" spans="1:7" x14ac:dyDescent="0.35">
      <c r="A73">
        <v>1986</v>
      </c>
      <c r="B73" s="2">
        <v>20147</v>
      </c>
      <c r="C73">
        <v>677</v>
      </c>
      <c r="D73">
        <v>531</v>
      </c>
      <c r="E73" s="2">
        <v>11018</v>
      </c>
      <c r="F73" t="s">
        <v>14</v>
      </c>
      <c r="G73" s="2">
        <v>32373</v>
      </c>
    </row>
    <row r="74" spans="1:7" x14ac:dyDescent="0.35">
      <c r="A74">
        <v>1987</v>
      </c>
      <c r="B74" s="2">
        <v>21527</v>
      </c>
      <c r="C74">
        <v>966</v>
      </c>
      <c r="D74">
        <v>496</v>
      </c>
      <c r="E74" s="2">
        <v>10988</v>
      </c>
      <c r="F74" t="s">
        <v>14</v>
      </c>
      <c r="G74" s="2">
        <v>33977</v>
      </c>
    </row>
    <row r="75" spans="1:7" x14ac:dyDescent="0.35">
      <c r="A75">
        <v>1988</v>
      </c>
      <c r="B75" s="2">
        <v>22829</v>
      </c>
      <c r="C75" s="2">
        <v>1539</v>
      </c>
      <c r="D75">
        <v>562</v>
      </c>
      <c r="E75" s="2">
        <v>11334</v>
      </c>
      <c r="F75" t="s">
        <v>14</v>
      </c>
      <c r="G75" s="2">
        <v>36264</v>
      </c>
    </row>
    <row r="76" spans="1:7" x14ac:dyDescent="0.35">
      <c r="A76">
        <v>1989</v>
      </c>
      <c r="B76" s="2">
        <v>22881</v>
      </c>
      <c r="C76" s="2">
        <v>2163</v>
      </c>
      <c r="D76">
        <v>622</v>
      </c>
      <c r="E76" s="2">
        <v>11821</v>
      </c>
      <c r="F76" t="s">
        <v>14</v>
      </c>
      <c r="G76" s="2">
        <v>37487</v>
      </c>
    </row>
    <row r="77" spans="1:7" x14ac:dyDescent="0.35">
      <c r="A77">
        <v>1990</v>
      </c>
      <c r="B77" s="2">
        <v>24576</v>
      </c>
      <c r="C77" s="2">
        <v>3378</v>
      </c>
      <c r="D77">
        <v>590</v>
      </c>
      <c r="E77" s="2">
        <v>12503</v>
      </c>
      <c r="F77" t="s">
        <v>14</v>
      </c>
      <c r="G77" s="2">
        <v>41047</v>
      </c>
    </row>
    <row r="78" spans="1:7" x14ac:dyDescent="0.35">
      <c r="A78">
        <v>1991</v>
      </c>
      <c r="B78" s="2">
        <v>24287</v>
      </c>
      <c r="C78" s="2">
        <v>2723</v>
      </c>
      <c r="D78">
        <v>515</v>
      </c>
      <c r="E78" s="2">
        <v>13235</v>
      </c>
      <c r="F78" t="s">
        <v>14</v>
      </c>
      <c r="G78" s="2">
        <v>40760</v>
      </c>
    </row>
    <row r="79" spans="1:7" x14ac:dyDescent="0.35">
      <c r="A79">
        <v>1992</v>
      </c>
      <c r="B79" s="2">
        <v>23122</v>
      </c>
      <c r="C79" s="2">
        <v>2867</v>
      </c>
      <c r="D79">
        <v>572</v>
      </c>
      <c r="E79" s="2">
        <v>13879</v>
      </c>
      <c r="F79" t="s">
        <v>14</v>
      </c>
      <c r="G79" s="2">
        <v>40440</v>
      </c>
    </row>
    <row r="80" spans="1:7" x14ac:dyDescent="0.35">
      <c r="A80">
        <v>1993</v>
      </c>
      <c r="B80" s="2">
        <v>22166</v>
      </c>
      <c r="C80" s="2">
        <v>3080</v>
      </c>
      <c r="D80">
        <v>547</v>
      </c>
      <c r="E80" s="2">
        <v>14313</v>
      </c>
      <c r="F80" t="s">
        <v>14</v>
      </c>
      <c r="G80" s="2">
        <v>40106</v>
      </c>
    </row>
    <row r="81" spans="1:7" x14ac:dyDescent="0.35">
      <c r="A81">
        <v>1994</v>
      </c>
      <c r="B81" s="2">
        <v>22550</v>
      </c>
      <c r="C81" s="2">
        <v>3051</v>
      </c>
      <c r="D81">
        <v>571</v>
      </c>
      <c r="E81" s="2">
        <v>13118</v>
      </c>
      <c r="F81" t="s">
        <v>14</v>
      </c>
      <c r="G81" s="2">
        <v>39290</v>
      </c>
    </row>
    <row r="82" spans="1:7" x14ac:dyDescent="0.35">
      <c r="A82">
        <v>1995</v>
      </c>
      <c r="B82" s="2">
        <v>20660</v>
      </c>
      <c r="C82" s="2">
        <v>3174</v>
      </c>
      <c r="D82">
        <v>649</v>
      </c>
      <c r="E82" s="2">
        <v>12838</v>
      </c>
      <c r="F82" t="s">
        <v>14</v>
      </c>
      <c r="G82" s="2">
        <v>37321</v>
      </c>
    </row>
    <row r="83" spans="1:7" x14ac:dyDescent="0.35">
      <c r="A83">
        <v>1996</v>
      </c>
      <c r="B83" s="2">
        <v>20085</v>
      </c>
      <c r="C83" s="2">
        <v>2956</v>
      </c>
      <c r="D83">
        <v>643</v>
      </c>
      <c r="E83" s="2">
        <v>11821</v>
      </c>
      <c r="F83" t="s">
        <v>14</v>
      </c>
      <c r="G83" s="2">
        <v>35505</v>
      </c>
    </row>
    <row r="84" spans="1:7" x14ac:dyDescent="0.35">
      <c r="A84">
        <v>1997</v>
      </c>
      <c r="B84" s="2">
        <v>20053</v>
      </c>
      <c r="C84" s="2">
        <v>2714</v>
      </c>
      <c r="D84">
        <v>648</v>
      </c>
      <c r="E84" s="2">
        <v>12291</v>
      </c>
      <c r="F84" t="s">
        <v>14</v>
      </c>
      <c r="G84" s="2">
        <v>35706</v>
      </c>
    </row>
    <row r="85" spans="1:7" x14ac:dyDescent="0.35">
      <c r="A85">
        <v>1998</v>
      </c>
      <c r="B85" s="2">
        <v>20299</v>
      </c>
      <c r="C85" s="2">
        <v>2160</v>
      </c>
      <c r="D85">
        <v>711</v>
      </c>
      <c r="E85" s="2">
        <v>12576</v>
      </c>
      <c r="F85" t="s">
        <v>14</v>
      </c>
      <c r="G85" s="2">
        <v>35746</v>
      </c>
    </row>
    <row r="86" spans="1:7" x14ac:dyDescent="0.35">
      <c r="A86">
        <v>1999</v>
      </c>
      <c r="B86" s="2">
        <v>22694</v>
      </c>
      <c r="C86" s="2">
        <v>2917</v>
      </c>
      <c r="D86">
        <v>653</v>
      </c>
      <c r="E86" s="2">
        <v>13876</v>
      </c>
      <c r="F86" t="s">
        <v>14</v>
      </c>
      <c r="G86" s="2">
        <v>40140</v>
      </c>
    </row>
    <row r="87" spans="1:7" x14ac:dyDescent="0.35">
      <c r="A87">
        <v>2000</v>
      </c>
      <c r="B87" s="2">
        <v>25048</v>
      </c>
      <c r="C87" s="2">
        <v>2977</v>
      </c>
      <c r="D87">
        <v>693</v>
      </c>
      <c r="E87" s="2">
        <v>14961</v>
      </c>
      <c r="F87" t="s">
        <v>14</v>
      </c>
      <c r="G87" s="2">
        <v>43679</v>
      </c>
    </row>
    <row r="88" spans="1:7" x14ac:dyDescent="0.35">
      <c r="A88">
        <v>2001</v>
      </c>
      <c r="B88" s="2">
        <v>27233</v>
      </c>
      <c r="C88" s="2">
        <v>3949</v>
      </c>
      <c r="D88">
        <v>708</v>
      </c>
      <c r="E88" s="2">
        <v>16027</v>
      </c>
      <c r="F88" t="s">
        <v>14</v>
      </c>
      <c r="G88" s="2">
        <v>47917</v>
      </c>
    </row>
    <row r="89" spans="1:7" x14ac:dyDescent="0.35">
      <c r="A89">
        <v>2002</v>
      </c>
      <c r="B89" s="2">
        <v>28960</v>
      </c>
      <c r="C89" s="2">
        <v>4260</v>
      </c>
      <c r="D89">
        <v>583</v>
      </c>
      <c r="E89" s="2">
        <v>16669</v>
      </c>
      <c r="F89" t="s">
        <v>14</v>
      </c>
      <c r="G89" s="2">
        <v>50472</v>
      </c>
    </row>
    <row r="90" spans="1:7" x14ac:dyDescent="0.35">
      <c r="A90">
        <v>2003</v>
      </c>
      <c r="B90" s="2">
        <v>31337</v>
      </c>
      <c r="C90" s="2">
        <v>4241</v>
      </c>
      <c r="D90">
        <v>785</v>
      </c>
      <c r="E90" s="2">
        <v>17019</v>
      </c>
      <c r="F90" t="s">
        <v>14</v>
      </c>
      <c r="G90" s="2">
        <v>53382</v>
      </c>
    </row>
    <row r="91" spans="1:7" x14ac:dyDescent="0.35">
      <c r="A91">
        <v>2004</v>
      </c>
      <c r="B91" s="2">
        <v>28716</v>
      </c>
      <c r="C91" s="2">
        <v>3829</v>
      </c>
      <c r="D91">
        <v>719</v>
      </c>
      <c r="E91" s="2">
        <v>16930</v>
      </c>
      <c r="F91" t="s">
        <v>14</v>
      </c>
      <c r="G91" s="2">
        <v>50194</v>
      </c>
    </row>
    <row r="92" spans="1:7" x14ac:dyDescent="0.35">
      <c r="A92">
        <v>2005</v>
      </c>
      <c r="B92" s="2">
        <v>28031</v>
      </c>
      <c r="C92" s="2">
        <v>3864</v>
      </c>
      <c r="D92">
        <v>734</v>
      </c>
      <c r="E92" s="2">
        <v>16761</v>
      </c>
      <c r="F92" t="s">
        <v>14</v>
      </c>
      <c r="G92" s="2">
        <v>49390</v>
      </c>
    </row>
    <row r="93" spans="1:7" x14ac:dyDescent="0.35">
      <c r="A93">
        <v>2006</v>
      </c>
      <c r="B93" s="2">
        <v>26638</v>
      </c>
      <c r="C93" s="2">
        <v>3867</v>
      </c>
      <c r="D93">
        <v>701</v>
      </c>
      <c r="E93" s="2">
        <v>16734</v>
      </c>
      <c r="F93" t="s">
        <v>14</v>
      </c>
      <c r="G93" s="2">
        <v>47940</v>
      </c>
    </row>
    <row r="94" spans="1:7" x14ac:dyDescent="0.35">
      <c r="A94">
        <v>2007</v>
      </c>
      <c r="B94" s="2">
        <v>25329</v>
      </c>
      <c r="C94" s="2">
        <v>3751</v>
      </c>
      <c r="D94">
        <v>796</v>
      </c>
      <c r="E94" s="2">
        <v>17612</v>
      </c>
      <c r="F94" t="s">
        <v>14</v>
      </c>
      <c r="G94" s="2">
        <v>47488</v>
      </c>
    </row>
    <row r="95" spans="1:7" x14ac:dyDescent="0.35">
      <c r="A95">
        <v>2008</v>
      </c>
      <c r="B95" s="2">
        <v>27239</v>
      </c>
      <c r="C95" s="2">
        <v>4039</v>
      </c>
      <c r="D95">
        <v>798</v>
      </c>
      <c r="E95" s="2">
        <v>19556</v>
      </c>
      <c r="F95" s="2">
        <v>8796</v>
      </c>
      <c r="G95" s="2">
        <v>60428</v>
      </c>
    </row>
    <row r="96" spans="1:7" x14ac:dyDescent="0.35">
      <c r="A96">
        <v>2009</v>
      </c>
      <c r="B96" s="2">
        <v>29442</v>
      </c>
      <c r="C96" s="2">
        <v>4344</v>
      </c>
      <c r="D96">
        <v>829</v>
      </c>
      <c r="E96" s="2">
        <v>21736</v>
      </c>
      <c r="F96" s="2">
        <v>8621</v>
      </c>
      <c r="G96" s="2">
        <v>64972</v>
      </c>
    </row>
    <row r="97" spans="1:7" x14ac:dyDescent="0.35">
      <c r="A97">
        <v>2010</v>
      </c>
      <c r="B97" s="2">
        <v>30741</v>
      </c>
      <c r="C97" s="2">
        <v>4716</v>
      </c>
      <c r="D97">
        <v>757</v>
      </c>
      <c r="E97" s="2">
        <v>22640</v>
      </c>
      <c r="F97" s="2">
        <v>8328</v>
      </c>
      <c r="G97" s="2">
        <v>67182</v>
      </c>
    </row>
    <row r="98" spans="1:7" x14ac:dyDescent="0.35">
      <c r="A98">
        <v>2011</v>
      </c>
      <c r="B98" s="2">
        <v>35682</v>
      </c>
      <c r="C98" s="2">
        <v>4591</v>
      </c>
      <c r="D98">
        <v>889</v>
      </c>
      <c r="E98" s="2">
        <v>25367</v>
      </c>
      <c r="F98" s="2">
        <v>10821</v>
      </c>
      <c r="G98" s="2">
        <v>77350</v>
      </c>
    </row>
    <row r="99" spans="1:7" x14ac:dyDescent="0.35">
      <c r="A99">
        <v>2012</v>
      </c>
      <c r="B99" s="2">
        <v>36284</v>
      </c>
      <c r="C99" s="2">
        <v>4366</v>
      </c>
      <c r="D99">
        <v>870</v>
      </c>
      <c r="E99" s="2">
        <v>26248</v>
      </c>
      <c r="F99" s="2">
        <v>11802</v>
      </c>
      <c r="G99" s="2">
        <v>79570</v>
      </c>
    </row>
    <row r="100" spans="1:7" x14ac:dyDescent="0.35">
      <c r="A100">
        <v>2013</v>
      </c>
      <c r="B100" s="2">
        <v>35346</v>
      </c>
      <c r="C100" s="2">
        <v>4158</v>
      </c>
      <c r="D100">
        <v>921</v>
      </c>
      <c r="E100" s="2">
        <v>26175</v>
      </c>
      <c r="F100" s="2">
        <v>11063</v>
      </c>
      <c r="G100" s="2">
        <v>77663</v>
      </c>
    </row>
    <row r="101" spans="1:7" x14ac:dyDescent="0.35">
      <c r="A101">
        <v>2014</v>
      </c>
      <c r="B101" s="2">
        <v>33235</v>
      </c>
      <c r="C101" s="2">
        <v>4022</v>
      </c>
      <c r="D101">
        <v>842</v>
      </c>
      <c r="E101" s="2">
        <v>25982</v>
      </c>
      <c r="F101" s="2">
        <v>10745</v>
      </c>
      <c r="G101" s="2">
        <v>74826</v>
      </c>
    </row>
    <row r="102" spans="1:7" x14ac:dyDescent="0.35">
      <c r="A102">
        <v>2015</v>
      </c>
      <c r="B102" s="2">
        <v>34322</v>
      </c>
      <c r="C102" s="2">
        <v>3897</v>
      </c>
      <c r="D102">
        <v>776</v>
      </c>
      <c r="E102" s="2">
        <v>26070</v>
      </c>
      <c r="F102" s="2">
        <v>10954</v>
      </c>
      <c r="G102" s="2">
        <v>76019</v>
      </c>
    </row>
    <row r="103" spans="1:7" x14ac:dyDescent="0.35">
      <c r="A103">
        <v>2016</v>
      </c>
      <c r="B103" s="2">
        <v>34772</v>
      </c>
      <c r="C103" s="2">
        <v>3994</v>
      </c>
      <c r="D103">
        <v>664</v>
      </c>
      <c r="E103" s="2">
        <v>26144</v>
      </c>
      <c r="F103" s="2">
        <v>11014</v>
      </c>
      <c r="G103" s="2">
        <v>76588</v>
      </c>
    </row>
    <row r="104" spans="1:7" x14ac:dyDescent="0.35">
      <c r="A104">
        <v>2017</v>
      </c>
      <c r="B104" s="2">
        <v>32488</v>
      </c>
      <c r="C104" s="2">
        <v>4110</v>
      </c>
      <c r="D104">
        <v>769</v>
      </c>
      <c r="E104" s="2">
        <v>26531</v>
      </c>
      <c r="F104" s="2">
        <v>10653</v>
      </c>
      <c r="G104" s="2">
        <v>74551</v>
      </c>
    </row>
    <row r="105" spans="1:7" x14ac:dyDescent="0.35">
      <c r="A105">
        <v>2018</v>
      </c>
      <c r="B105" s="2">
        <v>31627</v>
      </c>
      <c r="C105" s="2">
        <v>4007</v>
      </c>
      <c r="D105">
        <v>803</v>
      </c>
      <c r="E105" s="2">
        <v>26467</v>
      </c>
      <c r="F105" s="2">
        <v>10857</v>
      </c>
      <c r="G105" s="2">
        <v>73761</v>
      </c>
    </row>
    <row r="106" spans="1:7" x14ac:dyDescent="0.35">
      <c r="A106">
        <v>2019</v>
      </c>
      <c r="B106" s="2">
        <v>30706</v>
      </c>
      <c r="C106" s="2">
        <v>4429</v>
      </c>
      <c r="D106">
        <v>757</v>
      </c>
      <c r="E106" s="2">
        <v>26366</v>
      </c>
      <c r="F106" s="2">
        <v>10936</v>
      </c>
      <c r="G106" s="2">
        <v>73194</v>
      </c>
    </row>
    <row r="107" spans="1:7" x14ac:dyDescent="0.35">
      <c r="A107" t="s">
        <v>109</v>
      </c>
    </row>
    <row r="108" spans="1:7" x14ac:dyDescent="0.35">
      <c r="A108" t="s">
        <v>110</v>
      </c>
    </row>
    <row r="109" spans="1:7" x14ac:dyDescent="0.35">
      <c r="A109" t="s">
        <v>111</v>
      </c>
    </row>
    <row r="110" spans="1:7" x14ac:dyDescent="0.35">
      <c r="A110" t="s">
        <v>112</v>
      </c>
    </row>
    <row r="111" spans="1:7" x14ac:dyDescent="0.35">
      <c r="A111" t="s">
        <v>88</v>
      </c>
    </row>
  </sheetData>
  <hyperlinks>
    <hyperlink ref="B2" r:id="rId1" xr:uid="{E6CADAF3-285F-4A56-B4DF-C58338370D3A}"/>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20FE8-B91B-4128-A413-9AF96CD886E5}">
  <dimension ref="A1:D39"/>
  <sheetViews>
    <sheetView topLeftCell="A13" zoomScale="70" zoomScaleNormal="70" workbookViewId="0">
      <selection activeCell="D30" sqref="D30"/>
    </sheetView>
  </sheetViews>
  <sheetFormatPr baseColWidth="10" defaultRowHeight="14.5" x14ac:dyDescent="0.35"/>
  <cols>
    <col min="1" max="1" width="18.08984375" customWidth="1"/>
    <col min="2" max="2" width="19.7265625" customWidth="1"/>
    <col min="3" max="3" width="16.36328125" customWidth="1"/>
    <col min="4" max="4" width="26.54296875" customWidth="1"/>
  </cols>
  <sheetData>
    <row r="1" spans="1:4" ht="23.5" x14ac:dyDescent="0.55000000000000004">
      <c r="A1" s="3" t="s">
        <v>282</v>
      </c>
    </row>
    <row r="2" spans="1:4" x14ac:dyDescent="0.35">
      <c r="A2" t="s">
        <v>172</v>
      </c>
      <c r="B2" s="4" t="s">
        <v>173</v>
      </c>
    </row>
    <row r="4" spans="1:4" ht="15.5" x14ac:dyDescent="0.35">
      <c r="A4" s="11" t="s">
        <v>296</v>
      </c>
    </row>
    <row r="5" spans="1:4" x14ac:dyDescent="0.35">
      <c r="A5" s="29" t="s">
        <v>174</v>
      </c>
      <c r="B5" s="30"/>
      <c r="C5" s="30"/>
      <c r="D5" s="30"/>
    </row>
    <row r="6" spans="1:4" ht="29" x14ac:dyDescent="0.35">
      <c r="A6" s="5" t="s">
        <v>175</v>
      </c>
      <c r="B6" s="6">
        <v>2017</v>
      </c>
      <c r="C6" s="6">
        <v>2018</v>
      </c>
      <c r="D6" s="6">
        <v>2019</v>
      </c>
    </row>
    <row r="7" spans="1:4" x14ac:dyDescent="0.35">
      <c r="A7" s="31" t="s">
        <v>176</v>
      </c>
      <c r="B7" s="31"/>
      <c r="C7" s="31"/>
      <c r="D7" s="31"/>
    </row>
    <row r="8" spans="1:4" x14ac:dyDescent="0.35">
      <c r="A8" s="7" t="s">
        <v>177</v>
      </c>
      <c r="B8" s="16" t="s">
        <v>178</v>
      </c>
      <c r="C8" s="16" t="s">
        <v>179</v>
      </c>
      <c r="D8" s="16" t="s">
        <v>180</v>
      </c>
    </row>
    <row r="9" spans="1:4" x14ac:dyDescent="0.35">
      <c r="A9" s="7" t="s">
        <v>181</v>
      </c>
      <c r="B9" s="7" t="s">
        <v>182</v>
      </c>
      <c r="C9" s="7" t="s">
        <v>183</v>
      </c>
      <c r="D9" s="7" t="s">
        <v>184</v>
      </c>
    </row>
    <row r="10" spans="1:4" x14ac:dyDescent="0.35">
      <c r="A10" s="7" t="s">
        <v>185</v>
      </c>
      <c r="B10" s="7" t="s">
        <v>186</v>
      </c>
      <c r="C10" s="7" t="s">
        <v>187</v>
      </c>
      <c r="D10" s="7" t="s">
        <v>188</v>
      </c>
    </row>
    <row r="11" spans="1:4" x14ac:dyDescent="0.35">
      <c r="A11" s="7" t="s">
        <v>189</v>
      </c>
      <c r="B11" s="7" t="s">
        <v>190</v>
      </c>
      <c r="C11" s="7" t="s">
        <v>191</v>
      </c>
      <c r="D11" s="7" t="s">
        <v>192</v>
      </c>
    </row>
    <row r="12" spans="1:4" x14ac:dyDescent="0.35">
      <c r="A12" s="7" t="s">
        <v>193</v>
      </c>
      <c r="B12" s="7" t="s">
        <v>194</v>
      </c>
      <c r="C12" s="7" t="s">
        <v>195</v>
      </c>
      <c r="D12" s="7" t="s">
        <v>196</v>
      </c>
    </row>
    <row r="13" spans="1:4" x14ac:dyDescent="0.35">
      <c r="A13" s="7" t="s">
        <v>197</v>
      </c>
      <c r="B13" s="7" t="s">
        <v>198</v>
      </c>
      <c r="C13" s="7" t="s">
        <v>199</v>
      </c>
      <c r="D13" s="7" t="s">
        <v>200</v>
      </c>
    </row>
    <row r="14" spans="1:4" x14ac:dyDescent="0.35">
      <c r="A14" s="7" t="s">
        <v>201</v>
      </c>
      <c r="B14" s="7" t="s">
        <v>202</v>
      </c>
      <c r="C14" s="7" t="s">
        <v>203</v>
      </c>
      <c r="D14" s="7" t="s">
        <v>204</v>
      </c>
    </row>
    <row r="15" spans="1:4" ht="29" x14ac:dyDescent="0.35">
      <c r="A15" s="7" t="s">
        <v>205</v>
      </c>
      <c r="B15" s="7" t="s">
        <v>206</v>
      </c>
      <c r="C15" s="7" t="s">
        <v>207</v>
      </c>
      <c r="D15" s="7" t="s">
        <v>208</v>
      </c>
    </row>
    <row r="16" spans="1:4" x14ac:dyDescent="0.35">
      <c r="A16" s="7" t="s">
        <v>209</v>
      </c>
      <c r="B16" s="7" t="s">
        <v>210</v>
      </c>
      <c r="C16" s="7" t="s">
        <v>211</v>
      </c>
      <c r="D16" s="7" t="s">
        <v>212</v>
      </c>
    </row>
    <row r="17" spans="1:4" ht="29" x14ac:dyDescent="0.35">
      <c r="A17" s="7" t="s">
        <v>213</v>
      </c>
      <c r="B17" s="7" t="s">
        <v>214</v>
      </c>
      <c r="C17" s="7" t="s">
        <v>215</v>
      </c>
      <c r="D17" s="7" t="s">
        <v>216</v>
      </c>
    </row>
    <row r="18" spans="1:4" x14ac:dyDescent="0.35">
      <c r="A18" s="7" t="s">
        <v>217</v>
      </c>
      <c r="B18" s="7" t="s">
        <v>218</v>
      </c>
      <c r="C18" s="7" t="s">
        <v>219</v>
      </c>
      <c r="D18" s="7" t="s">
        <v>220</v>
      </c>
    </row>
    <row r="19" spans="1:4" x14ac:dyDescent="0.35">
      <c r="A19" s="7" t="s">
        <v>221</v>
      </c>
      <c r="B19" s="7" t="s">
        <v>222</v>
      </c>
      <c r="C19" s="7" t="s">
        <v>223</v>
      </c>
      <c r="D19" s="7" t="s">
        <v>224</v>
      </c>
    </row>
    <row r="20" spans="1:4" x14ac:dyDescent="0.35">
      <c r="A20" s="7" t="s">
        <v>225</v>
      </c>
      <c r="B20" s="7" t="s">
        <v>226</v>
      </c>
      <c r="C20" s="7" t="s">
        <v>227</v>
      </c>
      <c r="D20" s="7" t="s">
        <v>228</v>
      </c>
    </row>
    <row r="21" spans="1:4" x14ac:dyDescent="0.35">
      <c r="A21" s="7" t="s">
        <v>229</v>
      </c>
      <c r="B21" s="7" t="s">
        <v>230</v>
      </c>
      <c r="C21" s="7" t="s">
        <v>231</v>
      </c>
      <c r="D21" s="7" t="s">
        <v>232</v>
      </c>
    </row>
    <row r="22" spans="1:4" x14ac:dyDescent="0.35">
      <c r="A22" s="7" t="s">
        <v>233</v>
      </c>
      <c r="B22" s="7" t="s">
        <v>234</v>
      </c>
      <c r="C22" s="7" t="s">
        <v>235</v>
      </c>
      <c r="D22" s="7" t="s">
        <v>236</v>
      </c>
    </row>
    <row r="23" spans="1:4" x14ac:dyDescent="0.35">
      <c r="A23" s="7" t="s">
        <v>237</v>
      </c>
      <c r="B23" s="7" t="s">
        <v>238</v>
      </c>
      <c r="C23" s="7" t="s">
        <v>239</v>
      </c>
      <c r="D23" s="7" t="s">
        <v>240</v>
      </c>
    </row>
    <row r="24" spans="1:4" x14ac:dyDescent="0.35">
      <c r="A24" s="7" t="s">
        <v>241</v>
      </c>
      <c r="B24" s="16" t="s">
        <v>242</v>
      </c>
      <c r="C24" s="16" t="s">
        <v>243</v>
      </c>
      <c r="D24" s="16" t="s">
        <v>244</v>
      </c>
    </row>
    <row r="25" spans="1:4" x14ac:dyDescent="0.35">
      <c r="A25" s="7"/>
      <c r="B25" s="7"/>
      <c r="C25" s="7"/>
      <c r="D25" s="7"/>
    </row>
    <row r="26" spans="1:4" x14ac:dyDescent="0.35">
      <c r="A26" s="31" t="s">
        <v>245</v>
      </c>
      <c r="B26" s="31"/>
      <c r="C26" s="31"/>
      <c r="D26" s="31"/>
    </row>
    <row r="27" spans="1:4" ht="58" x14ac:dyDescent="0.35">
      <c r="A27" s="8" t="s">
        <v>246</v>
      </c>
      <c r="B27" s="16" t="s">
        <v>247</v>
      </c>
      <c r="C27" s="16" t="s">
        <v>248</v>
      </c>
      <c r="D27" s="16" t="s">
        <v>249</v>
      </c>
    </row>
    <row r="28" spans="1:4" x14ac:dyDescent="0.35">
      <c r="A28" s="8" t="s">
        <v>250</v>
      </c>
      <c r="B28" s="16" t="s">
        <v>251</v>
      </c>
      <c r="C28" s="16" t="s">
        <v>252</v>
      </c>
      <c r="D28" s="16" t="s">
        <v>253</v>
      </c>
    </row>
    <row r="29" spans="1:4" x14ac:dyDescent="0.35">
      <c r="A29" s="7" t="s">
        <v>254</v>
      </c>
      <c r="B29" s="16" t="s">
        <v>255</v>
      </c>
      <c r="C29" s="16" t="s">
        <v>256</v>
      </c>
      <c r="D29" s="16" t="s">
        <v>257</v>
      </c>
    </row>
    <row r="30" spans="1:4" ht="29" x14ac:dyDescent="0.35">
      <c r="A30" s="8" t="s">
        <v>258</v>
      </c>
      <c r="B30" s="16" t="s">
        <v>259</v>
      </c>
      <c r="C30" s="16" t="s">
        <v>260</v>
      </c>
      <c r="D30" s="16" t="s">
        <v>261</v>
      </c>
    </row>
    <row r="31" spans="1:4" x14ac:dyDescent="0.35">
      <c r="A31" s="8"/>
      <c r="B31" s="7"/>
      <c r="C31" s="7"/>
      <c r="D31" s="7"/>
    </row>
    <row r="32" spans="1:4" x14ac:dyDescent="0.35">
      <c r="A32" s="31" t="s">
        <v>262</v>
      </c>
      <c r="B32" s="31"/>
      <c r="C32" s="31"/>
      <c r="D32" s="31"/>
    </row>
    <row r="33" spans="1:4" x14ac:dyDescent="0.35">
      <c r="A33" s="7" t="s">
        <v>108</v>
      </c>
      <c r="B33" s="7" t="s">
        <v>263</v>
      </c>
      <c r="C33" s="7" t="s">
        <v>264</v>
      </c>
      <c r="D33" s="7" t="s">
        <v>265</v>
      </c>
    </row>
    <row r="34" spans="1:4" ht="58" x14ac:dyDescent="0.35">
      <c r="A34" s="8" t="s">
        <v>266</v>
      </c>
      <c r="B34" s="7" t="s">
        <v>267</v>
      </c>
      <c r="C34" s="7" t="s">
        <v>268</v>
      </c>
      <c r="D34" s="7" t="s">
        <v>269</v>
      </c>
    </row>
    <row r="35" spans="1:4" x14ac:dyDescent="0.35">
      <c r="A35" s="7" t="s">
        <v>250</v>
      </c>
      <c r="B35" s="7" t="s">
        <v>270</v>
      </c>
      <c r="C35" s="7" t="s">
        <v>271</v>
      </c>
      <c r="D35" s="7" t="s">
        <v>272</v>
      </c>
    </row>
    <row r="36" spans="1:4" x14ac:dyDescent="0.35">
      <c r="A36" s="7" t="s">
        <v>254</v>
      </c>
      <c r="B36" s="7">
        <v>451</v>
      </c>
      <c r="C36" s="7" t="s">
        <v>273</v>
      </c>
      <c r="D36" s="7">
        <v>373</v>
      </c>
    </row>
    <row r="37" spans="1:4" ht="29" x14ac:dyDescent="0.35">
      <c r="A37" s="8" t="s">
        <v>274</v>
      </c>
      <c r="B37" s="7" t="s">
        <v>275</v>
      </c>
      <c r="C37" s="7" t="s">
        <v>276</v>
      </c>
      <c r="D37" s="7" t="s">
        <v>277</v>
      </c>
    </row>
    <row r="39" spans="1:4" x14ac:dyDescent="0.35">
      <c r="D39" s="9" t="s">
        <v>278</v>
      </c>
    </row>
  </sheetData>
  <mergeCells count="4">
    <mergeCell ref="A5:D5"/>
    <mergeCell ref="A7:D7"/>
    <mergeCell ref="A26:D26"/>
    <mergeCell ref="A32:D32"/>
  </mergeCells>
  <hyperlinks>
    <hyperlink ref="B2" r:id="rId1" xr:uid="{F04DE2D9-0A5B-45F2-A1A4-7DBF490C0A4E}"/>
    <hyperlink ref="A6" r:id="rId2" display="https://www.destatis.de/DE/Themen/Gesellschaft-Umwelt/Bildung-Forschung-Kultur/Hochschulen/Glossar/personal.html" xr:uid="{3F225045-8698-40D6-AEFF-CDB392196D75}"/>
    <hyperlink ref="A27" r:id="rId3" display="https://www.destatis.de/DE/Themen/Gesellschaft-Umwelt/Bildung-Forschung-Kultur/Hochschulen/Glossar/wissenschaftliches-und-kuenstlerisches-personal.html" xr:uid="{BD085EE5-1C5A-433F-B4E0-0ACD03EF65F6}"/>
    <hyperlink ref="A28" r:id="rId4" display="https://www.destatis.de/DE/Themen/Gesellschaft-Umwelt/Bildung-Forschung-Kultur/Hochschulen/Glossar/professoren.html" xr:uid="{45885A7B-5AB8-4EC1-BBE1-E9B198E89E76}"/>
    <hyperlink ref="A30" r:id="rId5" display="https://www.destatis.de/DE/Themen/Gesellschaft-Umwelt/Bildung-Forschung-Kultur/Hochschulen/Glossar/nichtwissenschaftliches-personal.html" xr:uid="{C8E31CC5-7F67-4FBA-AAAC-D4126DD05E21}"/>
    <hyperlink ref="A34" r:id="rId6" display="https://www.destatis.de/DE/Themen/Gesellschaft-Umwelt/Bildung-Forschung-Kultur/Hochschulen/Glossar/wissenschaftliches-und-kuenstlerisches-personal.html" xr:uid="{4EC2B828-6DD5-4918-8621-EA5F49DC2878}"/>
    <hyperlink ref="A37" r:id="rId7" display="https://www.destatis.de/DE/Themen/Gesellschaft-Umwelt/Bildung-Forschung-Kultur/Hochschulen/Glossar/nichtwissenschaftliches-personal.html" xr:uid="{2D69D6A6-344D-4D46-A583-2F81AFCEDFE2}"/>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1DCE5-3171-4CC6-9E3D-5ADC551C4529}">
  <dimension ref="A1:J89"/>
  <sheetViews>
    <sheetView zoomScale="70" zoomScaleNormal="70" workbookViewId="0">
      <selection activeCell="A5" sqref="A5"/>
    </sheetView>
  </sheetViews>
  <sheetFormatPr baseColWidth="10" defaultRowHeight="14.5" x14ac:dyDescent="0.35"/>
  <cols>
    <col min="4" max="4" width="14.453125" customWidth="1"/>
    <col min="5" max="5" width="16.26953125" customWidth="1"/>
    <col min="6" max="6" width="15.453125" customWidth="1"/>
    <col min="7" max="7" width="12.36328125" customWidth="1"/>
  </cols>
  <sheetData>
    <row r="1" spans="1:10" ht="23.5" x14ac:dyDescent="0.55000000000000004">
      <c r="A1" s="3" t="s">
        <v>283</v>
      </c>
    </row>
    <row r="2" spans="1:10" x14ac:dyDescent="0.35">
      <c r="A2" t="s">
        <v>89</v>
      </c>
      <c r="B2" s="4" t="s">
        <v>284</v>
      </c>
    </row>
    <row r="4" spans="1:10" x14ac:dyDescent="0.35">
      <c r="A4" s="10" t="s">
        <v>285</v>
      </c>
    </row>
    <row r="5" spans="1:10" x14ac:dyDescent="0.35">
      <c r="A5" t="s">
        <v>115</v>
      </c>
      <c r="B5" t="s">
        <v>250</v>
      </c>
      <c r="C5" t="s">
        <v>94</v>
      </c>
    </row>
    <row r="6" spans="1:10" ht="61" customHeight="1" x14ac:dyDescent="0.35">
      <c r="A6" s="1"/>
      <c r="B6" s="1"/>
      <c r="C6" s="1" t="s">
        <v>103</v>
      </c>
      <c r="D6" s="1" t="s">
        <v>286</v>
      </c>
      <c r="E6" s="1" t="s">
        <v>8</v>
      </c>
      <c r="F6" s="1" t="s">
        <v>287</v>
      </c>
      <c r="G6" s="1" t="s">
        <v>288</v>
      </c>
      <c r="H6" s="1"/>
      <c r="I6" s="1"/>
      <c r="J6" s="1"/>
    </row>
    <row r="7" spans="1:10" x14ac:dyDescent="0.35">
      <c r="B7" t="s">
        <v>12</v>
      </c>
    </row>
    <row r="8" spans="1:10" x14ac:dyDescent="0.35">
      <c r="A8" t="s">
        <v>3</v>
      </c>
    </row>
    <row r="9" spans="1:10" x14ac:dyDescent="0.35">
      <c r="A9">
        <v>1995</v>
      </c>
      <c r="B9" s="2">
        <v>5362</v>
      </c>
      <c r="C9" s="2">
        <v>2524</v>
      </c>
      <c r="D9">
        <v>472</v>
      </c>
      <c r="E9">
        <v>374</v>
      </c>
      <c r="F9" s="2">
        <v>1992</v>
      </c>
      <c r="G9" t="s">
        <v>289</v>
      </c>
    </row>
    <row r="10" spans="1:10" x14ac:dyDescent="0.35">
      <c r="A10">
        <v>1996</v>
      </c>
      <c r="B10" s="2">
        <v>5399</v>
      </c>
      <c r="C10" s="2">
        <v>2526</v>
      </c>
      <c r="D10">
        <v>455</v>
      </c>
      <c r="E10">
        <v>383</v>
      </c>
      <c r="F10" s="2">
        <v>2035</v>
      </c>
      <c r="G10" t="s">
        <v>289</v>
      </c>
    </row>
    <row r="11" spans="1:10" x14ac:dyDescent="0.35">
      <c r="A11">
        <v>1997</v>
      </c>
      <c r="B11" s="2">
        <v>5393</v>
      </c>
      <c r="C11" s="2">
        <v>2533</v>
      </c>
      <c r="D11">
        <v>437</v>
      </c>
      <c r="E11">
        <v>372</v>
      </c>
      <c r="F11" s="2">
        <v>2051</v>
      </c>
      <c r="G11" t="s">
        <v>289</v>
      </c>
    </row>
    <row r="12" spans="1:10" x14ac:dyDescent="0.35">
      <c r="A12">
        <v>1998</v>
      </c>
      <c r="B12" s="2">
        <v>5353</v>
      </c>
      <c r="C12" s="2">
        <v>2461</v>
      </c>
      <c r="D12">
        <v>434</v>
      </c>
      <c r="E12">
        <v>374</v>
      </c>
      <c r="F12" s="2">
        <v>2084</v>
      </c>
      <c r="G12" t="s">
        <v>289</v>
      </c>
    </row>
    <row r="13" spans="1:10" x14ac:dyDescent="0.35">
      <c r="A13">
        <v>1999</v>
      </c>
      <c r="B13" s="2">
        <v>5268</v>
      </c>
      <c r="C13" s="2">
        <v>2403</v>
      </c>
      <c r="D13">
        <v>405</v>
      </c>
      <c r="E13">
        <v>336</v>
      </c>
      <c r="F13" s="2">
        <v>2124</v>
      </c>
      <c r="G13" t="s">
        <v>289</v>
      </c>
    </row>
    <row r="14" spans="1:10" x14ac:dyDescent="0.35">
      <c r="A14">
        <v>2000</v>
      </c>
      <c r="B14" s="2">
        <v>5149</v>
      </c>
      <c r="C14" s="14">
        <v>2263</v>
      </c>
      <c r="D14" s="15">
        <v>400</v>
      </c>
      <c r="E14">
        <v>324</v>
      </c>
      <c r="F14" s="2">
        <v>2162</v>
      </c>
      <c r="G14" t="s">
        <v>289</v>
      </c>
    </row>
    <row r="15" spans="1:10" x14ac:dyDescent="0.35">
      <c r="A15">
        <v>2001</v>
      </c>
      <c r="B15" s="2">
        <v>5176</v>
      </c>
      <c r="C15" s="14">
        <v>2267</v>
      </c>
      <c r="D15" s="15">
        <v>378</v>
      </c>
      <c r="E15">
        <v>331</v>
      </c>
      <c r="F15" s="2">
        <v>2200</v>
      </c>
      <c r="G15" t="s">
        <v>289</v>
      </c>
    </row>
    <row r="16" spans="1:10" x14ac:dyDescent="0.35">
      <c r="A16">
        <v>2002</v>
      </c>
      <c r="B16" s="2">
        <v>5166</v>
      </c>
      <c r="C16" s="14">
        <v>2245</v>
      </c>
      <c r="D16" s="15">
        <v>377</v>
      </c>
      <c r="E16">
        <v>333</v>
      </c>
      <c r="F16" s="2">
        <v>2211</v>
      </c>
      <c r="G16" t="s">
        <v>289</v>
      </c>
    </row>
    <row r="17" spans="1:7" x14ac:dyDescent="0.35">
      <c r="A17">
        <v>2003</v>
      </c>
      <c r="B17" s="2">
        <v>5188</v>
      </c>
      <c r="C17" s="14">
        <v>2257</v>
      </c>
      <c r="D17" s="15">
        <v>360</v>
      </c>
      <c r="E17">
        <v>334</v>
      </c>
      <c r="F17" s="2">
        <v>2237</v>
      </c>
      <c r="G17" t="s">
        <v>289</v>
      </c>
    </row>
    <row r="18" spans="1:7" x14ac:dyDescent="0.35">
      <c r="A18">
        <v>2004</v>
      </c>
      <c r="B18" s="2">
        <v>5283</v>
      </c>
      <c r="C18" s="14">
        <v>2290</v>
      </c>
      <c r="D18" s="15">
        <v>344</v>
      </c>
      <c r="E18">
        <v>352</v>
      </c>
      <c r="F18" s="2">
        <v>2297</v>
      </c>
      <c r="G18" t="s">
        <v>289</v>
      </c>
    </row>
    <row r="19" spans="1:7" x14ac:dyDescent="0.35">
      <c r="A19">
        <v>2005</v>
      </c>
      <c r="B19" s="2">
        <v>5241</v>
      </c>
      <c r="C19" s="14">
        <v>2271</v>
      </c>
      <c r="D19" s="15">
        <v>336</v>
      </c>
      <c r="E19">
        <v>351</v>
      </c>
      <c r="F19" s="2">
        <v>2283</v>
      </c>
      <c r="G19" t="s">
        <v>289</v>
      </c>
    </row>
    <row r="20" spans="1:7" x14ac:dyDescent="0.35">
      <c r="A20">
        <v>2006</v>
      </c>
      <c r="B20" s="2">
        <v>5245</v>
      </c>
      <c r="C20" s="14">
        <v>2239</v>
      </c>
      <c r="D20" s="15">
        <v>342</v>
      </c>
      <c r="E20">
        <v>352</v>
      </c>
      <c r="F20" s="2">
        <v>2312</v>
      </c>
      <c r="G20" t="s">
        <v>289</v>
      </c>
    </row>
    <row r="21" spans="1:7" x14ac:dyDescent="0.35">
      <c r="A21">
        <v>2007</v>
      </c>
      <c r="B21" s="2">
        <v>5357</v>
      </c>
      <c r="C21" s="14">
        <v>2278</v>
      </c>
      <c r="D21" s="15">
        <v>359</v>
      </c>
      <c r="E21">
        <v>363</v>
      </c>
      <c r="F21" s="2">
        <v>2357</v>
      </c>
      <c r="G21" t="s">
        <v>289</v>
      </c>
    </row>
    <row r="22" spans="1:7" x14ac:dyDescent="0.35">
      <c r="A22">
        <v>2008</v>
      </c>
      <c r="B22" s="2">
        <v>5537</v>
      </c>
      <c r="C22" s="14">
        <v>2338</v>
      </c>
      <c r="D22" s="15">
        <v>360</v>
      </c>
      <c r="E22">
        <v>374</v>
      </c>
      <c r="F22" s="2">
        <v>2465</v>
      </c>
      <c r="G22" t="s">
        <v>289</v>
      </c>
    </row>
    <row r="23" spans="1:7" x14ac:dyDescent="0.35">
      <c r="A23">
        <v>2009</v>
      </c>
      <c r="B23" s="2">
        <v>6157</v>
      </c>
      <c r="C23" s="14">
        <v>2428</v>
      </c>
      <c r="D23" s="15">
        <v>357</v>
      </c>
      <c r="E23">
        <v>357</v>
      </c>
      <c r="F23" s="2">
        <v>2499</v>
      </c>
      <c r="G23">
        <v>516</v>
      </c>
    </row>
    <row r="24" spans="1:7" x14ac:dyDescent="0.35">
      <c r="A24">
        <v>2010</v>
      </c>
      <c r="B24" s="2">
        <v>6346</v>
      </c>
      <c r="C24" s="14">
        <v>2480</v>
      </c>
      <c r="D24" s="15">
        <v>349</v>
      </c>
      <c r="E24">
        <v>373</v>
      </c>
      <c r="F24" s="2">
        <v>2610</v>
      </c>
      <c r="G24">
        <v>534</v>
      </c>
    </row>
    <row r="25" spans="1:7" x14ac:dyDescent="0.35">
      <c r="A25">
        <v>2011</v>
      </c>
      <c r="B25" s="2">
        <v>6585</v>
      </c>
      <c r="C25" s="14">
        <v>2575</v>
      </c>
      <c r="D25" s="15">
        <v>354</v>
      </c>
      <c r="E25">
        <v>373</v>
      </c>
      <c r="F25" s="2">
        <v>2707</v>
      </c>
      <c r="G25">
        <v>576</v>
      </c>
    </row>
    <row r="26" spans="1:7" x14ac:dyDescent="0.35">
      <c r="A26">
        <v>2012</v>
      </c>
      <c r="B26" s="2">
        <v>6832</v>
      </c>
      <c r="C26" s="14">
        <v>2668</v>
      </c>
      <c r="D26" s="15">
        <v>353</v>
      </c>
      <c r="E26">
        <v>374</v>
      </c>
      <c r="F26" s="2">
        <v>2828</v>
      </c>
      <c r="G26">
        <v>609</v>
      </c>
    </row>
    <row r="27" spans="1:7" x14ac:dyDescent="0.35">
      <c r="A27">
        <v>2013</v>
      </c>
      <c r="B27" s="2">
        <v>6995</v>
      </c>
      <c r="C27" s="14">
        <v>2725</v>
      </c>
      <c r="D27" s="15">
        <v>359</v>
      </c>
      <c r="E27">
        <v>364</v>
      </c>
      <c r="F27" s="2">
        <v>2902</v>
      </c>
      <c r="G27">
        <v>645</v>
      </c>
    </row>
    <row r="28" spans="1:7" x14ac:dyDescent="0.35">
      <c r="A28">
        <v>2014</v>
      </c>
      <c r="B28" s="2">
        <v>7156</v>
      </c>
      <c r="C28" s="14">
        <v>2772</v>
      </c>
      <c r="D28" s="15">
        <v>347</v>
      </c>
      <c r="E28">
        <v>366</v>
      </c>
      <c r="F28" s="2">
        <v>2974</v>
      </c>
      <c r="G28">
        <v>697</v>
      </c>
    </row>
    <row r="29" spans="1:7" x14ac:dyDescent="0.35">
      <c r="A29">
        <v>2015</v>
      </c>
      <c r="B29" s="2">
        <v>7284</v>
      </c>
      <c r="C29" s="14">
        <v>2782</v>
      </c>
      <c r="D29" s="15">
        <v>355</v>
      </c>
      <c r="E29">
        <v>367</v>
      </c>
      <c r="F29" s="2">
        <v>3049</v>
      </c>
      <c r="G29">
        <v>731</v>
      </c>
    </row>
    <row r="30" spans="1:7" x14ac:dyDescent="0.35">
      <c r="A30">
        <v>2016</v>
      </c>
      <c r="B30" s="2">
        <v>7361</v>
      </c>
      <c r="C30" s="14">
        <v>2819</v>
      </c>
      <c r="D30" s="15">
        <v>360</v>
      </c>
      <c r="E30">
        <v>375</v>
      </c>
      <c r="F30" s="2">
        <v>3080</v>
      </c>
      <c r="G30">
        <v>727</v>
      </c>
    </row>
    <row r="31" spans="1:7" x14ac:dyDescent="0.35">
      <c r="A31">
        <v>2017</v>
      </c>
      <c r="B31" s="2">
        <v>7508</v>
      </c>
      <c r="C31" s="14">
        <v>2888</v>
      </c>
      <c r="D31" s="15">
        <v>361</v>
      </c>
      <c r="E31">
        <v>383</v>
      </c>
      <c r="F31" s="2">
        <v>3154</v>
      </c>
      <c r="G31">
        <v>722</v>
      </c>
    </row>
    <row r="32" spans="1:7" x14ac:dyDescent="0.35">
      <c r="A32">
        <v>2018</v>
      </c>
      <c r="B32" s="2">
        <v>7584</v>
      </c>
      <c r="C32" s="14">
        <v>2927</v>
      </c>
      <c r="D32" s="15">
        <v>367</v>
      </c>
      <c r="E32">
        <v>380</v>
      </c>
      <c r="F32" s="2">
        <v>3185</v>
      </c>
      <c r="G32">
        <v>725</v>
      </c>
    </row>
    <row r="33" spans="1:7" x14ac:dyDescent="0.35">
      <c r="A33">
        <v>2019</v>
      </c>
      <c r="B33" s="2">
        <v>7546</v>
      </c>
      <c r="C33" s="14">
        <v>2866</v>
      </c>
      <c r="D33" s="15">
        <v>374</v>
      </c>
      <c r="E33">
        <v>386</v>
      </c>
      <c r="F33" s="2">
        <v>3194</v>
      </c>
      <c r="G33">
        <v>726</v>
      </c>
    </row>
    <row r="34" spans="1:7" x14ac:dyDescent="0.35">
      <c r="A34" t="s">
        <v>290</v>
      </c>
    </row>
    <row r="35" spans="1:7" x14ac:dyDescent="0.35">
      <c r="A35">
        <v>1995</v>
      </c>
      <c r="B35">
        <v>382</v>
      </c>
      <c r="C35">
        <v>124</v>
      </c>
      <c r="D35">
        <v>53</v>
      </c>
      <c r="E35">
        <v>86</v>
      </c>
      <c r="F35">
        <v>119</v>
      </c>
      <c r="G35" t="s">
        <v>289</v>
      </c>
    </row>
    <row r="36" spans="1:7" x14ac:dyDescent="0.35">
      <c r="A36">
        <v>1996</v>
      </c>
      <c r="B36">
        <v>400</v>
      </c>
      <c r="C36">
        <v>138</v>
      </c>
      <c r="D36">
        <v>51</v>
      </c>
      <c r="E36">
        <v>83</v>
      </c>
      <c r="F36">
        <v>128</v>
      </c>
      <c r="G36" t="s">
        <v>289</v>
      </c>
    </row>
    <row r="37" spans="1:7" x14ac:dyDescent="0.35">
      <c r="A37">
        <v>1997</v>
      </c>
      <c r="B37">
        <v>424</v>
      </c>
      <c r="C37">
        <v>150</v>
      </c>
      <c r="D37">
        <v>51</v>
      </c>
      <c r="E37">
        <v>85</v>
      </c>
      <c r="F37">
        <v>138</v>
      </c>
      <c r="G37" t="s">
        <v>289</v>
      </c>
    </row>
    <row r="38" spans="1:7" x14ac:dyDescent="0.35">
      <c r="A38">
        <v>1998</v>
      </c>
      <c r="B38">
        <v>445</v>
      </c>
      <c r="C38">
        <v>157</v>
      </c>
      <c r="D38">
        <v>57</v>
      </c>
      <c r="E38">
        <v>80</v>
      </c>
      <c r="F38">
        <v>151</v>
      </c>
      <c r="G38" t="s">
        <v>289</v>
      </c>
    </row>
    <row r="39" spans="1:7" x14ac:dyDescent="0.35">
      <c r="A39">
        <v>1999</v>
      </c>
      <c r="B39">
        <v>440</v>
      </c>
      <c r="C39">
        <v>158</v>
      </c>
      <c r="D39">
        <v>51</v>
      </c>
      <c r="E39">
        <v>71</v>
      </c>
      <c r="F39">
        <v>160</v>
      </c>
      <c r="G39" t="s">
        <v>289</v>
      </c>
    </row>
    <row r="40" spans="1:7" x14ac:dyDescent="0.35">
      <c r="A40">
        <v>2000</v>
      </c>
      <c r="B40">
        <v>443</v>
      </c>
      <c r="C40">
        <v>148</v>
      </c>
      <c r="D40">
        <v>55</v>
      </c>
      <c r="E40">
        <v>69</v>
      </c>
      <c r="F40">
        <v>171</v>
      </c>
      <c r="G40" t="s">
        <v>289</v>
      </c>
    </row>
    <row r="41" spans="1:7" x14ac:dyDescent="0.35">
      <c r="A41">
        <v>2001</v>
      </c>
      <c r="B41">
        <v>486</v>
      </c>
      <c r="C41">
        <v>163</v>
      </c>
      <c r="D41">
        <v>59</v>
      </c>
      <c r="E41">
        <v>68</v>
      </c>
      <c r="F41">
        <v>196</v>
      </c>
      <c r="G41" t="s">
        <v>289</v>
      </c>
    </row>
    <row r="42" spans="1:7" x14ac:dyDescent="0.35">
      <c r="A42">
        <v>2002</v>
      </c>
      <c r="B42">
        <v>520</v>
      </c>
      <c r="C42">
        <v>163</v>
      </c>
      <c r="D42">
        <v>69</v>
      </c>
      <c r="E42">
        <v>73</v>
      </c>
      <c r="F42">
        <v>215</v>
      </c>
      <c r="G42" t="s">
        <v>289</v>
      </c>
    </row>
    <row r="43" spans="1:7" x14ac:dyDescent="0.35">
      <c r="A43">
        <v>2003</v>
      </c>
      <c r="B43">
        <v>561</v>
      </c>
      <c r="C43">
        <v>183</v>
      </c>
      <c r="D43">
        <v>76</v>
      </c>
      <c r="E43">
        <v>77</v>
      </c>
      <c r="F43">
        <v>225</v>
      </c>
      <c r="G43" t="s">
        <v>289</v>
      </c>
    </row>
    <row r="44" spans="1:7" x14ac:dyDescent="0.35">
      <c r="A44">
        <v>2004</v>
      </c>
      <c r="B44">
        <v>623</v>
      </c>
      <c r="C44">
        <v>209</v>
      </c>
      <c r="D44">
        <v>82</v>
      </c>
      <c r="E44">
        <v>85</v>
      </c>
      <c r="F44">
        <v>247</v>
      </c>
      <c r="G44" t="s">
        <v>289</v>
      </c>
    </row>
    <row r="45" spans="1:7" x14ac:dyDescent="0.35">
      <c r="A45">
        <v>2005</v>
      </c>
      <c r="B45">
        <v>668</v>
      </c>
      <c r="C45">
        <v>221</v>
      </c>
      <c r="D45">
        <v>89</v>
      </c>
      <c r="E45">
        <v>91</v>
      </c>
      <c r="F45">
        <v>267</v>
      </c>
      <c r="G45" t="s">
        <v>289</v>
      </c>
    </row>
    <row r="46" spans="1:7" x14ac:dyDescent="0.35">
      <c r="A46">
        <v>2006</v>
      </c>
      <c r="B46">
        <v>700</v>
      </c>
      <c r="C46">
        <v>241</v>
      </c>
      <c r="D46">
        <v>97</v>
      </c>
      <c r="E46">
        <v>84</v>
      </c>
      <c r="F46">
        <v>278</v>
      </c>
      <c r="G46" t="s">
        <v>289</v>
      </c>
    </row>
    <row r="47" spans="1:7" x14ac:dyDescent="0.35">
      <c r="A47">
        <v>2007</v>
      </c>
      <c r="B47">
        <v>783</v>
      </c>
      <c r="C47">
        <v>270</v>
      </c>
      <c r="D47">
        <v>120</v>
      </c>
      <c r="E47">
        <v>90</v>
      </c>
      <c r="F47">
        <v>303</v>
      </c>
      <c r="G47" t="s">
        <v>289</v>
      </c>
    </row>
    <row r="48" spans="1:7" x14ac:dyDescent="0.35">
      <c r="A48">
        <v>2008</v>
      </c>
      <c r="B48">
        <v>857</v>
      </c>
      <c r="C48">
        <v>301</v>
      </c>
      <c r="D48">
        <v>121</v>
      </c>
      <c r="E48">
        <v>98</v>
      </c>
      <c r="F48">
        <v>337</v>
      </c>
      <c r="G48" t="s">
        <v>289</v>
      </c>
    </row>
    <row r="49" spans="1:7" x14ac:dyDescent="0.35">
      <c r="A49">
        <v>2009</v>
      </c>
      <c r="B49">
        <v>958</v>
      </c>
      <c r="C49">
        <v>320</v>
      </c>
      <c r="D49">
        <v>129</v>
      </c>
      <c r="E49">
        <v>87</v>
      </c>
      <c r="F49">
        <v>359</v>
      </c>
      <c r="G49">
        <v>63</v>
      </c>
    </row>
    <row r="50" spans="1:7" x14ac:dyDescent="0.35">
      <c r="A50">
        <v>2010</v>
      </c>
      <c r="B50" s="2">
        <v>1063</v>
      </c>
      <c r="C50">
        <v>371</v>
      </c>
      <c r="D50">
        <v>126</v>
      </c>
      <c r="E50">
        <v>91</v>
      </c>
      <c r="F50">
        <v>406</v>
      </c>
      <c r="G50">
        <v>69</v>
      </c>
    </row>
    <row r="51" spans="1:7" x14ac:dyDescent="0.35">
      <c r="A51">
        <v>2011</v>
      </c>
      <c r="B51" s="2">
        <v>1141</v>
      </c>
      <c r="C51">
        <v>415</v>
      </c>
      <c r="D51">
        <v>133</v>
      </c>
      <c r="E51">
        <v>91</v>
      </c>
      <c r="F51">
        <v>426</v>
      </c>
      <c r="G51">
        <v>76</v>
      </c>
    </row>
    <row r="52" spans="1:7" x14ac:dyDescent="0.35">
      <c r="A52">
        <v>2012</v>
      </c>
      <c r="B52" s="2">
        <v>1236</v>
      </c>
      <c r="C52">
        <v>464</v>
      </c>
      <c r="D52">
        <v>134</v>
      </c>
      <c r="E52">
        <v>92</v>
      </c>
      <c r="F52">
        <v>461</v>
      </c>
      <c r="G52">
        <v>85</v>
      </c>
    </row>
    <row r="53" spans="1:7" x14ac:dyDescent="0.35">
      <c r="A53">
        <v>2013</v>
      </c>
      <c r="B53" s="2">
        <v>1310</v>
      </c>
      <c r="C53">
        <v>495</v>
      </c>
      <c r="D53">
        <v>135</v>
      </c>
      <c r="E53">
        <v>92</v>
      </c>
      <c r="F53">
        <v>493</v>
      </c>
      <c r="G53">
        <v>95</v>
      </c>
    </row>
    <row r="54" spans="1:7" x14ac:dyDescent="0.35">
      <c r="A54">
        <v>2014</v>
      </c>
      <c r="B54" s="2">
        <v>1375</v>
      </c>
      <c r="C54">
        <v>521</v>
      </c>
      <c r="D54">
        <v>130</v>
      </c>
      <c r="E54">
        <v>95</v>
      </c>
      <c r="F54">
        <v>520</v>
      </c>
      <c r="G54">
        <v>109</v>
      </c>
    </row>
    <row r="55" spans="1:7" x14ac:dyDescent="0.35">
      <c r="A55">
        <v>2015</v>
      </c>
      <c r="B55" s="2">
        <v>1455</v>
      </c>
      <c r="C55">
        <v>555</v>
      </c>
      <c r="D55">
        <v>137</v>
      </c>
      <c r="E55">
        <v>94</v>
      </c>
      <c r="F55">
        <v>548</v>
      </c>
      <c r="G55">
        <v>121</v>
      </c>
    </row>
    <row r="56" spans="1:7" x14ac:dyDescent="0.35">
      <c r="A56">
        <v>2016</v>
      </c>
      <c r="B56" s="2">
        <v>1530</v>
      </c>
      <c r="C56">
        <v>594</v>
      </c>
      <c r="D56">
        <v>147</v>
      </c>
      <c r="E56">
        <v>104</v>
      </c>
      <c r="F56">
        <v>561</v>
      </c>
      <c r="G56">
        <v>124</v>
      </c>
    </row>
    <row r="57" spans="1:7" x14ac:dyDescent="0.35">
      <c r="A57">
        <v>2017</v>
      </c>
      <c r="B57" s="2">
        <v>1609</v>
      </c>
      <c r="C57">
        <v>626</v>
      </c>
      <c r="D57">
        <v>155</v>
      </c>
      <c r="E57">
        <v>101</v>
      </c>
      <c r="F57">
        <v>603</v>
      </c>
      <c r="G57">
        <v>124</v>
      </c>
    </row>
    <row r="58" spans="1:7" x14ac:dyDescent="0.35">
      <c r="A58">
        <v>2018</v>
      </c>
      <c r="B58" s="2">
        <v>1682</v>
      </c>
      <c r="C58">
        <v>668</v>
      </c>
      <c r="D58">
        <v>156</v>
      </c>
      <c r="E58">
        <v>103</v>
      </c>
      <c r="F58">
        <v>628</v>
      </c>
      <c r="G58">
        <v>127</v>
      </c>
    </row>
    <row r="59" spans="1:7" x14ac:dyDescent="0.35">
      <c r="A59">
        <v>2019</v>
      </c>
      <c r="B59" s="2">
        <v>1713</v>
      </c>
      <c r="C59">
        <v>663</v>
      </c>
      <c r="D59">
        <v>160</v>
      </c>
      <c r="E59">
        <v>104</v>
      </c>
      <c r="F59">
        <v>654</v>
      </c>
      <c r="G59">
        <v>132</v>
      </c>
    </row>
    <row r="60" spans="1:7" x14ac:dyDescent="0.35">
      <c r="A60" t="s">
        <v>291</v>
      </c>
    </row>
    <row r="61" spans="1:7" x14ac:dyDescent="0.35">
      <c r="A61">
        <v>1995</v>
      </c>
      <c r="B61">
        <v>7.1</v>
      </c>
      <c r="C61">
        <v>4.9000000000000004</v>
      </c>
      <c r="D61">
        <v>11.2</v>
      </c>
      <c r="E61">
        <v>23</v>
      </c>
      <c r="F61">
        <v>6</v>
      </c>
      <c r="G61" t="s">
        <v>289</v>
      </c>
    </row>
    <row r="62" spans="1:7" x14ac:dyDescent="0.35">
      <c r="A62">
        <v>1996</v>
      </c>
      <c r="B62">
        <v>7.4</v>
      </c>
      <c r="C62">
        <v>5.5</v>
      </c>
      <c r="D62">
        <v>11.2</v>
      </c>
      <c r="E62">
        <v>21.7</v>
      </c>
      <c r="F62">
        <v>6.3</v>
      </c>
      <c r="G62" t="s">
        <v>289</v>
      </c>
    </row>
    <row r="63" spans="1:7" x14ac:dyDescent="0.35">
      <c r="A63">
        <v>1997</v>
      </c>
      <c r="B63">
        <v>7.9</v>
      </c>
      <c r="C63">
        <v>5.9</v>
      </c>
      <c r="D63">
        <v>11.7</v>
      </c>
      <c r="E63">
        <v>22.8</v>
      </c>
      <c r="F63">
        <v>6.7</v>
      </c>
      <c r="G63" t="s">
        <v>289</v>
      </c>
    </row>
    <row r="64" spans="1:7" x14ac:dyDescent="0.35">
      <c r="A64">
        <v>1998</v>
      </c>
      <c r="B64">
        <v>8.3000000000000007</v>
      </c>
      <c r="C64">
        <v>6.4</v>
      </c>
      <c r="D64">
        <v>13.1</v>
      </c>
      <c r="E64">
        <v>21.4</v>
      </c>
      <c r="F64">
        <v>7.2</v>
      </c>
      <c r="G64" t="s">
        <v>289</v>
      </c>
    </row>
    <row r="65" spans="1:7" x14ac:dyDescent="0.35">
      <c r="A65">
        <v>1999</v>
      </c>
      <c r="B65">
        <v>8.4</v>
      </c>
      <c r="C65">
        <v>6.6</v>
      </c>
      <c r="D65">
        <v>12.6</v>
      </c>
      <c r="E65">
        <v>21.1</v>
      </c>
      <c r="F65">
        <v>7.5</v>
      </c>
      <c r="G65" t="s">
        <v>289</v>
      </c>
    </row>
    <row r="66" spans="1:7" x14ac:dyDescent="0.35">
      <c r="A66">
        <v>2000</v>
      </c>
      <c r="B66">
        <v>8.6</v>
      </c>
      <c r="C66">
        <v>6.5</v>
      </c>
      <c r="D66">
        <v>13.8</v>
      </c>
      <c r="E66">
        <v>21.3</v>
      </c>
      <c r="F66">
        <v>7.9</v>
      </c>
      <c r="G66" t="s">
        <v>289</v>
      </c>
    </row>
    <row r="67" spans="1:7" x14ac:dyDescent="0.35">
      <c r="A67">
        <v>2001</v>
      </c>
      <c r="B67">
        <v>9.4</v>
      </c>
      <c r="C67">
        <v>7.2</v>
      </c>
      <c r="D67">
        <v>15.6</v>
      </c>
      <c r="E67">
        <v>20.5</v>
      </c>
      <c r="F67">
        <v>8.9</v>
      </c>
      <c r="G67" t="s">
        <v>289</v>
      </c>
    </row>
    <row r="68" spans="1:7" x14ac:dyDescent="0.35">
      <c r="A68">
        <v>2002</v>
      </c>
      <c r="B68">
        <v>10.1</v>
      </c>
      <c r="C68">
        <v>7.3</v>
      </c>
      <c r="D68">
        <v>18.3</v>
      </c>
      <c r="E68">
        <v>21.9</v>
      </c>
      <c r="F68">
        <v>9.6999999999999993</v>
      </c>
      <c r="G68" t="s">
        <v>289</v>
      </c>
    </row>
    <row r="69" spans="1:7" x14ac:dyDescent="0.35">
      <c r="A69">
        <v>2003</v>
      </c>
      <c r="B69">
        <v>10.8</v>
      </c>
      <c r="C69">
        <v>8.1</v>
      </c>
      <c r="D69">
        <v>21.1</v>
      </c>
      <c r="E69">
        <v>23.1</v>
      </c>
      <c r="F69">
        <v>10.1</v>
      </c>
      <c r="G69" t="s">
        <v>289</v>
      </c>
    </row>
    <row r="70" spans="1:7" x14ac:dyDescent="0.35">
      <c r="A70">
        <v>2004</v>
      </c>
      <c r="B70">
        <v>11.8</v>
      </c>
      <c r="C70">
        <v>9.1</v>
      </c>
      <c r="D70">
        <v>23.8</v>
      </c>
      <c r="E70">
        <v>24.1</v>
      </c>
      <c r="F70">
        <v>10.8</v>
      </c>
      <c r="G70" t="s">
        <v>289</v>
      </c>
    </row>
    <row r="71" spans="1:7" x14ac:dyDescent="0.35">
      <c r="A71">
        <v>2005</v>
      </c>
      <c r="B71">
        <v>12.7</v>
      </c>
      <c r="C71">
        <v>9.6999999999999993</v>
      </c>
      <c r="D71">
        <v>26.5</v>
      </c>
      <c r="E71">
        <v>25.9</v>
      </c>
      <c r="F71">
        <v>11.7</v>
      </c>
      <c r="G71" t="s">
        <v>289</v>
      </c>
    </row>
    <row r="72" spans="1:7" x14ac:dyDescent="0.35">
      <c r="A72">
        <v>2006</v>
      </c>
      <c r="B72">
        <v>13.3</v>
      </c>
      <c r="C72">
        <v>10.8</v>
      </c>
      <c r="D72">
        <v>28.4</v>
      </c>
      <c r="E72">
        <v>23.9</v>
      </c>
      <c r="F72">
        <v>12</v>
      </c>
      <c r="G72" t="s">
        <v>289</v>
      </c>
    </row>
    <row r="73" spans="1:7" x14ac:dyDescent="0.35">
      <c r="A73">
        <v>2007</v>
      </c>
      <c r="B73">
        <v>14.6</v>
      </c>
      <c r="C73">
        <v>11.9</v>
      </c>
      <c r="D73">
        <v>33.4</v>
      </c>
      <c r="E73">
        <v>24.8</v>
      </c>
      <c r="F73">
        <v>12.9</v>
      </c>
      <c r="G73" t="s">
        <v>289</v>
      </c>
    </row>
    <row r="74" spans="1:7" x14ac:dyDescent="0.35">
      <c r="A74">
        <v>2008</v>
      </c>
      <c r="B74">
        <v>15.5</v>
      </c>
      <c r="C74">
        <v>12.9</v>
      </c>
      <c r="D74">
        <v>33.6</v>
      </c>
      <c r="E74">
        <v>26.2</v>
      </c>
      <c r="F74">
        <v>13.7</v>
      </c>
      <c r="G74" t="s">
        <v>289</v>
      </c>
    </row>
    <row r="75" spans="1:7" x14ac:dyDescent="0.35">
      <c r="A75">
        <v>2009</v>
      </c>
      <c r="B75">
        <v>15.6</v>
      </c>
      <c r="C75">
        <v>13.2</v>
      </c>
      <c r="D75">
        <v>36.1</v>
      </c>
      <c r="E75">
        <v>24.4</v>
      </c>
      <c r="F75">
        <v>14.4</v>
      </c>
      <c r="G75">
        <v>12.2</v>
      </c>
    </row>
    <row r="76" spans="1:7" x14ac:dyDescent="0.35">
      <c r="A76">
        <v>2010</v>
      </c>
      <c r="B76">
        <v>16.8</v>
      </c>
      <c r="C76">
        <v>15</v>
      </c>
      <c r="D76">
        <v>36.1</v>
      </c>
      <c r="E76">
        <v>24.4</v>
      </c>
      <c r="F76">
        <v>15.6</v>
      </c>
      <c r="G76">
        <v>12.9</v>
      </c>
    </row>
    <row r="77" spans="1:7" x14ac:dyDescent="0.35">
      <c r="A77">
        <v>2011</v>
      </c>
      <c r="B77">
        <v>17.3</v>
      </c>
      <c r="C77">
        <v>16.100000000000001</v>
      </c>
      <c r="D77">
        <v>37.6</v>
      </c>
      <c r="E77">
        <v>24.4</v>
      </c>
      <c r="F77">
        <v>15.7</v>
      </c>
      <c r="G77">
        <v>13.2</v>
      </c>
    </row>
    <row r="78" spans="1:7" x14ac:dyDescent="0.35">
      <c r="A78">
        <v>2012</v>
      </c>
      <c r="B78">
        <v>18.100000000000001</v>
      </c>
      <c r="C78">
        <v>17.399999999999999</v>
      </c>
      <c r="D78">
        <v>38</v>
      </c>
      <c r="E78">
        <v>24.6</v>
      </c>
      <c r="F78">
        <v>16.3</v>
      </c>
      <c r="G78">
        <v>14</v>
      </c>
    </row>
    <row r="79" spans="1:7" x14ac:dyDescent="0.35">
      <c r="A79">
        <v>2013</v>
      </c>
      <c r="B79">
        <v>18.7</v>
      </c>
      <c r="C79">
        <v>18.2</v>
      </c>
      <c r="D79">
        <v>37.6</v>
      </c>
      <c r="E79">
        <v>25.3</v>
      </c>
      <c r="F79">
        <v>17</v>
      </c>
      <c r="G79">
        <v>14.7</v>
      </c>
    </row>
    <row r="80" spans="1:7" x14ac:dyDescent="0.35">
      <c r="A80">
        <v>2014</v>
      </c>
      <c r="B80">
        <v>19.2</v>
      </c>
      <c r="C80">
        <v>18.8</v>
      </c>
      <c r="D80">
        <v>37.5</v>
      </c>
      <c r="E80">
        <v>26</v>
      </c>
      <c r="F80">
        <v>17.5</v>
      </c>
      <c r="G80">
        <v>15.6</v>
      </c>
    </row>
    <row r="81" spans="1:7" x14ac:dyDescent="0.35">
      <c r="A81">
        <v>2015</v>
      </c>
      <c r="B81">
        <v>20</v>
      </c>
      <c r="C81">
        <v>19.899999999999999</v>
      </c>
      <c r="D81">
        <v>38.6</v>
      </c>
      <c r="E81">
        <v>25.6</v>
      </c>
      <c r="F81">
        <v>18</v>
      </c>
      <c r="G81">
        <v>16.600000000000001</v>
      </c>
    </row>
    <row r="82" spans="1:7" x14ac:dyDescent="0.35">
      <c r="A82">
        <v>2016</v>
      </c>
      <c r="B82">
        <v>20.8</v>
      </c>
      <c r="C82">
        <v>21.1</v>
      </c>
      <c r="D82">
        <v>40.799999999999997</v>
      </c>
      <c r="E82">
        <v>27.7</v>
      </c>
      <c r="F82">
        <v>18.2</v>
      </c>
      <c r="G82">
        <v>17.100000000000001</v>
      </c>
    </row>
    <row r="83" spans="1:7" x14ac:dyDescent="0.35">
      <c r="A83">
        <v>2017</v>
      </c>
      <c r="B83">
        <v>21.4</v>
      </c>
      <c r="C83">
        <v>21.7</v>
      </c>
      <c r="D83">
        <v>42.9</v>
      </c>
      <c r="E83">
        <v>26.4</v>
      </c>
      <c r="F83">
        <v>19.100000000000001</v>
      </c>
      <c r="G83">
        <v>17.2</v>
      </c>
    </row>
    <row r="84" spans="1:7" x14ac:dyDescent="0.35">
      <c r="A84">
        <v>2018</v>
      </c>
      <c r="B84">
        <v>22.2</v>
      </c>
      <c r="C84">
        <v>22.8</v>
      </c>
      <c r="D84">
        <v>42.5</v>
      </c>
      <c r="E84">
        <v>27.1</v>
      </c>
      <c r="F84">
        <v>19.7</v>
      </c>
      <c r="G84">
        <v>17.5</v>
      </c>
    </row>
    <row r="85" spans="1:7" x14ac:dyDescent="0.35">
      <c r="A85">
        <v>2019</v>
      </c>
      <c r="B85">
        <v>22.7</v>
      </c>
      <c r="C85">
        <v>23.1</v>
      </c>
      <c r="D85">
        <v>42.8</v>
      </c>
      <c r="E85">
        <v>26.9</v>
      </c>
      <c r="F85">
        <v>20.5</v>
      </c>
      <c r="G85">
        <v>18.2</v>
      </c>
    </row>
    <row r="86" spans="1:7" x14ac:dyDescent="0.35">
      <c r="A86" t="s">
        <v>292</v>
      </c>
    </row>
    <row r="87" spans="1:7" x14ac:dyDescent="0.35">
      <c r="A87" t="s">
        <v>293</v>
      </c>
    </row>
    <row r="88" spans="1:7" x14ac:dyDescent="0.35">
      <c r="A88" t="s">
        <v>294</v>
      </c>
    </row>
    <row r="89" spans="1:7" x14ac:dyDescent="0.35">
      <c r="A89" t="s">
        <v>295</v>
      </c>
    </row>
  </sheetData>
  <hyperlinks>
    <hyperlink ref="B2" r:id="rId1" xr:uid="{E1D0624D-B374-472D-B7B6-BF94C87149D4}"/>
  </hyperlinks>
  <pageMargins left="0.7" right="0.7" top="0.78740157499999996" bottom="0.78740157499999996" header="0.3" footer="0.3"/>
  <pageSetup paperSize="9" orientation="portrait" horizontalDpi="4294967293" verticalDpi="0"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ZWISCHEN</vt:lpstr>
      <vt:lpstr>EinAus</vt:lpstr>
      <vt:lpstr>St</vt:lpstr>
      <vt:lpstr>StA</vt:lpstr>
      <vt:lpstr>Pers</vt:lpstr>
      <vt:lpstr>Prof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Achim</dc:creator>
  <cp:lastModifiedBy>Achim</cp:lastModifiedBy>
  <dcterms:created xsi:type="dcterms:W3CDTF">2015-06-05T18:19:34Z</dcterms:created>
  <dcterms:modified xsi:type="dcterms:W3CDTF">2021-02-09T01:29:12Z</dcterms:modified>
</cp:coreProperties>
</file>