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D44E40C-6286-4D98-9E8C-272642AA314D}" xr6:coauthVersionLast="36" xr6:coauthVersionMax="36" xr10:uidLastSave="{00000000-0000-0000-0000-000000000000}"/>
  <bookViews>
    <workbookView xWindow="0" yWindow="0" windowWidth="22260" windowHeight="12648" tabRatio="764" xr2:uid="{00000000-000D-0000-FFFF-FFFF00000000}"/>
  </bookViews>
  <sheets>
    <sheet name="Original Data" sheetId="1" r:id="rId1"/>
    <sheet name="Modif Data" sheetId="3" r:id="rId2"/>
    <sheet name="Original Data Selections" sheetId="2" r:id="rId3"/>
    <sheet name="Modif Data Selections" sheetId="4" r:id="rId4"/>
    <sheet name="XX" sheetId="11" r:id="rId5"/>
  </sheets>
  <definedNames>
    <definedName name="_xlnm._FilterDatabase" localSheetId="3" hidden="1">'Modif Data Selections'!$A$1:$K$1</definedName>
    <definedName name="_MainList">INDEX(tblVal[],0,MATCH(INDEX(tblData[#This Row],COLUMN()-COLUMN(tblData[])),tblVal[#Headers],0))</definedName>
    <definedName name="_Regions">INDEX(tblVal[FIRST_CATEGORY],1,1):INDEX(tblVal[FIRST_CATEGORY],COUNTA(tblVal[FIRST_CATEGORY]))</definedName>
    <definedName name="_UseList">INDEX(_MainList,1,1):INDEX(_MainList,COUNTA(_MainList))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4" l="1"/>
  <c r="B27" i="4"/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E3" i="11"/>
  <c r="J3" i="11" l="1"/>
  <c r="H3" i="11" l="1"/>
  <c r="E4" i="11"/>
  <c r="E5" i="11" s="1"/>
  <c r="E6" i="11" l="1"/>
  <c r="E7" i="11" s="1"/>
  <c r="E8" i="11" s="1"/>
  <c r="E9" i="11" l="1"/>
  <c r="E10" i="11" l="1"/>
  <c r="E11" i="11" s="1"/>
  <c r="E12" i="11" l="1"/>
  <c r="E13" i="11" l="1"/>
  <c r="E14" i="11" s="1"/>
  <c r="E15" i="11" s="1"/>
  <c r="E16" i="11" s="1"/>
  <c r="E17" i="11" s="1"/>
  <c r="E18" i="11" s="1"/>
  <c r="E19" i="11" s="1"/>
  <c r="E20" i="11" s="1"/>
  <c r="E21" i="11" s="1"/>
  <c r="E22" i="11" s="1"/>
  <c r="F2" i="11" s="1"/>
</calcChain>
</file>

<file path=xl/sharedStrings.xml><?xml version="1.0" encoding="utf-8"?>
<sst xmlns="http://schemas.openxmlformats.org/spreadsheetml/2006/main" count="652" uniqueCount="193">
  <si>
    <t>Vendor</t>
  </si>
  <si>
    <t>Technology</t>
  </si>
  <si>
    <t>QDOT</t>
  </si>
  <si>
    <t>Size(inch)</t>
  </si>
  <si>
    <t>Resolution</t>
  </si>
  <si>
    <t>FHD</t>
  </si>
  <si>
    <t>Frame Rate</t>
  </si>
  <si>
    <t>tCON</t>
  </si>
  <si>
    <t>WiFi</t>
  </si>
  <si>
    <t>KeyBoard</t>
  </si>
  <si>
    <t>Var</t>
  </si>
  <si>
    <t>onBoard</t>
  </si>
  <si>
    <t>Yok</t>
  </si>
  <si>
    <t>Ursa</t>
  </si>
  <si>
    <t>onModule</t>
  </si>
  <si>
    <t>onBoard
onModule
None</t>
  </si>
  <si>
    <t>BOE
LG
SAMSUNG
PANDA</t>
  </si>
  <si>
    <t>LCD
QDOT
OLED</t>
  </si>
  <si>
    <t>HD
FHD
UHD
8K</t>
  </si>
  <si>
    <t>FlyBack
LLC</t>
  </si>
  <si>
    <t>PSU Switch Freq(MHz)</t>
  </si>
  <si>
    <t>xBoyutu</t>
  </si>
  <si>
    <t>yBoyutu</t>
  </si>
  <si>
    <t>if tech is LCD</t>
  </si>
  <si>
    <t>if URSA is onModule</t>
  </si>
  <si>
    <t>if TCON is Var</t>
  </si>
  <si>
    <t>Var
Yok</t>
  </si>
  <si>
    <t>PSU + LD + MB
PSU/LD + MB
PSU + LD/MB
PSU/LD/MB
Adapter + MB</t>
  </si>
  <si>
    <t>RAM Freq (MHz)</t>
  </si>
  <si>
    <t>LED Driver SW Freq (MHz)</t>
  </si>
  <si>
    <t>LLC</t>
  </si>
  <si>
    <t>Flyback</t>
  </si>
  <si>
    <t>PSU + LD + MB</t>
  </si>
  <si>
    <t>PSU/LD + MB</t>
  </si>
  <si>
    <t>PSU + LD/MB</t>
  </si>
  <si>
    <t>PSU/LD/MB</t>
  </si>
  <si>
    <t>Adapter + MB</t>
  </si>
  <si>
    <t>None</t>
  </si>
  <si>
    <t>802.11.AC
802.11.N
None</t>
  </si>
  <si>
    <t>802.11.AC</t>
  </si>
  <si>
    <t>802.11.N</t>
  </si>
  <si>
    <t>HD</t>
  </si>
  <si>
    <t>UHD</t>
  </si>
  <si>
    <t>8K</t>
  </si>
  <si>
    <t>LCD</t>
  </si>
  <si>
    <t>OLED</t>
  </si>
  <si>
    <t>BOE</t>
  </si>
  <si>
    <t>LG</t>
  </si>
  <si>
    <t>SAMSUNG</t>
  </si>
  <si>
    <t>PANDA</t>
  </si>
  <si>
    <t>O2
GM
CN
G7
G8
AF
NX</t>
  </si>
  <si>
    <t>O2</t>
  </si>
  <si>
    <t>GM</t>
  </si>
  <si>
    <t>CN</t>
  </si>
  <si>
    <t>G7</t>
  </si>
  <si>
    <t>G8</t>
  </si>
  <si>
    <t>AF</t>
  </si>
  <si>
    <t>NX</t>
  </si>
  <si>
    <t>MainBoard</t>
  </si>
  <si>
    <t>Kategori</t>
  </si>
  <si>
    <t>Data</t>
  </si>
  <si>
    <t>Secenek</t>
  </si>
  <si>
    <t>SGX000</t>
  </si>
  <si>
    <t>1/2/3 bir değişkil yapıldıysa</t>
  </si>
  <si>
    <t>Earth Connection</t>
  </si>
  <si>
    <t xml:space="preserve">MainBoard Size(cm) </t>
  </si>
  <si>
    <t>PSU Technology</t>
  </si>
  <si>
    <t>PSU Size (cm)</t>
  </si>
  <si>
    <t>LVDS cable amount 
coming out of Ursa Board</t>
  </si>
  <si>
    <t>LVDS cable amount 
coming out of TCON Board</t>
  </si>
  <si>
    <t>Ursa Board Size</t>
  </si>
  <si>
    <t>SAP CODE</t>
  </si>
  <si>
    <t>PRODUCT VERSION</t>
  </si>
  <si>
    <t>EARTH GND state</t>
  </si>
  <si>
    <t>MainBoard and 
PSU configuration</t>
  </si>
  <si>
    <t>LVDS cable amount
 coming out of MB</t>
  </si>
  <si>
    <t>RELOCATION</t>
  </si>
  <si>
    <t>GASKET</t>
  </si>
  <si>
    <t>TCON_XBRD</t>
  </si>
  <si>
    <t>URSA_XBRD</t>
  </si>
  <si>
    <t>MB_XBRD</t>
  </si>
  <si>
    <t>URSA_TCON</t>
  </si>
  <si>
    <t>MB_TCON</t>
  </si>
  <si>
    <t>MB_URSA</t>
  </si>
  <si>
    <t>AC_POWER_CABLE</t>
  </si>
  <si>
    <t>LED_DRIVER</t>
  </si>
  <si>
    <t>LED_CABLE</t>
  </si>
  <si>
    <t>SPEAKER_CABLE</t>
  </si>
  <si>
    <t>IR_CABLE</t>
  </si>
  <si>
    <t>TRAFO</t>
  </si>
  <si>
    <t>PSU_SW_TRANSISTOR</t>
  </si>
  <si>
    <t>LED_SW_TRANSISTOR</t>
  </si>
  <si>
    <t>DC_DC_3V3</t>
  </si>
  <si>
    <t>DC_DC_5V</t>
  </si>
  <si>
    <t>DC_DC_CORE</t>
  </si>
  <si>
    <t>LNB_IC</t>
  </si>
  <si>
    <t>PSU</t>
  </si>
  <si>
    <t>MAINBOARD</t>
  </si>
  <si>
    <t>DCDC_CONTROLLER</t>
  </si>
  <si>
    <t>LED_DRV_IC</t>
  </si>
  <si>
    <t>LVDS SERIAL RESISTORS INCREASED</t>
  </si>
  <si>
    <t>LVDS SERIAL RESISTORS DECREASED</t>
  </si>
  <si>
    <t>TUNER SATELLITE FILTER CHANGED</t>
  </si>
  <si>
    <t>TUNER TERRESTRIAL FILTER CHANGED</t>
  </si>
  <si>
    <t>LED DRIVER CURRENT INCREASED</t>
  </si>
  <si>
    <t>LED DRIVER CURRENT DECREASED</t>
  </si>
  <si>
    <t>BOOST BOBIN INCREASED</t>
  </si>
  <si>
    <t>BOOST BOBIN DECREASED</t>
  </si>
  <si>
    <t>OUTPUT CAP INCREASED</t>
  </si>
  <si>
    <t>OUTPUT CAP DECREASED</t>
  </si>
  <si>
    <t>TCON_XBRD_CAB</t>
  </si>
  <si>
    <t>URSA_XBRD_CAB</t>
  </si>
  <si>
    <t>MB_XBRD_CAB</t>
  </si>
  <si>
    <t>URSA_TCON_CAB</t>
  </si>
  <si>
    <t>MB_TCON_CAB</t>
  </si>
  <si>
    <t>MB_URSA_CAB</t>
  </si>
  <si>
    <t>TCON</t>
  </si>
  <si>
    <t>TOP_RIGHT_TORK_INCREASED</t>
  </si>
  <si>
    <t>TOP_LEFT_TORK_INCREASED</t>
  </si>
  <si>
    <t>BOTTOM_RIGHT_TORK_INCREASED</t>
  </si>
  <si>
    <t>BOTTOM_LEFT_TORK_INCREASED</t>
  </si>
  <si>
    <t>TOP_RIGHT_TORK_ISOLATED</t>
  </si>
  <si>
    <t>TOP_LEFT_TORK_ISOLATED</t>
  </si>
  <si>
    <t>BOTTOM_RIGHT_TORK_ISOLATED</t>
  </si>
  <si>
    <t>BOTTOM_LEFT_TORK_ISOLATED</t>
  </si>
  <si>
    <t>URSABOARD</t>
  </si>
  <si>
    <t>FIRST CATEGORIES</t>
  </si>
  <si>
    <t>FERRITE_ADDED</t>
  </si>
  <si>
    <t>CABLE_ORGANISATION</t>
  </si>
  <si>
    <t>EMI_TAPE</t>
  </si>
  <si>
    <t>MODULE_CHANGE</t>
  </si>
  <si>
    <t>MODULE_MODIFICATION</t>
  </si>
  <si>
    <t>COMPONENT_CHANGE</t>
  </si>
  <si>
    <t>COMPONENT_MODIFICATION</t>
  </si>
  <si>
    <t>SCREW_MODIFICATION</t>
  </si>
  <si>
    <t>WiFi_Module</t>
  </si>
  <si>
    <t>WiFi_BT_Cable</t>
  </si>
  <si>
    <t>IR_Module</t>
  </si>
  <si>
    <t>WiFi_BT_Antenna</t>
  </si>
  <si>
    <t>WiFi_CAB</t>
  </si>
  <si>
    <t>UNDER_TUNER</t>
  </si>
  <si>
    <t>UNDER_HDMI</t>
  </si>
  <si>
    <t>UNDER_USB</t>
  </si>
  <si>
    <t>BETWEEN_LVDS_LANES</t>
  </si>
  <si>
    <t>FERRIT_ADDED_TO_TRANSISTOR DRAIN</t>
  </si>
  <si>
    <t>FERRIT_ADDED_TO_TRAFO_OUTPUT</t>
  </si>
  <si>
    <t>Y_CAPACITORS_INCREASED</t>
  </si>
  <si>
    <t>X_CAPACITORS_INCREASED</t>
  </si>
  <si>
    <t>Y_CAPACITORS_DECREASED</t>
  </si>
  <si>
    <t>X_CAPACITORS_DECREASED</t>
  </si>
  <si>
    <t>BULK_CAPACITOR_INCREASED</t>
  </si>
  <si>
    <t>BULK_CAPACITOR_DECREASED</t>
  </si>
  <si>
    <t>ZENER_ADDED_TO_SNUBBER</t>
  </si>
  <si>
    <t>ZENER_REMOVED_FROM_SNUBBER</t>
  </si>
  <si>
    <t>SECOND CATEGORY</t>
  </si>
  <si>
    <t>THIRD CATEGORY</t>
  </si>
  <si>
    <t>FirstList</t>
  </si>
  <si>
    <t>SeconList</t>
  </si>
  <si>
    <t>WIFI_MODULE</t>
  </si>
  <si>
    <t>WIFI_BT_CABLE</t>
  </si>
  <si>
    <t>WIFI_BT_ANTENNA</t>
  </si>
  <si>
    <t>IR_MODULE</t>
  </si>
  <si>
    <t>FIRST_CATEGORY</t>
  </si>
  <si>
    <t>CC_PSU</t>
  </si>
  <si>
    <t>CC_MAINBOARD</t>
  </si>
  <si>
    <t>CC_LED_DRIVER</t>
  </si>
  <si>
    <t>CC_URSABOARD</t>
  </si>
  <si>
    <t>CM_PSU</t>
  </si>
  <si>
    <t>CM_MAINBOARD</t>
  </si>
  <si>
    <t>CM_LED_DRIVER</t>
  </si>
  <si>
    <t>CM_URSABOARD</t>
  </si>
  <si>
    <t>SM_PSU</t>
  </si>
  <si>
    <t>SM_MAINBOARD</t>
  </si>
  <si>
    <t>SM_TCON</t>
  </si>
  <si>
    <t>SM_URSABOARD</t>
  </si>
  <si>
    <t>GS_MAINBOARD</t>
  </si>
  <si>
    <t>GS_TCON</t>
  </si>
  <si>
    <t>GS_URSABOARD</t>
  </si>
  <si>
    <t>Part</t>
  </si>
  <si>
    <t>SubPart</t>
  </si>
  <si>
    <t>Method</t>
  </si>
  <si>
    <t>MB_SIDE</t>
  </si>
  <si>
    <t>WM_SIDE</t>
  </si>
  <si>
    <t>LEFT_SIDE</t>
  </si>
  <si>
    <t>RIGHT_SIDE</t>
  </si>
  <si>
    <t>BOTH_SIDE</t>
  </si>
  <si>
    <t>1_TURN</t>
  </si>
  <si>
    <t>2_TURN</t>
  </si>
  <si>
    <t>3_TURN</t>
  </si>
  <si>
    <t>NA</t>
  </si>
  <si>
    <t>AC_POWER_CABLE2</t>
  </si>
  <si>
    <t>WIFI_BT_CABLE2</t>
  </si>
  <si>
    <t>SHX000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</si>
</sst>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₺_-;\-* #,##0.00\ _₺_-;_-* &quot;-&quot;??\ _₺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162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Alignment="1"/>
    <xf numFmtId="0" fontId="4" fillId="0" borderId="0" xfId="0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/>
    <xf numFmtId="0" fontId="7" fillId="2" borderId="2" xfId="0" applyFont="1" applyFill="1" applyBorder="1"/>
    <xf numFmtId="0" fontId="7" fillId="0" borderId="2" xfId="0" applyFont="1" applyBorder="1"/>
    <xf numFmtId="0" fontId="6" fillId="0" borderId="1" xfId="0" applyFont="1" applyBorder="1"/>
    <xf numFmtId="0" fontId="6" fillId="2" borderId="2" xfId="0" applyFont="1" applyFill="1" applyBorder="1"/>
    <xf numFmtId="0" fontId="8" fillId="0" borderId="0" xfId="0" applyFont="1"/>
    <xf numFmtId="0" fontId="6" fillId="0" borderId="2" xfId="0" applyFont="1" applyBorder="1"/>
    <xf numFmtId="0" fontId="6" fillId="2" borderId="1" xfId="0" applyFont="1" applyFill="1" applyBorder="1"/>
    <xf numFmtId="0" fontId="9" fillId="0" borderId="0" xfId="0" applyFont="1"/>
    <xf numFmtId="0" fontId="6" fillId="2" borderId="3" xfId="0" applyFont="1" applyFill="1" applyBorder="1"/>
    <xf numFmtId="0" fontId="7" fillId="2" borderId="3" xfId="0" applyFont="1" applyFill="1" applyBorder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charset val="16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FA8EFA-4468-49A4-A7FF-093F36FA4AD6}" name="tblData" displayName="tblData" ref="B1:D19" totalsRowShown="0">
  <autoFilter ref="B1:D19" xr:uid="{E92886F6-41F7-4E45-88C4-91ACE471871D}"/>
  <tableColumns count="3">
    <tableColumn id="1" xr3:uid="{7D2F7767-F83E-46B6-B71A-D164C06C310A}" name="Part"/>
    <tableColumn id="2" xr3:uid="{1B5DA89E-00A5-4D10-ACF6-5F5916128A27}" name="SubPart"/>
    <tableColumn id="3" xr3:uid="{C538314D-7E01-4B12-8C54-97A5548F4B43}" name="Method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63C75-4456-4C1A-A6CE-567D1A0276D1}" name="tblVal" displayName="tblVal" ref="A1:AV17" totalsRowShown="0" headerRowDxfId="5">
  <autoFilter ref="A1:AV17" xr:uid="{22900776-1DC5-4380-9BD3-F86E17BAD3A1}"/>
  <tableColumns count="48">
    <tableColumn id="1" xr3:uid="{30CBBCF6-7E9C-4848-96DC-3DB146195184}" name="FIRST_CATEGORY"/>
    <tableColumn id="2" xr3:uid="{968B81A3-4671-41B0-8010-A1200289C49F}" name="FERRITE_ADDED"/>
    <tableColumn id="3" xr3:uid="{35776519-190D-4364-B4AA-BC25C2315762}" name="CABLE_ORGANISATION"/>
    <tableColumn id="4" xr3:uid="{23CFA1E9-BBC0-44CB-9565-D0A2A0DEE15B}" name="EMI_TAPE"/>
    <tableColumn id="5" xr3:uid="{617567C2-2473-4123-8974-61D9F65869D0}" name="RELOCATION"/>
    <tableColumn id="6" xr3:uid="{1D620ABA-97D7-4B96-8C73-260A2D31DBF0}" name="MODULE_CHANGE"/>
    <tableColumn id="7" xr3:uid="{3BACF7FB-D4B2-4751-9B18-EDA533976E14}" name="MODULE_MODIFICATION"/>
    <tableColumn id="8" xr3:uid="{DFADBF21-AED8-4D4A-B315-478919E4789D}" name="COMPONENT_CHANGE"/>
    <tableColumn id="9" xr3:uid="{85EED7A6-519B-41C8-B1F7-312FC0115E2B}" name="COMPONENT_MODIFICATION"/>
    <tableColumn id="10" xr3:uid="{F6189256-82DD-4DB7-990F-AF53B632575D}" name="SCREW_MODIFICATION"/>
    <tableColumn id="11" xr3:uid="{4466F82D-0AB2-4F5A-80AF-4A71ECD613B4}" name="GASKET"/>
    <tableColumn id="12" xr3:uid="{B8D733FF-5B99-4E90-8B4E-96ADC1195BB0}" name="CC_PSU"/>
    <tableColumn id="13" xr3:uid="{931AEC6D-A580-4BDB-9023-CAAFBAD1EC82}" name="CC_MAINBOARD"/>
    <tableColumn id="14" xr3:uid="{D0B53F17-57E2-459E-9E95-1A228379E17F}" name="CC_LED_DRIVER"/>
    <tableColumn id="15" xr3:uid="{49F2C65B-C790-4780-9A02-CB0CEFC22914}" name="CC_URSABOARD"/>
    <tableColumn id="16" xr3:uid="{D4708E04-B144-4646-8ED4-9E67606C82C1}" name="CM_PSU"/>
    <tableColumn id="17" xr3:uid="{8F813DBE-739B-4781-B022-931414F37981}" name="CM_MAINBOARD"/>
    <tableColumn id="18" xr3:uid="{8F0C123F-13FA-4BE6-A613-AE18E6B8E8E6}" name="CM_LED_DRIVER"/>
    <tableColumn id="19" xr3:uid="{D86341F1-9F0E-428A-8FE7-E3C862C16A66}" name="CM_URSABOARD"/>
    <tableColumn id="20" xr3:uid="{4BECC2C0-9C0E-424B-BBA5-4A4AACE338F2}" name="SM_PSU"/>
    <tableColumn id="21" xr3:uid="{A5789B81-4E10-466C-B2D2-7213EA47D643}" name="SM_MAINBOARD"/>
    <tableColumn id="22" xr3:uid="{FB32E586-1265-459C-A630-1759EA3E2FC4}" name="SM_TCON"/>
    <tableColumn id="23" xr3:uid="{F63D4173-1413-4DF6-ADAD-67835F798783}" name="SM_URSABOARD"/>
    <tableColumn id="24" xr3:uid="{4073C89B-6301-4760-8123-292C069E18E8}" name="GS_MAINBOARD"/>
    <tableColumn id="25" xr3:uid="{805A4C78-3F1D-47AB-9944-28FA9188DA10}" name="GS_TCON"/>
    <tableColumn id="26" xr3:uid="{BACF3524-2A32-4032-AA43-4C60FAB445CA}" name="GS_URSABOARD"/>
    <tableColumn id="48" xr3:uid="{E23193F6-BCAC-4DAB-BDC0-9D9D1263281C}" name="WIFI_BT_CABLE"/>
    <tableColumn id="27" xr3:uid="{E9DBB78F-ECBC-4F2D-9B01-E6DB3D2AAE27}" name="WiFi_CAB"/>
    <tableColumn id="28" xr3:uid="{DC939845-797F-46E5-B2FC-D7CEF36F6F7B}" name="TCON_XBRD"/>
    <tableColumn id="29" xr3:uid="{61FAA35B-B2A9-4B02-9B58-BA401793107B}" name="URSA_XBRD"/>
    <tableColumn id="30" xr3:uid="{1C148136-764D-4EF7-A782-C5B39AB8A02C}" name="MB_XBRD"/>
    <tableColumn id="31" xr3:uid="{A4742D56-0008-4AA6-AC49-12C4204F8EAC}" name="URSA_TCON"/>
    <tableColumn id="32" xr3:uid="{B350ABDD-C20B-494B-9B41-D87AB5B06FF1}" name="MB_TCON"/>
    <tableColumn id="33" xr3:uid="{18AD8116-32BA-4A66-A29C-4579F09F399B}" name="MB_URSA"/>
    <tableColumn id="34" xr3:uid="{358C263E-4DE9-490E-8E29-176457A47667}" name="AC_POWER_CABLE"/>
    <tableColumn id="35" xr3:uid="{6406FE42-8BA2-47AC-9097-6B53E181810F}" name="WIFI_MODULE"/>
    <tableColumn id="36" xr3:uid="{73DF97C1-B5D3-46F4-8C93-0D6777824449}" name="WIFI_BT_CABLE2"/>
    <tableColumn id="37" xr3:uid="{5444617A-4CD0-43FF-9367-E5E063C4B768}" name="TCON_XBRD_CAB"/>
    <tableColumn id="38" xr3:uid="{51415059-60FA-4906-8429-EE20FC627BD8}" name="URSA_XBRD_CAB"/>
    <tableColumn id="39" xr3:uid="{41A7FA14-54E3-4B7B-832F-11478A49476C}" name="MB_XBRD_CAB"/>
    <tableColumn id="40" xr3:uid="{C8D7BEE7-5014-4B3B-8227-6CB6919495C1}" name="URSA_TCON_CAB"/>
    <tableColumn id="41" xr3:uid="{D728D0B8-7A1C-4929-91A5-5F515AE4CD3A}" name="MB_TCON_CAB"/>
    <tableColumn id="42" xr3:uid="{1382628E-6355-45F6-AD31-15E3D214F8DC}" name="MB_URSA_CAB"/>
    <tableColumn id="43" xr3:uid="{9085CD13-A64E-4D95-A313-103F96689029}" name="AC_POWER_CABLE2"/>
    <tableColumn id="44" xr3:uid="{56E74DAD-96D4-4986-853A-D2B1857F7952}" name="LED_CABLE"/>
    <tableColumn id="45" xr3:uid="{CCCAAA19-CA96-4AFC-B673-61507919BB25}" name="SPEAKER_CABLE"/>
    <tableColumn id="46" xr3:uid="{96D1E4EB-7894-4D1B-8B82-59EB40A25E7A}" name="IR_CABLE"/>
    <tableColumn id="47" xr3:uid="{1019E8BD-139E-4873-9928-BAF921211931}" name="IR_MODU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417DFC-83AA-4B08-A67A-71B707557376}" name="TableXX" displayName="TableXX" ref="A1:C160" totalsRowShown="0" headerRowDxfId="4" dataDxfId="3">
  <autoFilter ref="A1:C160" xr:uid="{066A2E67-9B51-4B01-97AC-9CBAC8744036}"/>
  <tableColumns count="3">
    <tableColumn id="1" xr3:uid="{DD895222-5362-4285-9D7A-28CAC03F3C43}" name="FIRST CATEGORIES" dataDxfId="2"/>
    <tableColumn id="2" xr3:uid="{52D6EC08-6486-4EDB-AA56-7A9DB973D56C}" name="SECOND CATEGORY" dataDxfId="1"/>
    <tableColumn id="12" xr3:uid="{7DD02EE7-16F8-452F-9BD2-2860DE46913C}" name="THIRD CATEGO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A16" workbookViewId="0">
      <selection activeCell="L3" sqref="L3"/>
    </sheetView>
  </sheetViews>
  <sheetFormatPr defaultRowHeight="14.4" x14ac:dyDescent="0.3"/>
  <cols>
    <col min="1" max="1" width="24.44140625" bestFit="1" customWidth="1"/>
    <col min="2" max="2" width="23.77734375" style="2" bestFit="1" customWidth="1"/>
    <col min="3" max="3" width="20" customWidth="1"/>
    <col min="4" max="4" width="31" style="2" bestFit="1" customWidth="1"/>
  </cols>
  <sheetData>
    <row r="1" spans="1:4" s="2" customFormat="1" x14ac:dyDescent="0.3">
      <c r="A1" s="2" t="s">
        <v>61</v>
      </c>
      <c r="B1" s="2" t="s">
        <v>59</v>
      </c>
      <c r="C1" s="2" t="s">
        <v>60</v>
      </c>
    </row>
    <row r="2" spans="1:4" ht="100.8" x14ac:dyDescent="0.3">
      <c r="A2" s="3" t="s">
        <v>50</v>
      </c>
      <c r="B2" s="2" t="s">
        <v>58</v>
      </c>
      <c r="C2" t="s">
        <v>55</v>
      </c>
      <c r="D2" s="2">
        <v>0</v>
      </c>
    </row>
    <row r="3" spans="1:4" ht="57.6" x14ac:dyDescent="0.3">
      <c r="A3" s="4" t="s">
        <v>16</v>
      </c>
      <c r="B3" s="2" t="s">
        <v>0</v>
      </c>
      <c r="C3" t="s">
        <v>46</v>
      </c>
      <c r="D3" s="2">
        <v>1</v>
      </c>
    </row>
    <row r="4" spans="1:4" ht="43.2" x14ac:dyDescent="0.3">
      <c r="A4" s="4" t="s">
        <v>17</v>
      </c>
      <c r="B4" s="2" t="s">
        <v>1</v>
      </c>
      <c r="C4" t="s">
        <v>44</v>
      </c>
      <c r="D4" s="2">
        <v>2</v>
      </c>
    </row>
    <row r="5" spans="1:4" x14ac:dyDescent="0.3">
      <c r="A5" s="1"/>
      <c r="B5" s="2" t="s">
        <v>3</v>
      </c>
      <c r="C5">
        <v>43</v>
      </c>
      <c r="D5" s="2">
        <v>3</v>
      </c>
    </row>
    <row r="6" spans="1:4" ht="57.6" x14ac:dyDescent="0.3">
      <c r="A6" s="4" t="s">
        <v>18</v>
      </c>
      <c r="B6" s="2" t="s">
        <v>4</v>
      </c>
      <c r="C6" t="s">
        <v>5</v>
      </c>
      <c r="D6" s="2">
        <v>4</v>
      </c>
    </row>
    <row r="7" spans="1:4" x14ac:dyDescent="0.3">
      <c r="A7" s="1"/>
      <c r="B7" s="2" t="s">
        <v>6</v>
      </c>
      <c r="C7">
        <v>50</v>
      </c>
      <c r="D7" s="2">
        <v>5</v>
      </c>
    </row>
    <row r="8" spans="1:4" ht="43.2" x14ac:dyDescent="0.3">
      <c r="A8" s="3" t="s">
        <v>15</v>
      </c>
      <c r="B8" s="2" t="s">
        <v>13</v>
      </c>
      <c r="C8" t="s">
        <v>37</v>
      </c>
      <c r="D8" s="2">
        <v>6</v>
      </c>
    </row>
    <row r="9" spans="1:4" ht="28.8" x14ac:dyDescent="0.3">
      <c r="A9" s="3" t="s">
        <v>26</v>
      </c>
      <c r="B9" s="2" t="s">
        <v>7</v>
      </c>
      <c r="C9" t="s">
        <v>10</v>
      </c>
      <c r="D9" s="2">
        <v>7</v>
      </c>
    </row>
    <row r="10" spans="1:4" ht="43.2" x14ac:dyDescent="0.3">
      <c r="A10" s="3" t="s">
        <v>38</v>
      </c>
      <c r="B10" s="2" t="s">
        <v>8</v>
      </c>
      <c r="C10" t="s">
        <v>40</v>
      </c>
      <c r="D10" s="2">
        <v>8</v>
      </c>
    </row>
    <row r="11" spans="1:4" ht="43.2" x14ac:dyDescent="0.3">
      <c r="A11" s="3" t="s">
        <v>15</v>
      </c>
      <c r="B11" s="2" t="s">
        <v>9</v>
      </c>
      <c r="C11" t="s">
        <v>14</v>
      </c>
      <c r="D11" s="2">
        <v>9</v>
      </c>
    </row>
    <row r="12" spans="1:4" x14ac:dyDescent="0.3">
      <c r="B12" s="2" t="s">
        <v>28</v>
      </c>
      <c r="C12">
        <v>968</v>
      </c>
      <c r="D12" s="2">
        <v>10</v>
      </c>
    </row>
    <row r="13" spans="1:4" x14ac:dyDescent="0.3">
      <c r="A13" t="s">
        <v>21</v>
      </c>
      <c r="B13" s="23" t="s">
        <v>65</v>
      </c>
      <c r="C13">
        <v>21</v>
      </c>
      <c r="D13" s="2">
        <v>11</v>
      </c>
    </row>
    <row r="14" spans="1:4" x14ac:dyDescent="0.3">
      <c r="A14" t="s">
        <v>22</v>
      </c>
      <c r="B14" s="23"/>
      <c r="C14">
        <v>15</v>
      </c>
      <c r="D14" s="2">
        <v>12</v>
      </c>
    </row>
    <row r="15" spans="1:4" ht="28.8" x14ac:dyDescent="0.3">
      <c r="B15" s="5" t="s">
        <v>75</v>
      </c>
      <c r="C15">
        <v>1</v>
      </c>
      <c r="D15" s="2">
        <v>13</v>
      </c>
    </row>
    <row r="16" spans="1:4" ht="72" x14ac:dyDescent="0.3">
      <c r="A16" s="3" t="s">
        <v>27</v>
      </c>
      <c r="B16" s="5" t="s">
        <v>74</v>
      </c>
      <c r="C16" t="s">
        <v>35</v>
      </c>
      <c r="D16" s="2">
        <v>14</v>
      </c>
    </row>
    <row r="17" spans="1:4" ht="28.8" x14ac:dyDescent="0.3">
      <c r="A17" s="3" t="s">
        <v>19</v>
      </c>
      <c r="B17" s="2" t="s">
        <v>66</v>
      </c>
      <c r="C17" t="s">
        <v>31</v>
      </c>
      <c r="D17" s="2">
        <v>15</v>
      </c>
    </row>
    <row r="18" spans="1:4" x14ac:dyDescent="0.3">
      <c r="A18" t="s">
        <v>21</v>
      </c>
      <c r="B18" s="23" t="s">
        <v>67</v>
      </c>
      <c r="C18">
        <v>21</v>
      </c>
      <c r="D18" s="2">
        <v>16</v>
      </c>
    </row>
    <row r="19" spans="1:4" x14ac:dyDescent="0.3">
      <c r="A19" t="s">
        <v>22</v>
      </c>
      <c r="B19" s="23"/>
      <c r="C19">
        <v>12</v>
      </c>
      <c r="D19" s="2">
        <v>17</v>
      </c>
    </row>
    <row r="20" spans="1:4" x14ac:dyDescent="0.3">
      <c r="B20" s="2" t="s">
        <v>20</v>
      </c>
      <c r="C20">
        <v>0.14000000000000001</v>
      </c>
      <c r="D20" s="2">
        <v>18</v>
      </c>
    </row>
    <row r="21" spans="1:4" x14ac:dyDescent="0.3">
      <c r="A21" t="s">
        <v>23</v>
      </c>
      <c r="B21" s="2" t="s">
        <v>29</v>
      </c>
      <c r="C21">
        <v>0.7</v>
      </c>
      <c r="D21" s="2">
        <v>19</v>
      </c>
    </row>
    <row r="22" spans="1:4" ht="28.8" x14ac:dyDescent="0.3">
      <c r="A22" t="s">
        <v>24</v>
      </c>
      <c r="B22" s="5" t="s">
        <v>68</v>
      </c>
      <c r="C22">
        <v>2</v>
      </c>
      <c r="D22" s="2">
        <v>20</v>
      </c>
    </row>
    <row r="23" spans="1:4" ht="28.8" x14ac:dyDescent="0.3">
      <c r="A23" t="s">
        <v>25</v>
      </c>
      <c r="B23" s="5" t="s">
        <v>69</v>
      </c>
      <c r="C23">
        <v>2</v>
      </c>
      <c r="D23" s="2">
        <v>21</v>
      </c>
    </row>
    <row r="24" spans="1:4" x14ac:dyDescent="0.3">
      <c r="A24" t="s">
        <v>21</v>
      </c>
      <c r="B24" s="23" t="s">
        <v>70</v>
      </c>
      <c r="C24">
        <v>12</v>
      </c>
      <c r="D24" s="2">
        <v>22</v>
      </c>
    </row>
    <row r="25" spans="1:4" x14ac:dyDescent="0.3">
      <c r="A25" t="s">
        <v>22</v>
      </c>
      <c r="B25" s="23"/>
      <c r="C25">
        <v>7</v>
      </c>
      <c r="D25" s="2">
        <v>23</v>
      </c>
    </row>
    <row r="26" spans="1:4" x14ac:dyDescent="0.3">
      <c r="A26" t="s">
        <v>62</v>
      </c>
      <c r="B26" s="2" t="s">
        <v>71</v>
      </c>
      <c r="C26" t="s">
        <v>192</v>
      </c>
      <c r="D26" s="2">
        <v>24</v>
      </c>
    </row>
    <row r="27" spans="1:4" x14ac:dyDescent="0.3">
      <c r="A27" t="s">
        <v>63</v>
      </c>
      <c r="B27" s="2" t="s">
        <v>72</v>
      </c>
      <c r="C27">
        <v>0</v>
      </c>
      <c r="D27" s="2">
        <v>25</v>
      </c>
    </row>
    <row r="28" spans="1:4" x14ac:dyDescent="0.3">
      <c r="A28" t="s">
        <v>64</v>
      </c>
      <c r="B28" s="2" t="s">
        <v>73</v>
      </c>
      <c r="C28" t="s">
        <v>12</v>
      </c>
      <c r="D28" s="2">
        <v>26</v>
      </c>
    </row>
  </sheetData>
  <mergeCells count="3">
    <mergeCell ref="B13:B14"/>
    <mergeCell ref="B18:B19"/>
    <mergeCell ref="B24:B25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13EB58D-0282-4C73-A868-9F3839C1213C}">
          <x14:formula1>
            <xm:f>'Original Data Selections'!$I$12:$I$13</xm:f>
          </x14:formula1>
          <xm:sqref>C17</xm:sqref>
        </x14:dataValidation>
        <x14:dataValidation type="list" allowBlank="1" showInputMessage="1" showErrorMessage="1" xr:uid="{6D463604-3EBA-4808-BF58-412B5D885832}">
          <x14:formula1>
            <xm:f>'Original Data Selections'!$J$12:$J$16</xm:f>
          </x14:formula1>
          <xm:sqref>C16</xm:sqref>
        </x14:dataValidation>
        <x14:dataValidation type="list" allowBlank="1" showInputMessage="1" showErrorMessage="1" xr:uid="{A71C9616-FD33-4AB4-916A-90ED12869629}">
          <x14:formula1>
            <xm:f>'Original Data Selections'!$K$12:$K$14</xm:f>
          </x14:formula1>
          <xm:sqref>C11 C8</xm:sqref>
        </x14:dataValidation>
        <x14:dataValidation type="list" allowBlank="1" showInputMessage="1" showErrorMessage="1" xr:uid="{D8A97698-8D0A-45E4-BD2B-61179FE71621}">
          <x14:formula1>
            <xm:f>'Original Data Selections'!$L$12:$L$14</xm:f>
          </x14:formula1>
          <xm:sqref>C10</xm:sqref>
        </x14:dataValidation>
        <x14:dataValidation type="list" allowBlank="1" showInputMessage="1" showErrorMessage="1" xr:uid="{050E3878-F292-4E0C-865D-0F5352D40D9D}">
          <x14:formula1>
            <xm:f>'Original Data Selections'!$M$12:$M$13</xm:f>
          </x14:formula1>
          <xm:sqref>C9 C28</xm:sqref>
        </x14:dataValidation>
        <x14:dataValidation type="list" allowBlank="1" showInputMessage="1" showErrorMessage="1" xr:uid="{43AC2456-E6AB-4369-98CD-4E8DE8D1F36D}">
          <x14:formula1>
            <xm:f>'Original Data Selections'!$P$12:$P$15</xm:f>
          </x14:formula1>
          <xm:sqref>C3</xm:sqref>
        </x14:dataValidation>
        <x14:dataValidation type="list" allowBlank="1" showInputMessage="1" showErrorMessage="1" xr:uid="{568FB2EA-EB3D-4006-A2A0-19BA0BB403EA}">
          <x14:formula1>
            <xm:f>'Original Data Selections'!$O$12:$O$14</xm:f>
          </x14:formula1>
          <xm:sqref>C4</xm:sqref>
        </x14:dataValidation>
        <x14:dataValidation type="list" allowBlank="1" showInputMessage="1" showErrorMessage="1" xr:uid="{10A7A1AE-AB40-4987-90D4-6B197424DBA0}">
          <x14:formula1>
            <xm:f>'Original Data Selections'!$N$12:$N$15</xm:f>
          </x14:formula1>
          <xm:sqref>C6</xm:sqref>
        </x14:dataValidation>
        <x14:dataValidation type="list" allowBlank="1" showInputMessage="1" showErrorMessage="1" xr:uid="{AB5C88EE-D7E0-4B58-94A8-D0D8B823EA71}">
          <x14:formula1>
            <xm:f>'Original Data Selections'!$Q$12:$Q$18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154F-4C9F-4823-9033-B3C26F7BD7F7}">
  <dimension ref="B1:D5"/>
  <sheetViews>
    <sheetView showFormulas="1" zoomScale="85" zoomScaleNormal="85" workbookViewId="0">
      <selection activeCell="D8" sqref="D8"/>
    </sheetView>
  </sheetViews>
  <sheetFormatPr defaultRowHeight="14.4" x14ac:dyDescent="0.3"/>
  <cols>
    <col min="2" max="2" width="26.6640625" customWidth="1"/>
    <col min="3" max="3" width="20.77734375" customWidth="1"/>
    <col min="4" max="4" width="19.77734375" customWidth="1"/>
  </cols>
  <sheetData>
    <row r="1" spans="2:4" x14ac:dyDescent="0.3">
      <c r="B1" t="s">
        <v>178</v>
      </c>
      <c r="C1" t="s">
        <v>179</v>
      </c>
      <c r="D1" t="s">
        <v>180</v>
      </c>
    </row>
    <row r="2" spans="2:4" x14ac:dyDescent="0.3">
      <c r="B2" t="s">
        <v>77</v>
      </c>
      <c r="C2" t="s">
        <v>176</v>
      </c>
      <c r="D2" t="s">
        <v>143</v>
      </c>
    </row>
    <row r="3" spans="2:4" x14ac:dyDescent="0.3">
      <c r="B3" t="s">
        <v>134</v>
      </c>
      <c r="C3" t="s">
        <v>172</v>
      </c>
      <c r="D3" t="s">
        <v>120</v>
      </c>
    </row>
    <row r="4" spans="2:4" x14ac:dyDescent="0.3">
      <c r="B4" t="s">
        <v>133</v>
      </c>
      <c r="C4" t="s">
        <v>168</v>
      </c>
      <c r="D4" t="s">
        <v>103</v>
      </c>
    </row>
    <row r="5" spans="2:4" x14ac:dyDescent="0.3">
      <c r="B5" t="s">
        <v>128</v>
      </c>
      <c r="C5" t="s">
        <v>86</v>
      </c>
      <c r="D5" t="s">
        <v>189</v>
      </c>
    </row>
  </sheetData>
  <dataConsolidate/>
  <dataValidations count="3">
    <dataValidation type="list" allowBlank="1" showInputMessage="1" showErrorMessage="1" sqref="B2:B7" xr:uid="{092AD3D3-BB2A-434E-B138-EED030063B87}">
      <formula1>_Regions</formula1>
    </dataValidation>
    <dataValidation type="list" allowBlank="1" showInputMessage="1" showErrorMessage="1" sqref="C4:D19" xr:uid="{F6B916B6-5C5F-4049-83C8-468CC893A9B0}">
      <formula1>_MainList</formula1>
    </dataValidation>
    <dataValidation type="list" allowBlank="1" showInputMessage="1" showErrorMessage="1" sqref="C2:D3" xr:uid="{2F9AADA6-8066-4894-8E32-02ABEC7C0A90}">
      <formula1>_UseList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B260-7B4B-42B6-9600-8A480138BB76}">
  <dimension ref="I12:Q18"/>
  <sheetViews>
    <sheetView workbookViewId="0">
      <selection activeCell="H28" sqref="H28"/>
    </sheetView>
  </sheetViews>
  <sheetFormatPr defaultRowHeight="14.4" x14ac:dyDescent="0.3"/>
  <cols>
    <col min="10" max="10" width="12.88671875" bestFit="1" customWidth="1"/>
    <col min="11" max="11" width="9.88671875" bestFit="1" customWidth="1"/>
    <col min="12" max="12" width="9.33203125" bestFit="1" customWidth="1"/>
  </cols>
  <sheetData>
    <row r="12" spans="9:17" x14ac:dyDescent="0.3">
      <c r="I12" t="s">
        <v>30</v>
      </c>
      <c r="J12" t="s">
        <v>32</v>
      </c>
      <c r="K12" t="s">
        <v>11</v>
      </c>
      <c r="L12" t="s">
        <v>39</v>
      </c>
      <c r="M12" t="s">
        <v>10</v>
      </c>
      <c r="N12" t="s">
        <v>41</v>
      </c>
      <c r="O12" t="s">
        <v>44</v>
      </c>
      <c r="P12" t="s">
        <v>46</v>
      </c>
      <c r="Q12" t="s">
        <v>51</v>
      </c>
    </row>
    <row r="13" spans="9:17" x14ac:dyDescent="0.3">
      <c r="I13" t="s">
        <v>31</v>
      </c>
      <c r="J13" t="s">
        <v>33</v>
      </c>
      <c r="K13" t="s">
        <v>14</v>
      </c>
      <c r="L13" t="s">
        <v>40</v>
      </c>
      <c r="M13" t="s">
        <v>12</v>
      </c>
      <c r="N13" t="s">
        <v>5</v>
      </c>
      <c r="O13" t="s">
        <v>2</v>
      </c>
      <c r="P13" t="s">
        <v>47</v>
      </c>
      <c r="Q13" t="s">
        <v>52</v>
      </c>
    </row>
    <row r="14" spans="9:17" x14ac:dyDescent="0.3">
      <c r="J14" t="s">
        <v>34</v>
      </c>
      <c r="K14" t="s">
        <v>37</v>
      </c>
      <c r="L14" t="s">
        <v>37</v>
      </c>
      <c r="N14" t="s">
        <v>42</v>
      </c>
      <c r="O14" t="s">
        <v>45</v>
      </c>
      <c r="P14" t="s">
        <v>48</v>
      </c>
      <c r="Q14" t="s">
        <v>53</v>
      </c>
    </row>
    <row r="15" spans="9:17" x14ac:dyDescent="0.3">
      <c r="J15" t="s">
        <v>35</v>
      </c>
      <c r="N15" t="s">
        <v>43</v>
      </c>
      <c r="P15" t="s">
        <v>49</v>
      </c>
      <c r="Q15" t="s">
        <v>54</v>
      </c>
    </row>
    <row r="16" spans="9:17" x14ac:dyDescent="0.3">
      <c r="J16" t="s">
        <v>36</v>
      </c>
      <c r="Q16" t="s">
        <v>55</v>
      </c>
    </row>
    <row r="17" spans="17:17" x14ac:dyDescent="0.3">
      <c r="Q17" t="s">
        <v>56</v>
      </c>
    </row>
    <row r="18" spans="17:17" x14ac:dyDescent="0.3">
      <c r="Q1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BE47-F058-4FED-96AB-61C1C7A2C535}">
  <dimension ref="A1:AV30"/>
  <sheetViews>
    <sheetView topLeftCell="V1" workbookViewId="0">
      <selection activeCell="AC14" sqref="AC14"/>
    </sheetView>
  </sheetViews>
  <sheetFormatPr defaultRowHeight="14.4" x14ac:dyDescent="0.3"/>
  <cols>
    <col min="1" max="1" width="8.88671875" customWidth="1"/>
    <col min="2" max="2" width="8.6640625" customWidth="1"/>
    <col min="3" max="3" width="8.109375" customWidth="1"/>
    <col min="4" max="4" width="9.6640625" customWidth="1"/>
    <col min="5" max="5" width="8.33203125" customWidth="1"/>
    <col min="6" max="6" width="7.5546875" customWidth="1"/>
    <col min="7" max="7" width="7.109375" customWidth="1"/>
    <col min="8" max="8" width="7.5546875" customWidth="1"/>
    <col min="9" max="9" width="10.77734375" customWidth="1"/>
    <col min="10" max="10" width="8" customWidth="1"/>
    <col min="11" max="11" width="14.77734375" bestFit="1" customWidth="1"/>
    <col min="12" max="12" width="19.44140625" bestFit="1" customWidth="1"/>
    <col min="13" max="13" width="17.44140625" bestFit="1" customWidth="1"/>
    <col min="14" max="14" width="19.33203125" bestFit="1" customWidth="1"/>
    <col min="15" max="15" width="17.21875" bestFit="1" customWidth="1"/>
    <col min="16" max="16" width="34.5546875" bestFit="1" customWidth="1"/>
    <col min="17" max="17" width="33.109375" bestFit="1" customWidth="1"/>
    <col min="18" max="18" width="29.77734375" bestFit="1" customWidth="1"/>
    <col min="19" max="19" width="31" bestFit="1" customWidth="1"/>
    <col min="20" max="23" width="30.88671875" bestFit="1" customWidth="1"/>
    <col min="24" max="24" width="17.44140625" bestFit="1" customWidth="1"/>
    <col min="25" max="26" width="20.77734375" bestFit="1" customWidth="1"/>
    <col min="27" max="27" width="20.77734375" customWidth="1"/>
    <col min="28" max="28" width="11.21875" bestFit="1" customWidth="1"/>
    <col min="29" max="29" width="13.5546875" bestFit="1" customWidth="1"/>
    <col min="30" max="30" width="13.44140625" bestFit="1" customWidth="1"/>
    <col min="31" max="31" width="11.6640625" bestFit="1" customWidth="1"/>
    <col min="32" max="32" width="13.6640625" bestFit="1" customWidth="1"/>
    <col min="33" max="33" width="11.88671875" bestFit="1" customWidth="1"/>
    <col min="34" max="34" width="11.77734375" bestFit="1" customWidth="1"/>
    <col min="35" max="35" width="19.44140625" bestFit="1" customWidth="1"/>
    <col min="36" max="36" width="15.6640625" bestFit="1" customWidth="1"/>
    <col min="37" max="37" width="16.5546875" bestFit="1" customWidth="1"/>
    <col min="38" max="38" width="18.109375" bestFit="1" customWidth="1"/>
    <col min="39" max="39" width="18" bestFit="1" customWidth="1"/>
    <col min="40" max="40" width="16.21875" bestFit="1" customWidth="1"/>
    <col min="41" max="41" width="18.21875" bestFit="1" customWidth="1"/>
    <col min="42" max="42" width="16.44140625" bestFit="1" customWidth="1"/>
    <col min="43" max="43" width="16.33203125" bestFit="1" customWidth="1"/>
    <col min="44" max="44" width="20.44140625" bestFit="1" customWidth="1"/>
    <col min="45" max="45" width="12.6640625" bestFit="1" customWidth="1"/>
    <col min="46" max="46" width="17.21875" bestFit="1" customWidth="1"/>
    <col min="47" max="47" width="11.21875" bestFit="1" customWidth="1"/>
    <col min="48" max="48" width="13.44140625" bestFit="1" customWidth="1"/>
  </cols>
  <sheetData>
    <row r="1" spans="1:48" x14ac:dyDescent="0.3">
      <c r="A1" s="2" t="s">
        <v>162</v>
      </c>
      <c r="B1" s="2" t="s">
        <v>127</v>
      </c>
      <c r="C1" s="2" t="s">
        <v>128</v>
      </c>
      <c r="D1" s="2" t="s">
        <v>129</v>
      </c>
      <c r="E1" s="2" t="s">
        <v>76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  <c r="K1" s="2" t="s">
        <v>77</v>
      </c>
      <c r="L1" s="2" t="s">
        <v>163</v>
      </c>
      <c r="M1" s="2" t="s">
        <v>164</v>
      </c>
      <c r="N1" s="2" t="s">
        <v>165</v>
      </c>
      <c r="O1" s="2" t="s">
        <v>166</v>
      </c>
      <c r="P1" s="2" t="s">
        <v>167</v>
      </c>
      <c r="Q1" s="2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  <c r="X1" s="2" t="s">
        <v>175</v>
      </c>
      <c r="Y1" s="2" t="s">
        <v>176</v>
      </c>
      <c r="Z1" s="2" t="s">
        <v>177</v>
      </c>
      <c r="AA1" s="2" t="s">
        <v>159</v>
      </c>
      <c r="AB1" s="2" t="s">
        <v>139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158</v>
      </c>
      <c r="AK1" s="2" t="s">
        <v>191</v>
      </c>
      <c r="AL1" s="2" t="s">
        <v>110</v>
      </c>
      <c r="AM1" s="2" t="s">
        <v>111</v>
      </c>
      <c r="AN1" s="2" t="s">
        <v>112</v>
      </c>
      <c r="AO1" s="2" t="s">
        <v>113</v>
      </c>
      <c r="AP1" s="2" t="s">
        <v>114</v>
      </c>
      <c r="AQ1" s="2" t="s">
        <v>115</v>
      </c>
      <c r="AR1" s="2" t="s">
        <v>190</v>
      </c>
      <c r="AS1" s="2" t="s">
        <v>86</v>
      </c>
      <c r="AT1" s="2" t="s">
        <v>87</v>
      </c>
      <c r="AU1" s="2" t="s">
        <v>88</v>
      </c>
      <c r="AV1" s="2" t="s">
        <v>161</v>
      </c>
    </row>
    <row r="2" spans="1:48" x14ac:dyDescent="0.3">
      <c r="A2" t="s">
        <v>127</v>
      </c>
      <c r="B2" t="s">
        <v>139</v>
      </c>
      <c r="C2" t="s">
        <v>158</v>
      </c>
      <c r="D2" t="s">
        <v>110</v>
      </c>
      <c r="E2" t="s">
        <v>158</v>
      </c>
      <c r="F2" t="s">
        <v>158</v>
      </c>
      <c r="G2" t="s">
        <v>158</v>
      </c>
      <c r="H2" t="s">
        <v>163</v>
      </c>
      <c r="I2" t="s">
        <v>167</v>
      </c>
      <c r="J2" t="s">
        <v>171</v>
      </c>
      <c r="K2" t="s">
        <v>175</v>
      </c>
      <c r="L2" t="s">
        <v>89</v>
      </c>
      <c r="M2" t="s">
        <v>92</v>
      </c>
      <c r="N2" t="s">
        <v>91</v>
      </c>
      <c r="O2" t="s">
        <v>92</v>
      </c>
      <c r="P2" t="s">
        <v>144</v>
      </c>
      <c r="Q2" t="s">
        <v>100</v>
      </c>
      <c r="R2" t="s">
        <v>104</v>
      </c>
      <c r="S2" t="s">
        <v>100</v>
      </c>
      <c r="T2" t="s">
        <v>117</v>
      </c>
      <c r="U2" t="s">
        <v>117</v>
      </c>
      <c r="V2" t="s">
        <v>117</v>
      </c>
      <c r="W2" t="s">
        <v>117</v>
      </c>
      <c r="X2" t="s">
        <v>140</v>
      </c>
      <c r="Y2" t="s">
        <v>143</v>
      </c>
      <c r="Z2" t="s">
        <v>143</v>
      </c>
      <c r="AA2" t="s">
        <v>189</v>
      </c>
      <c r="AB2" t="s">
        <v>181</v>
      </c>
      <c r="AC2" t="s">
        <v>183</v>
      </c>
      <c r="AD2" t="s">
        <v>183</v>
      </c>
      <c r="AE2" t="s">
        <v>183</v>
      </c>
      <c r="AF2" t="s">
        <v>183</v>
      </c>
      <c r="AG2" t="s">
        <v>183</v>
      </c>
      <c r="AH2" t="s">
        <v>183</v>
      </c>
      <c r="AI2" t="s">
        <v>186</v>
      </c>
      <c r="AJ2" t="s">
        <v>189</v>
      </c>
      <c r="AK2" t="s">
        <v>189</v>
      </c>
      <c r="AL2" t="s">
        <v>189</v>
      </c>
      <c r="AM2" t="s">
        <v>189</v>
      </c>
      <c r="AN2" t="s">
        <v>189</v>
      </c>
      <c r="AO2" t="s">
        <v>189</v>
      </c>
      <c r="AP2" t="s">
        <v>189</v>
      </c>
      <c r="AQ2" t="s">
        <v>189</v>
      </c>
      <c r="AR2" t="s">
        <v>189</v>
      </c>
      <c r="AS2" t="s">
        <v>189</v>
      </c>
      <c r="AT2" t="s">
        <v>189</v>
      </c>
      <c r="AU2" t="s">
        <v>189</v>
      </c>
      <c r="AV2" t="s">
        <v>189</v>
      </c>
    </row>
    <row r="3" spans="1:48" x14ac:dyDescent="0.3">
      <c r="A3" t="s">
        <v>128</v>
      </c>
      <c r="B3" t="s">
        <v>78</v>
      </c>
      <c r="C3" t="s">
        <v>159</v>
      </c>
      <c r="D3" t="s">
        <v>111</v>
      </c>
      <c r="E3" t="s">
        <v>160</v>
      </c>
      <c r="F3" t="s">
        <v>161</v>
      </c>
      <c r="G3" t="s">
        <v>161</v>
      </c>
      <c r="H3" t="s">
        <v>164</v>
      </c>
      <c r="I3" t="s">
        <v>168</v>
      </c>
      <c r="J3" t="s">
        <v>172</v>
      </c>
      <c r="K3" t="s">
        <v>176</v>
      </c>
      <c r="L3" t="s">
        <v>90</v>
      </c>
      <c r="M3" t="s">
        <v>93</v>
      </c>
      <c r="N3" t="s">
        <v>99</v>
      </c>
      <c r="O3" t="s">
        <v>94</v>
      </c>
      <c r="P3" t="s">
        <v>145</v>
      </c>
      <c r="Q3" t="s">
        <v>101</v>
      </c>
      <c r="R3" t="s">
        <v>105</v>
      </c>
      <c r="S3" t="s">
        <v>101</v>
      </c>
      <c r="T3" t="s">
        <v>118</v>
      </c>
      <c r="U3" t="s">
        <v>118</v>
      </c>
      <c r="V3" t="s">
        <v>118</v>
      </c>
      <c r="W3" t="s">
        <v>118</v>
      </c>
      <c r="X3" t="s">
        <v>141</v>
      </c>
      <c r="AB3" t="s">
        <v>182</v>
      </c>
      <c r="AC3" t="s">
        <v>184</v>
      </c>
      <c r="AD3" t="s">
        <v>184</v>
      </c>
      <c r="AE3" t="s">
        <v>184</v>
      </c>
      <c r="AF3" t="s">
        <v>184</v>
      </c>
      <c r="AG3" t="s">
        <v>184</v>
      </c>
      <c r="AH3" t="s">
        <v>184</v>
      </c>
      <c r="AI3" t="s">
        <v>187</v>
      </c>
    </row>
    <row r="4" spans="1:48" x14ac:dyDescent="0.3">
      <c r="A4" t="s">
        <v>129</v>
      </c>
      <c r="B4" t="s">
        <v>79</v>
      </c>
      <c r="C4" t="s">
        <v>110</v>
      </c>
      <c r="D4" t="s">
        <v>112</v>
      </c>
      <c r="E4" t="s">
        <v>161</v>
      </c>
      <c r="H4" t="s">
        <v>165</v>
      </c>
      <c r="I4" t="s">
        <v>169</v>
      </c>
      <c r="J4" t="s">
        <v>173</v>
      </c>
      <c r="K4" t="s">
        <v>177</v>
      </c>
      <c r="L4" t="s">
        <v>98</v>
      </c>
      <c r="M4" t="s">
        <v>94</v>
      </c>
      <c r="P4" t="s">
        <v>146</v>
      </c>
      <c r="Q4" t="s">
        <v>102</v>
      </c>
      <c r="R4" t="s">
        <v>106</v>
      </c>
      <c r="T4" t="s">
        <v>119</v>
      </c>
      <c r="U4" t="s">
        <v>119</v>
      </c>
      <c r="V4" t="s">
        <v>119</v>
      </c>
      <c r="W4" t="s">
        <v>119</v>
      </c>
      <c r="X4" t="s">
        <v>142</v>
      </c>
      <c r="AC4" t="s">
        <v>185</v>
      </c>
      <c r="AD4" t="s">
        <v>185</v>
      </c>
      <c r="AE4" t="s">
        <v>185</v>
      </c>
      <c r="AF4" t="s">
        <v>185</v>
      </c>
      <c r="AG4" t="s">
        <v>185</v>
      </c>
      <c r="AH4" t="s">
        <v>185</v>
      </c>
      <c r="AI4" t="s">
        <v>188</v>
      </c>
    </row>
    <row r="5" spans="1:48" x14ac:dyDescent="0.3">
      <c r="A5" t="s">
        <v>76</v>
      </c>
      <c r="B5" t="s">
        <v>80</v>
      </c>
      <c r="C5" t="s">
        <v>111</v>
      </c>
      <c r="D5" t="s">
        <v>113</v>
      </c>
      <c r="H5" t="s">
        <v>166</v>
      </c>
      <c r="I5" t="s">
        <v>170</v>
      </c>
      <c r="J5" t="s">
        <v>174</v>
      </c>
      <c r="L5" s="6" t="s">
        <v>84</v>
      </c>
      <c r="M5" t="s">
        <v>95</v>
      </c>
      <c r="P5" s="7" t="s">
        <v>147</v>
      </c>
      <c r="Q5" t="s">
        <v>103</v>
      </c>
      <c r="R5" t="s">
        <v>107</v>
      </c>
      <c r="T5" t="s">
        <v>120</v>
      </c>
      <c r="U5" t="s">
        <v>120</v>
      </c>
      <c r="V5" t="s">
        <v>120</v>
      </c>
      <c r="W5" t="s">
        <v>120</v>
      </c>
    </row>
    <row r="6" spans="1:48" x14ac:dyDescent="0.3">
      <c r="A6" t="s">
        <v>130</v>
      </c>
      <c r="B6" t="s">
        <v>81</v>
      </c>
      <c r="C6" t="s">
        <v>112</v>
      </c>
      <c r="D6" t="s">
        <v>114</v>
      </c>
      <c r="P6" t="s">
        <v>148</v>
      </c>
      <c r="R6" t="s">
        <v>108</v>
      </c>
      <c r="T6" t="s">
        <v>121</v>
      </c>
      <c r="U6" t="s">
        <v>121</v>
      </c>
      <c r="V6" t="s">
        <v>121</v>
      </c>
      <c r="W6" t="s">
        <v>121</v>
      </c>
    </row>
    <row r="7" spans="1:48" x14ac:dyDescent="0.3">
      <c r="A7" t="s">
        <v>131</v>
      </c>
      <c r="B7" t="s">
        <v>82</v>
      </c>
      <c r="C7" t="s">
        <v>113</v>
      </c>
      <c r="D7" t="s">
        <v>115</v>
      </c>
      <c r="P7" t="s">
        <v>149</v>
      </c>
      <c r="R7" t="s">
        <v>109</v>
      </c>
      <c r="T7" t="s">
        <v>122</v>
      </c>
      <c r="U7" t="s">
        <v>122</v>
      </c>
      <c r="V7" t="s">
        <v>122</v>
      </c>
      <c r="W7" t="s">
        <v>122</v>
      </c>
    </row>
    <row r="8" spans="1:48" x14ac:dyDescent="0.3">
      <c r="A8" t="s">
        <v>132</v>
      </c>
      <c r="B8" t="s">
        <v>83</v>
      </c>
      <c r="C8" t="s">
        <v>114</v>
      </c>
      <c r="D8" t="s">
        <v>86</v>
      </c>
      <c r="P8" t="s">
        <v>150</v>
      </c>
      <c r="T8" t="s">
        <v>123</v>
      </c>
      <c r="U8" t="s">
        <v>123</v>
      </c>
      <c r="V8" t="s">
        <v>123</v>
      </c>
      <c r="W8" t="s">
        <v>123</v>
      </c>
    </row>
    <row r="9" spans="1:48" x14ac:dyDescent="0.3">
      <c r="A9" t="s">
        <v>133</v>
      </c>
      <c r="B9" t="s">
        <v>84</v>
      </c>
      <c r="C9" t="s">
        <v>115</v>
      </c>
      <c r="D9" t="s">
        <v>87</v>
      </c>
      <c r="P9" t="s">
        <v>151</v>
      </c>
      <c r="T9" t="s">
        <v>124</v>
      </c>
      <c r="U9" t="s">
        <v>124</v>
      </c>
      <c r="V9" t="s">
        <v>124</v>
      </c>
      <c r="W9" t="s">
        <v>124</v>
      </c>
    </row>
    <row r="10" spans="1:48" x14ac:dyDescent="0.3">
      <c r="A10" t="s">
        <v>134</v>
      </c>
      <c r="C10" t="s">
        <v>84</v>
      </c>
      <c r="D10" t="s">
        <v>88</v>
      </c>
      <c r="P10" t="s">
        <v>152</v>
      </c>
    </row>
    <row r="11" spans="1:48" x14ac:dyDescent="0.3">
      <c r="A11" t="s">
        <v>77</v>
      </c>
      <c r="C11" t="s">
        <v>86</v>
      </c>
      <c r="P11" t="s">
        <v>153</v>
      </c>
    </row>
    <row r="12" spans="1:48" x14ac:dyDescent="0.3">
      <c r="C12" t="s">
        <v>87</v>
      </c>
    </row>
    <row r="13" spans="1:48" x14ac:dyDescent="0.3">
      <c r="C13" t="s">
        <v>88</v>
      </c>
    </row>
    <row r="27" spans="2:2" x14ac:dyDescent="0.3">
      <c r="B27" t="e">
        <f>INDEX(tblVal[FIRST_CATEGORY],1,1):INDEX(tblVal[FIRST_CATEGORY],COUNTA(tblVal[FIRST_CATEGORY]))</f>
        <v>#VALUE!</v>
      </c>
    </row>
    <row r="30" spans="2:2" x14ac:dyDescent="0.3">
      <c r="B30" t="e">
        <f>INDEX(tblVal[],0,MATCH(INDEX(tblVal[#This Row],COLUMN()-COLUMN(tblVal[])),tblVal[#Headers],0))</f>
        <v>#VALUE!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B2D-38D9-4906-A306-14DAF707C3B2}">
  <dimension ref="A1:J160"/>
  <sheetViews>
    <sheetView topLeftCell="A2" workbookViewId="0">
      <selection activeCell="D20" sqref="D20"/>
    </sheetView>
  </sheetViews>
  <sheetFormatPr defaultRowHeight="13.8" x14ac:dyDescent="0.3"/>
  <cols>
    <col min="1" max="1" width="29.88671875" style="9" bestFit="1" customWidth="1"/>
    <col min="2" max="2" width="23.5546875" style="9" bestFit="1" customWidth="1"/>
    <col min="3" max="3" width="40.6640625" style="9" bestFit="1" customWidth="1"/>
    <col min="4" max="4" width="13.88671875" style="9" bestFit="1" customWidth="1"/>
    <col min="5" max="5" width="20.5546875" style="9" customWidth="1"/>
    <col min="6" max="6" width="17" style="9" customWidth="1"/>
    <col min="7" max="7" width="26.21875" style="9" bestFit="1" customWidth="1"/>
    <col min="8" max="8" width="11.5546875" style="9" bestFit="1" customWidth="1"/>
    <col min="9" max="9" width="34.5546875" style="9" bestFit="1" customWidth="1"/>
    <col min="10" max="16384" width="8.88671875" style="9"/>
  </cols>
  <sheetData>
    <row r="1" spans="1:10" x14ac:dyDescent="0.3">
      <c r="A1" s="8" t="s">
        <v>126</v>
      </c>
      <c r="B1" s="8" t="s">
        <v>154</v>
      </c>
      <c r="C1" s="8" t="s">
        <v>155</v>
      </c>
    </row>
    <row r="2" spans="1:10" x14ac:dyDescent="0.3">
      <c r="A2" s="10" t="s">
        <v>127</v>
      </c>
      <c r="B2" s="10" t="s">
        <v>139</v>
      </c>
      <c r="C2" s="10" t="s">
        <v>139</v>
      </c>
      <c r="E2" s="20" t="s">
        <v>156</v>
      </c>
      <c r="F2" s="9" t="e">
        <f ca="1">OFFSET($E$3,,,COUNTIF($E$3:$E$25,"?*"))</f>
        <v>#VALUE!</v>
      </c>
      <c r="G2" s="9" t="s">
        <v>157</v>
      </c>
    </row>
    <row r="3" spans="1:10" x14ac:dyDescent="0.3">
      <c r="A3" s="10" t="s">
        <v>127</v>
      </c>
      <c r="B3" s="10" t="s">
        <v>78</v>
      </c>
      <c r="C3" s="10" t="s">
        <v>78</v>
      </c>
      <c r="E3" s="9" t="str">
        <f>IFERROR(INDEX(TableXX[FIRST CATEGORIES],MATCH(0,INDEX(COUNTIF($E$2:E2,TableXX[FIRST CATEGORIES]),),0)),"")</f>
        <v>FERRITE_ADDED</v>
      </c>
      <c r="G3" s="9" t="e">
        <f>INDEX(TableXX[SECOND CATEGORY],MATCH('Modif Data'!#REF!,TableXX[FIRST CATEGORIES],0))</f>
        <v>#REF!</v>
      </c>
      <c r="H3" s="9">
        <f>COUNTIF(TableXX[FIRST CATEGORIES],'Modif Data'!#REF!)</f>
        <v>0</v>
      </c>
      <c r="I3" s="9" t="str">
        <f>IFERROR(INDEX(TableXX[SECOND CATEGORY],MATCH('Modif Data'!#REF!,TableXX[FIRST CATEGORIES],0)),"")</f>
        <v/>
      </c>
      <c r="J3" s="9" t="e">
        <f ca="1">OFFSET(INDEX(TableXX[SECOND CATEGORY],MATCH('Modif Data'!#REF!,TableXX[FIRST CATEGORIES],0)),,,COUNTIF(TableXX[FIRST CATEGORIES],'Modif Data'!#REF!),)</f>
        <v>#REF!</v>
      </c>
    </row>
    <row r="4" spans="1:10" x14ac:dyDescent="0.3">
      <c r="A4" s="10" t="s">
        <v>127</v>
      </c>
      <c r="B4" s="10" t="s">
        <v>79</v>
      </c>
      <c r="C4" s="10" t="s">
        <v>79</v>
      </c>
      <c r="E4" s="9" t="str">
        <f>IFERROR(INDEX(TableXX[FIRST CATEGORIES],MATCH(0,INDEX(COUNTIF($E$2:E3,TableXX[FIRST CATEGORIES]),),0)),"")</f>
        <v>CABLE_ORGANISATION</v>
      </c>
      <c r="G4" s="9" t="e">
        <f>INDEX(TableXX[SECOND CATEGORY],MATCH('Modif Data'!#REF!,TableXX[FIRST CATEGORIES],0))</f>
        <v>#REF!</v>
      </c>
      <c r="I4" s="9" t="str">
        <f>IFERROR(INDEX(TableXX[SECOND CATEGORY],MATCH('Modif Data'!#REF!,TableXX[FIRST CATEGORIES],0)),"")</f>
        <v/>
      </c>
    </row>
    <row r="5" spans="1:10" x14ac:dyDescent="0.3">
      <c r="A5" s="10" t="s">
        <v>127</v>
      </c>
      <c r="B5" s="10" t="s">
        <v>80</v>
      </c>
      <c r="C5" s="10" t="s">
        <v>80</v>
      </c>
      <c r="E5" s="9" t="str">
        <f>IFERROR(INDEX(TableXX[FIRST CATEGORIES],MATCH(0,INDEX(COUNTIF($E$2:E4,TableXX[FIRST CATEGORIES]),),0)),"")</f>
        <v>EMI_TAPE</v>
      </c>
      <c r="G5" s="9" t="e">
        <f>INDEX(TableXX[SECOND CATEGORY],MATCH('Modif Data'!#REF!,TableXX[FIRST CATEGORIES],0))</f>
        <v>#REF!</v>
      </c>
      <c r="I5" s="9" t="str">
        <f>IFERROR(INDEX(TableXX[SECOND CATEGORY],MATCH('Modif Data'!#REF!,TableXX[FIRST CATEGORIES],0)),"")</f>
        <v/>
      </c>
    </row>
    <row r="6" spans="1:10" x14ac:dyDescent="0.3">
      <c r="A6" s="10" t="s">
        <v>127</v>
      </c>
      <c r="B6" s="10" t="s">
        <v>81</v>
      </c>
      <c r="C6" s="10" t="s">
        <v>81</v>
      </c>
      <c r="E6" s="9" t="str">
        <f>IFERROR(INDEX(TableXX[FIRST CATEGORIES],MATCH(0,INDEX(COUNTIF($E$2:E5,TableXX[FIRST CATEGORIES]),),0)),"")</f>
        <v>RELOCATION</v>
      </c>
      <c r="G6" s="9" t="e">
        <f>INDEX(TableXX[SECOND CATEGORY],MATCH('Modif Data'!#REF!,TableXX[FIRST CATEGORIES],0))</f>
        <v>#REF!</v>
      </c>
      <c r="I6" s="9" t="str">
        <f>IFERROR(INDEX(TableXX[SECOND CATEGORY],MATCH('Modif Data'!#REF!,TableXX[FIRST CATEGORIES],0)),"")</f>
        <v/>
      </c>
    </row>
    <row r="7" spans="1:10" x14ac:dyDescent="0.3">
      <c r="A7" s="10" t="s">
        <v>127</v>
      </c>
      <c r="B7" s="10" t="s">
        <v>82</v>
      </c>
      <c r="C7" s="10" t="s">
        <v>82</v>
      </c>
      <c r="E7" s="9" t="str">
        <f>IFERROR(INDEX(TableXX[FIRST CATEGORIES],MATCH(0,INDEX(COUNTIF($E$2:E6,TableXX[FIRST CATEGORIES]),),0)),"")</f>
        <v>MODULE_CHANGE</v>
      </c>
      <c r="G7" s="9" t="e">
        <f>INDEX(TableXX[SECOND CATEGORY],MATCH('Modif Data'!#REF!,TableXX[FIRST CATEGORIES],0))</f>
        <v>#REF!</v>
      </c>
      <c r="I7" s="9" t="str">
        <f>IFERROR(INDEX(TableXX[SECOND CATEGORY],MATCH('Modif Data'!#REF!,TableXX[FIRST CATEGORIES],0)),"")</f>
        <v/>
      </c>
    </row>
    <row r="8" spans="1:10" x14ac:dyDescent="0.3">
      <c r="A8" s="10" t="s">
        <v>127</v>
      </c>
      <c r="B8" s="10" t="s">
        <v>83</v>
      </c>
      <c r="C8" s="10" t="s">
        <v>83</v>
      </c>
      <c r="E8" s="9" t="str">
        <f>IFERROR(INDEX(TableXX[FIRST CATEGORIES],MATCH(0,INDEX(COUNTIF($E$2:E7,TableXX[FIRST CATEGORIES]),),0)),"")</f>
        <v>MODULE_MODIFICATION</v>
      </c>
      <c r="G8" s="9" t="e">
        <f>INDEX(TableXX[SECOND CATEGORY],MATCH('Modif Data'!#REF!,TableXX[FIRST CATEGORIES],0))</f>
        <v>#REF!</v>
      </c>
      <c r="I8" s="9" t="str">
        <f>IFERROR(INDEX(TableXX[SECOND CATEGORY],MATCH('Modif Data'!#REF!,TableXX[FIRST CATEGORIES],0)),"")</f>
        <v/>
      </c>
    </row>
    <row r="9" spans="1:10" x14ac:dyDescent="0.3">
      <c r="A9" s="10" t="s">
        <v>127</v>
      </c>
      <c r="B9" s="10" t="s">
        <v>84</v>
      </c>
      <c r="C9" s="10" t="s">
        <v>84</v>
      </c>
      <c r="E9" s="9" t="str">
        <f>IFERROR(INDEX(TableXX[FIRST CATEGORIES],MATCH(0,INDEX(COUNTIF($E$2:E8,TableXX[FIRST CATEGORIES]),),0)),"")</f>
        <v>COMPONENT_MODIFICATION</v>
      </c>
      <c r="G9" s="9" t="e">
        <f>INDEX(TableXX[SECOND CATEGORY],MATCH('Modif Data'!#REF!,TableXX[FIRST CATEGORIES],0))</f>
        <v>#REF!</v>
      </c>
      <c r="I9" s="9" t="str">
        <f>IFERROR(INDEX(TableXX[SECOND CATEGORY],MATCH('Modif Data'!#REF!,TableXX[FIRST CATEGORIES],0)),"")</f>
        <v/>
      </c>
    </row>
    <row r="10" spans="1:10" x14ac:dyDescent="0.3">
      <c r="A10" s="11" t="s">
        <v>128</v>
      </c>
      <c r="B10" s="10" t="s">
        <v>135</v>
      </c>
      <c r="C10" s="10" t="s">
        <v>135</v>
      </c>
      <c r="E10" s="9" t="str">
        <f>IFERROR(INDEX(TableXX[FIRST CATEGORIES],MATCH(0,INDEX(COUNTIF($E$2:E9,TableXX[FIRST CATEGORIES]),),0)),"")</f>
        <v>COMPONENT_CHANGE</v>
      </c>
      <c r="G10" s="9" t="e">
        <f>INDEX(TableXX[SECOND CATEGORY],MATCH('Modif Data'!#REF!,TableXX[FIRST CATEGORIES],0))</f>
        <v>#REF!</v>
      </c>
      <c r="I10" s="9" t="str">
        <f>IFERROR(INDEX(TableXX[SECOND CATEGORY],MATCH('Modif Data'!#REF!,TableXX[FIRST CATEGORIES],0)),"")</f>
        <v/>
      </c>
    </row>
    <row r="11" spans="1:10" x14ac:dyDescent="0.3">
      <c r="A11" s="11" t="s">
        <v>128</v>
      </c>
      <c r="B11" s="10" t="s">
        <v>136</v>
      </c>
      <c r="C11" s="10" t="s">
        <v>136</v>
      </c>
      <c r="E11" s="9" t="str">
        <f>IFERROR(INDEX(TableXX[FIRST CATEGORIES],MATCH(0,INDEX(COUNTIF($E$2:E10,TableXX[FIRST CATEGORIES]),),0)),"")</f>
        <v>SCREW_MODIFICATION</v>
      </c>
      <c r="G11" s="9" t="e">
        <f>INDEX(TableXX[SECOND CATEGORY],MATCH('Modif Data'!#REF!,TableXX[FIRST CATEGORIES],0))</f>
        <v>#REF!</v>
      </c>
      <c r="I11" s="9" t="str">
        <f>IFERROR(INDEX(TableXX[SECOND CATEGORY],MATCH('Modif Data'!#REF!,TableXX[FIRST CATEGORIES],0)),"")</f>
        <v/>
      </c>
    </row>
    <row r="12" spans="1:10" x14ac:dyDescent="0.3">
      <c r="A12" s="11" t="s">
        <v>128</v>
      </c>
      <c r="B12" s="10" t="s">
        <v>110</v>
      </c>
      <c r="C12" s="10" t="s">
        <v>110</v>
      </c>
      <c r="E12" s="9" t="str">
        <f>IFERROR(INDEX(TableXX[FIRST CATEGORIES],MATCH(0,INDEX(COUNTIF($E$2:E11,TableXX[FIRST CATEGORIES]),),0)),"")</f>
        <v>GASKET</v>
      </c>
      <c r="G12" s="9" t="e">
        <f>INDEX(TableXX[SECOND CATEGORY],MATCH('Modif Data'!#REF!,TableXX[FIRST CATEGORIES],0))</f>
        <v>#REF!</v>
      </c>
      <c r="I12" s="9" t="str">
        <f>IFERROR(INDEX(TableXX[SECOND CATEGORY],MATCH('Modif Data'!#REF!,TableXX[FIRST CATEGORIES],0)),"")</f>
        <v/>
      </c>
    </row>
    <row r="13" spans="1:10" x14ac:dyDescent="0.3">
      <c r="A13" s="11" t="s">
        <v>128</v>
      </c>
      <c r="B13" s="10" t="s">
        <v>111</v>
      </c>
      <c r="C13" s="10" t="s">
        <v>111</v>
      </c>
      <c r="E13" s="9">
        <f>IFERROR(INDEX(TableXX[FIRST CATEGORIES],MATCH(0,INDEX(COUNTIF($E$2:E12,TableXX[FIRST CATEGORIES]),),0)),"")</f>
        <v>0</v>
      </c>
      <c r="G13" s="9" t="e">
        <f>INDEX(TableXX[SECOND CATEGORY],MATCH('Modif Data'!#REF!,TableXX[FIRST CATEGORIES],0))</f>
        <v>#REF!</v>
      </c>
      <c r="I13" s="9" t="str">
        <f>IFERROR(INDEX(TableXX[SECOND CATEGORY],MATCH('Modif Data'!#REF!,TableXX[FIRST CATEGORIES],0)),"")</f>
        <v/>
      </c>
    </row>
    <row r="14" spans="1:10" x14ac:dyDescent="0.3">
      <c r="A14" s="11" t="s">
        <v>128</v>
      </c>
      <c r="B14" s="10" t="s">
        <v>112</v>
      </c>
      <c r="C14" s="10" t="s">
        <v>112</v>
      </c>
      <c r="E14" s="9" t="str">
        <f>IFERROR(INDEX(TableXX[FIRST CATEGORIES],MATCH(0,INDEX(COUNTIF($E$2:E13,TableXX[FIRST CATEGORIES]),),0)),"")</f>
        <v/>
      </c>
      <c r="G14" s="9" t="e">
        <f>INDEX(TableXX[SECOND CATEGORY],MATCH('Modif Data'!#REF!,TableXX[FIRST CATEGORIES],0))</f>
        <v>#REF!</v>
      </c>
      <c r="I14" s="9" t="str">
        <f>IFERROR(INDEX(TableXX[SECOND CATEGORY],MATCH('Modif Data'!#REF!,TableXX[FIRST CATEGORIES],0)),"")</f>
        <v/>
      </c>
    </row>
    <row r="15" spans="1:10" x14ac:dyDescent="0.3">
      <c r="A15" s="11" t="s">
        <v>128</v>
      </c>
      <c r="B15" s="10" t="s">
        <v>113</v>
      </c>
      <c r="C15" s="10" t="s">
        <v>113</v>
      </c>
      <c r="E15" s="9" t="str">
        <f>IFERROR(INDEX(TableXX[FIRST CATEGORIES],MATCH(0,INDEX(COUNTIF($E$2:E14,TableXX[FIRST CATEGORIES]),),0)),"")</f>
        <v/>
      </c>
      <c r="G15" s="9" t="e">
        <f>INDEX(TableXX[SECOND CATEGORY],MATCH('Modif Data'!#REF!,TableXX[FIRST CATEGORIES],0))</f>
        <v>#REF!</v>
      </c>
      <c r="I15" s="9" t="str">
        <f>IFERROR(INDEX(TableXX[SECOND CATEGORY],MATCH('Modif Data'!#REF!,TableXX[FIRST CATEGORIES],0)),"")</f>
        <v/>
      </c>
    </row>
    <row r="16" spans="1:10" x14ac:dyDescent="0.3">
      <c r="A16" s="11" t="s">
        <v>128</v>
      </c>
      <c r="B16" s="10" t="s">
        <v>114</v>
      </c>
      <c r="C16" s="10" t="s">
        <v>114</v>
      </c>
      <c r="E16" s="9" t="str">
        <f>IFERROR(INDEX(TableXX[FIRST CATEGORIES],MATCH(0,INDEX(COUNTIF($E$2:E15,TableXX[FIRST CATEGORIES]),),0)),"")</f>
        <v/>
      </c>
      <c r="G16" s="9" t="e">
        <f>INDEX(TableXX[SECOND CATEGORY],MATCH('Modif Data'!#REF!,TableXX[FIRST CATEGORIES],0))</f>
        <v>#REF!</v>
      </c>
      <c r="I16" s="9" t="str">
        <f>IFERROR(INDEX(TableXX[SECOND CATEGORY],MATCH('Modif Data'!#REF!,TableXX[FIRST CATEGORIES],0)),"")</f>
        <v/>
      </c>
    </row>
    <row r="17" spans="1:9" x14ac:dyDescent="0.3">
      <c r="A17" s="11" t="s">
        <v>128</v>
      </c>
      <c r="B17" s="10" t="s">
        <v>115</v>
      </c>
      <c r="C17" s="10" t="s">
        <v>115</v>
      </c>
      <c r="E17" s="9" t="str">
        <f>IFERROR(INDEX(TableXX[FIRST CATEGORIES],MATCH(0,INDEX(COUNTIF($E$2:E16,TableXX[FIRST CATEGORIES]),),0)),"")</f>
        <v/>
      </c>
      <c r="G17" s="9" t="e">
        <f>INDEX(TableXX[SECOND CATEGORY],MATCH('Modif Data'!#REF!,TableXX[FIRST CATEGORIES],0))</f>
        <v>#REF!</v>
      </c>
      <c r="I17" s="9" t="str">
        <f>IFERROR(INDEX(TableXX[SECOND CATEGORY],MATCH('Modif Data'!B1,TableXX[FIRST CATEGORIES],0)),"")</f>
        <v/>
      </c>
    </row>
    <row r="18" spans="1:9" x14ac:dyDescent="0.3">
      <c r="A18" s="11" t="s">
        <v>128</v>
      </c>
      <c r="B18" s="10" t="s">
        <v>84</v>
      </c>
      <c r="C18" s="10" t="s">
        <v>84</v>
      </c>
      <c r="E18" s="9" t="str">
        <f>IFERROR(INDEX(TableXX[FIRST CATEGORIES],MATCH(0,INDEX(COUNTIF($E$2:E17,TableXX[FIRST CATEGORIES]),),0)),"")</f>
        <v/>
      </c>
      <c r="G18" s="9" t="e">
        <f>INDEX(TableXX[SECOND CATEGORY],MATCH('Modif Data'!#REF!,TableXX[FIRST CATEGORIES],0))</f>
        <v>#REF!</v>
      </c>
    </row>
    <row r="19" spans="1:9" x14ac:dyDescent="0.3">
      <c r="A19" s="11" t="s">
        <v>128</v>
      </c>
      <c r="B19" s="10" t="s">
        <v>86</v>
      </c>
      <c r="C19" s="10" t="s">
        <v>86</v>
      </c>
      <c r="E19" s="9" t="str">
        <f>IFERROR(INDEX(TableXX[FIRST CATEGORIES],MATCH(0,INDEX(COUNTIF($E$2:E18,TableXX[FIRST CATEGORIES]),),0)),"")</f>
        <v/>
      </c>
      <c r="G19" s="9" t="e">
        <f>INDEX(TableXX[SECOND CATEGORY],MATCH('Modif Data'!#REF!,TableXX[FIRST CATEGORIES],0))</f>
        <v>#REF!</v>
      </c>
    </row>
    <row r="20" spans="1:9" x14ac:dyDescent="0.3">
      <c r="A20" s="11" t="s">
        <v>128</v>
      </c>
      <c r="B20" s="10" t="s">
        <v>87</v>
      </c>
      <c r="C20" s="10" t="s">
        <v>87</v>
      </c>
      <c r="E20" s="9" t="str">
        <f>IFERROR(INDEX(TableXX[FIRST CATEGORIES],MATCH(0,INDEX(COUNTIF($E$2:E19,TableXX[FIRST CATEGORIES]),),0)),"")</f>
        <v/>
      </c>
      <c r="G20" s="9" t="e">
        <f>INDEX(TableXX[SECOND CATEGORY],MATCH('Modif Data'!#REF!,TableXX[FIRST CATEGORIES],0))</f>
        <v>#REF!</v>
      </c>
    </row>
    <row r="21" spans="1:9" x14ac:dyDescent="0.3">
      <c r="A21" s="11" t="s">
        <v>128</v>
      </c>
      <c r="B21" s="10" t="s">
        <v>88</v>
      </c>
      <c r="C21" s="10" t="s">
        <v>88</v>
      </c>
      <c r="E21" s="9" t="str">
        <f>IFERROR(INDEX(TableXX[FIRST CATEGORIES],MATCH(0,INDEX(COUNTIF($E$2:E20,TableXX[FIRST CATEGORIES]),),0)),"")</f>
        <v/>
      </c>
      <c r="G21" s="9" t="e">
        <f>INDEX(TableXX[SECOND CATEGORY],MATCH('Modif Data'!#REF!,TableXX[FIRST CATEGORIES],0))</f>
        <v>#REF!</v>
      </c>
    </row>
    <row r="22" spans="1:9" x14ac:dyDescent="0.3">
      <c r="A22" s="12" t="s">
        <v>129</v>
      </c>
      <c r="B22" s="13" t="s">
        <v>110</v>
      </c>
      <c r="C22" s="13" t="s">
        <v>110</v>
      </c>
      <c r="E22" s="9" t="str">
        <f>IFERROR(INDEX(TableXX[FIRST CATEGORIES],MATCH(0,INDEX(COUNTIF($E$2:E21,TableXX[FIRST CATEGORIES]),),0)),"")</f>
        <v/>
      </c>
      <c r="G22" s="9" t="e">
        <f>INDEX(TableXX[SECOND CATEGORY],MATCH('Modif Data'!#REF!,TableXX[FIRST CATEGORIES],0))</f>
        <v>#REF!</v>
      </c>
    </row>
    <row r="23" spans="1:9" x14ac:dyDescent="0.3">
      <c r="A23" s="12" t="s">
        <v>129</v>
      </c>
      <c r="B23" s="14" t="s">
        <v>111</v>
      </c>
      <c r="C23" s="14" t="s">
        <v>111</v>
      </c>
    </row>
    <row r="24" spans="1:9" x14ac:dyDescent="0.3">
      <c r="A24" s="12" t="s">
        <v>129</v>
      </c>
      <c r="B24" s="13" t="s">
        <v>112</v>
      </c>
      <c r="C24" s="13" t="s">
        <v>112</v>
      </c>
    </row>
    <row r="25" spans="1:9" x14ac:dyDescent="0.3">
      <c r="A25" s="12" t="s">
        <v>129</v>
      </c>
      <c r="B25" s="14" t="s">
        <v>113</v>
      </c>
      <c r="C25" s="14" t="s">
        <v>113</v>
      </c>
    </row>
    <row r="26" spans="1:9" x14ac:dyDescent="0.3">
      <c r="A26" s="12" t="s">
        <v>129</v>
      </c>
      <c r="B26" s="13" t="s">
        <v>114</v>
      </c>
      <c r="C26" s="13" t="s">
        <v>114</v>
      </c>
      <c r="G26" s="15"/>
      <c r="H26" s="16"/>
    </row>
    <row r="27" spans="1:9" x14ac:dyDescent="0.3">
      <c r="A27" s="12" t="s">
        <v>129</v>
      </c>
      <c r="B27" s="14" t="s">
        <v>115</v>
      </c>
      <c r="C27" s="14" t="s">
        <v>115</v>
      </c>
      <c r="G27" s="15"/>
      <c r="H27" s="16"/>
    </row>
    <row r="28" spans="1:9" x14ac:dyDescent="0.3">
      <c r="A28" s="12" t="s">
        <v>129</v>
      </c>
      <c r="B28" s="13" t="s">
        <v>86</v>
      </c>
      <c r="C28" s="13" t="s">
        <v>86</v>
      </c>
      <c r="G28" s="15"/>
      <c r="H28" s="16"/>
    </row>
    <row r="29" spans="1:9" x14ac:dyDescent="0.3">
      <c r="A29" s="12" t="s">
        <v>129</v>
      </c>
      <c r="B29" s="14" t="s">
        <v>87</v>
      </c>
      <c r="C29" s="14" t="s">
        <v>87</v>
      </c>
      <c r="G29" s="15"/>
      <c r="H29" s="16"/>
      <c r="I29" s="17"/>
    </row>
    <row r="30" spans="1:9" x14ac:dyDescent="0.3">
      <c r="A30" s="12" t="s">
        <v>129</v>
      </c>
      <c r="B30" s="13" t="s">
        <v>88</v>
      </c>
      <c r="C30" s="13" t="s">
        <v>88</v>
      </c>
      <c r="G30" s="15"/>
      <c r="H30" s="16"/>
    </row>
    <row r="31" spans="1:9" x14ac:dyDescent="0.3">
      <c r="A31" s="11" t="s">
        <v>76</v>
      </c>
      <c r="B31" s="13" t="s">
        <v>135</v>
      </c>
      <c r="C31" s="13" t="s">
        <v>135</v>
      </c>
      <c r="G31" s="15"/>
      <c r="H31" s="16"/>
    </row>
    <row r="32" spans="1:9" x14ac:dyDescent="0.3">
      <c r="A32" s="11" t="s">
        <v>76</v>
      </c>
      <c r="B32" s="14" t="s">
        <v>138</v>
      </c>
      <c r="C32" s="14" t="s">
        <v>138</v>
      </c>
      <c r="G32" s="15"/>
      <c r="H32" s="16"/>
    </row>
    <row r="33" spans="1:8" x14ac:dyDescent="0.3">
      <c r="A33" s="11" t="s">
        <v>76</v>
      </c>
      <c r="B33" s="13" t="s">
        <v>137</v>
      </c>
      <c r="C33" s="13" t="s">
        <v>137</v>
      </c>
      <c r="G33" s="15"/>
      <c r="H33" s="16"/>
    </row>
    <row r="34" spans="1:8" x14ac:dyDescent="0.3">
      <c r="A34" s="12" t="s">
        <v>130</v>
      </c>
      <c r="B34" s="13" t="s">
        <v>135</v>
      </c>
      <c r="C34" s="13" t="s">
        <v>135</v>
      </c>
      <c r="G34" s="15"/>
      <c r="H34" s="16"/>
    </row>
    <row r="35" spans="1:8" x14ac:dyDescent="0.3">
      <c r="A35" s="12" t="s">
        <v>130</v>
      </c>
      <c r="B35" s="14" t="s">
        <v>137</v>
      </c>
      <c r="C35" s="14" t="s">
        <v>137</v>
      </c>
      <c r="G35" s="15"/>
      <c r="H35" s="16"/>
    </row>
    <row r="36" spans="1:8" x14ac:dyDescent="0.3">
      <c r="A36" s="11" t="s">
        <v>131</v>
      </c>
      <c r="B36" s="13" t="s">
        <v>135</v>
      </c>
      <c r="C36" s="13" t="s">
        <v>135</v>
      </c>
      <c r="G36" s="15"/>
      <c r="H36" s="18"/>
    </row>
    <row r="37" spans="1:8" x14ac:dyDescent="0.3">
      <c r="A37" s="11" t="s">
        <v>131</v>
      </c>
      <c r="B37" s="14" t="s">
        <v>137</v>
      </c>
      <c r="C37" s="14" t="s">
        <v>137</v>
      </c>
      <c r="G37" s="15"/>
      <c r="H37" s="18"/>
    </row>
    <row r="38" spans="1:8" x14ac:dyDescent="0.3">
      <c r="A38" s="11" t="s">
        <v>133</v>
      </c>
      <c r="B38" s="13" t="s">
        <v>96</v>
      </c>
      <c r="C38" s="10" t="s">
        <v>144</v>
      </c>
      <c r="G38" s="15"/>
      <c r="H38" s="18"/>
    </row>
    <row r="39" spans="1:8" x14ac:dyDescent="0.3">
      <c r="A39" s="11" t="s">
        <v>133</v>
      </c>
      <c r="B39" s="13" t="s">
        <v>96</v>
      </c>
      <c r="C39" s="10" t="s">
        <v>145</v>
      </c>
      <c r="G39" s="15"/>
      <c r="H39" s="18"/>
    </row>
    <row r="40" spans="1:8" x14ac:dyDescent="0.3">
      <c r="A40" s="11" t="s">
        <v>133</v>
      </c>
      <c r="B40" s="13" t="s">
        <v>96</v>
      </c>
      <c r="C40" s="10" t="s">
        <v>146</v>
      </c>
      <c r="G40" s="15"/>
      <c r="H40" s="16"/>
    </row>
    <row r="41" spans="1:8" x14ac:dyDescent="0.3">
      <c r="A41" s="11" t="s">
        <v>133</v>
      </c>
      <c r="B41" s="13" t="s">
        <v>96</v>
      </c>
      <c r="C41" s="10" t="s">
        <v>147</v>
      </c>
      <c r="G41" s="15"/>
      <c r="H41" s="16"/>
    </row>
    <row r="42" spans="1:8" x14ac:dyDescent="0.3">
      <c r="A42" s="11" t="s">
        <v>133</v>
      </c>
      <c r="B42" s="13" t="s">
        <v>96</v>
      </c>
      <c r="C42" s="10" t="s">
        <v>148</v>
      </c>
      <c r="G42" s="15"/>
      <c r="H42" s="16"/>
    </row>
    <row r="43" spans="1:8" x14ac:dyDescent="0.3">
      <c r="A43" s="11" t="s">
        <v>133</v>
      </c>
      <c r="B43" s="13" t="s">
        <v>96</v>
      </c>
      <c r="C43" s="10" t="s">
        <v>149</v>
      </c>
      <c r="G43" s="15"/>
      <c r="H43" s="16"/>
    </row>
    <row r="44" spans="1:8" x14ac:dyDescent="0.3">
      <c r="A44" s="11" t="s">
        <v>133</v>
      </c>
      <c r="B44" s="13" t="s">
        <v>96</v>
      </c>
      <c r="C44" s="10" t="s">
        <v>150</v>
      </c>
      <c r="G44" s="15"/>
      <c r="H44" s="16"/>
    </row>
    <row r="45" spans="1:8" x14ac:dyDescent="0.3">
      <c r="A45" s="11" t="s">
        <v>133</v>
      </c>
      <c r="B45" s="13" t="s">
        <v>96</v>
      </c>
      <c r="C45" s="10" t="s">
        <v>151</v>
      </c>
      <c r="G45" s="15"/>
      <c r="H45" s="16"/>
    </row>
    <row r="46" spans="1:8" x14ac:dyDescent="0.3">
      <c r="A46" s="11" t="s">
        <v>133</v>
      </c>
      <c r="B46" s="13" t="s">
        <v>96</v>
      </c>
      <c r="C46" s="10" t="s">
        <v>152</v>
      </c>
      <c r="G46" s="15"/>
      <c r="H46" s="18"/>
    </row>
    <row r="47" spans="1:8" x14ac:dyDescent="0.3">
      <c r="A47" s="11" t="s">
        <v>133</v>
      </c>
      <c r="B47" s="13" t="s">
        <v>96</v>
      </c>
      <c r="C47" s="10" t="s">
        <v>153</v>
      </c>
      <c r="G47" s="15"/>
      <c r="H47" s="18"/>
    </row>
    <row r="48" spans="1:8" x14ac:dyDescent="0.3">
      <c r="A48" s="11" t="s">
        <v>133</v>
      </c>
      <c r="B48" s="14" t="s">
        <v>97</v>
      </c>
      <c r="C48" s="10" t="s">
        <v>100</v>
      </c>
      <c r="G48" s="19"/>
      <c r="H48" s="16"/>
    </row>
    <row r="49" spans="1:9" x14ac:dyDescent="0.3">
      <c r="A49" s="11" t="s">
        <v>133</v>
      </c>
      <c r="B49" s="14" t="s">
        <v>97</v>
      </c>
      <c r="C49" s="10" t="s">
        <v>101</v>
      </c>
      <c r="G49" s="19"/>
      <c r="H49" s="16"/>
    </row>
    <row r="50" spans="1:9" x14ac:dyDescent="0.3">
      <c r="A50" s="11" t="s">
        <v>133</v>
      </c>
      <c r="B50" s="14" t="s">
        <v>97</v>
      </c>
      <c r="C50" s="10" t="s">
        <v>102</v>
      </c>
      <c r="G50" s="19"/>
      <c r="H50" s="16"/>
    </row>
    <row r="51" spans="1:9" x14ac:dyDescent="0.3">
      <c r="A51" s="11" t="s">
        <v>133</v>
      </c>
      <c r="B51" s="14" t="s">
        <v>97</v>
      </c>
      <c r="C51" s="10" t="s">
        <v>103</v>
      </c>
      <c r="G51" s="19"/>
      <c r="H51" s="16"/>
      <c r="I51" s="17"/>
    </row>
    <row r="52" spans="1:9" x14ac:dyDescent="0.3">
      <c r="A52" s="11" t="s">
        <v>133</v>
      </c>
      <c r="B52" s="13" t="s">
        <v>85</v>
      </c>
      <c r="C52" s="10" t="s">
        <v>104</v>
      </c>
      <c r="G52" s="19"/>
      <c r="H52" s="18"/>
    </row>
    <row r="53" spans="1:9" x14ac:dyDescent="0.3">
      <c r="A53" s="11" t="s">
        <v>133</v>
      </c>
      <c r="B53" s="13" t="s">
        <v>85</v>
      </c>
      <c r="C53" s="10" t="s">
        <v>105</v>
      </c>
      <c r="G53" s="19"/>
      <c r="H53" s="18"/>
    </row>
    <row r="54" spans="1:9" x14ac:dyDescent="0.3">
      <c r="A54" s="11" t="s">
        <v>133</v>
      </c>
      <c r="B54" s="13" t="s">
        <v>85</v>
      </c>
      <c r="C54" s="10" t="s">
        <v>106</v>
      </c>
      <c r="G54" s="19"/>
      <c r="H54" s="18"/>
    </row>
    <row r="55" spans="1:9" x14ac:dyDescent="0.3">
      <c r="A55" s="11" t="s">
        <v>133</v>
      </c>
      <c r="B55" s="13" t="s">
        <v>85</v>
      </c>
      <c r="C55" s="10" t="s">
        <v>107</v>
      </c>
      <c r="G55" s="19"/>
      <c r="H55" s="18"/>
    </row>
    <row r="56" spans="1:9" x14ac:dyDescent="0.3">
      <c r="A56" s="11" t="s">
        <v>133</v>
      </c>
      <c r="B56" s="13" t="s">
        <v>85</v>
      </c>
      <c r="C56" s="10" t="s">
        <v>108</v>
      </c>
      <c r="G56" s="19"/>
      <c r="H56" s="16"/>
    </row>
    <row r="57" spans="1:9" x14ac:dyDescent="0.3">
      <c r="A57" s="11" t="s">
        <v>133</v>
      </c>
      <c r="B57" s="13" t="s">
        <v>85</v>
      </c>
      <c r="C57" s="10" t="s">
        <v>109</v>
      </c>
      <c r="G57" s="19"/>
      <c r="H57" s="16"/>
    </row>
    <row r="58" spans="1:9" x14ac:dyDescent="0.3">
      <c r="A58" s="11" t="s">
        <v>133</v>
      </c>
      <c r="B58" s="14" t="s">
        <v>125</v>
      </c>
      <c r="C58" s="10" t="s">
        <v>100</v>
      </c>
      <c r="G58" s="19"/>
      <c r="H58" s="18"/>
    </row>
    <row r="59" spans="1:9" x14ac:dyDescent="0.3">
      <c r="A59" s="11" t="s">
        <v>133</v>
      </c>
      <c r="B59" s="14" t="s">
        <v>125</v>
      </c>
      <c r="C59" s="10" t="s">
        <v>101</v>
      </c>
      <c r="G59" s="19"/>
      <c r="H59" s="18"/>
    </row>
    <row r="60" spans="1:9" x14ac:dyDescent="0.3">
      <c r="A60" s="12" t="s">
        <v>132</v>
      </c>
      <c r="B60" s="13" t="s">
        <v>96</v>
      </c>
      <c r="C60" s="10" t="s">
        <v>89</v>
      </c>
      <c r="G60" s="19"/>
      <c r="H60" s="20"/>
    </row>
    <row r="61" spans="1:9" x14ac:dyDescent="0.3">
      <c r="A61" s="12" t="s">
        <v>132</v>
      </c>
      <c r="B61" s="13" t="s">
        <v>96</v>
      </c>
      <c r="C61" s="10" t="s">
        <v>90</v>
      </c>
      <c r="G61" s="19"/>
      <c r="H61" s="20"/>
    </row>
    <row r="62" spans="1:9" x14ac:dyDescent="0.3">
      <c r="A62" s="12" t="s">
        <v>132</v>
      </c>
      <c r="B62" s="13" t="s">
        <v>96</v>
      </c>
      <c r="C62" s="10" t="s">
        <v>98</v>
      </c>
      <c r="G62" s="19"/>
      <c r="H62" s="20"/>
    </row>
    <row r="63" spans="1:9" x14ac:dyDescent="0.3">
      <c r="A63" s="12" t="s">
        <v>132</v>
      </c>
      <c r="B63" s="13" t="s">
        <v>96</v>
      </c>
      <c r="C63" s="10" t="s">
        <v>84</v>
      </c>
      <c r="G63" s="19"/>
      <c r="H63" s="20"/>
    </row>
    <row r="64" spans="1:9" x14ac:dyDescent="0.3">
      <c r="A64" s="12" t="s">
        <v>132</v>
      </c>
      <c r="B64" s="14" t="s">
        <v>97</v>
      </c>
      <c r="C64" s="10" t="s">
        <v>92</v>
      </c>
      <c r="G64" s="19"/>
      <c r="H64" s="20"/>
    </row>
    <row r="65" spans="1:8" x14ac:dyDescent="0.3">
      <c r="A65" s="12" t="s">
        <v>132</v>
      </c>
      <c r="B65" s="14" t="s">
        <v>97</v>
      </c>
      <c r="C65" s="10" t="s">
        <v>93</v>
      </c>
      <c r="G65" s="19"/>
      <c r="H65" s="20"/>
    </row>
    <row r="66" spans="1:8" x14ac:dyDescent="0.3">
      <c r="A66" s="12" t="s">
        <v>132</v>
      </c>
      <c r="B66" s="14" t="s">
        <v>97</v>
      </c>
      <c r="C66" s="10" t="s">
        <v>94</v>
      </c>
      <c r="G66" s="19"/>
      <c r="H66" s="20"/>
    </row>
    <row r="67" spans="1:8" x14ac:dyDescent="0.3">
      <c r="A67" s="12" t="s">
        <v>132</v>
      </c>
      <c r="B67" s="14" t="s">
        <v>97</v>
      </c>
      <c r="C67" s="10" t="s">
        <v>95</v>
      </c>
      <c r="G67" s="19"/>
      <c r="H67" s="20"/>
    </row>
    <row r="68" spans="1:8" x14ac:dyDescent="0.3">
      <c r="A68" s="12" t="s">
        <v>132</v>
      </c>
      <c r="B68" s="13" t="s">
        <v>85</v>
      </c>
      <c r="C68" s="10" t="s">
        <v>91</v>
      </c>
      <c r="G68" s="19"/>
      <c r="H68" s="20"/>
    </row>
    <row r="69" spans="1:8" x14ac:dyDescent="0.3">
      <c r="A69" s="12" t="s">
        <v>132</v>
      </c>
      <c r="B69" s="13" t="s">
        <v>85</v>
      </c>
      <c r="C69" s="10" t="s">
        <v>99</v>
      </c>
      <c r="G69" s="19"/>
      <c r="H69" s="20"/>
    </row>
    <row r="70" spans="1:8" x14ac:dyDescent="0.3">
      <c r="A70" s="12" t="s">
        <v>132</v>
      </c>
      <c r="B70" s="14" t="s">
        <v>125</v>
      </c>
      <c r="C70" s="10" t="s">
        <v>92</v>
      </c>
      <c r="G70" s="19"/>
      <c r="H70" s="20"/>
    </row>
    <row r="71" spans="1:8" x14ac:dyDescent="0.3">
      <c r="A71" s="12" t="s">
        <v>132</v>
      </c>
      <c r="B71" s="14" t="s">
        <v>125</v>
      </c>
      <c r="C71" s="10" t="s">
        <v>94</v>
      </c>
      <c r="G71" s="19"/>
      <c r="H71" s="20"/>
    </row>
    <row r="72" spans="1:8" x14ac:dyDescent="0.3">
      <c r="A72" s="12" t="s">
        <v>134</v>
      </c>
      <c r="B72" s="8" t="s">
        <v>96</v>
      </c>
      <c r="C72" s="10" t="s">
        <v>117</v>
      </c>
      <c r="G72" s="19"/>
      <c r="H72" s="20"/>
    </row>
    <row r="73" spans="1:8" x14ac:dyDescent="0.3">
      <c r="A73" s="12" t="s">
        <v>134</v>
      </c>
      <c r="B73" s="8" t="s">
        <v>96</v>
      </c>
      <c r="C73" s="10" t="s">
        <v>118</v>
      </c>
      <c r="G73" s="19"/>
      <c r="H73" s="20"/>
    </row>
    <row r="74" spans="1:8" x14ac:dyDescent="0.3">
      <c r="A74" s="12" t="s">
        <v>134</v>
      </c>
      <c r="B74" s="8" t="s">
        <v>96</v>
      </c>
      <c r="C74" s="10" t="s">
        <v>119</v>
      </c>
      <c r="G74" s="19"/>
      <c r="H74" s="20"/>
    </row>
    <row r="75" spans="1:8" x14ac:dyDescent="0.3">
      <c r="A75" s="12" t="s">
        <v>134</v>
      </c>
      <c r="B75" s="8" t="s">
        <v>96</v>
      </c>
      <c r="C75" s="10" t="s">
        <v>120</v>
      </c>
      <c r="G75" s="19"/>
      <c r="H75" s="20"/>
    </row>
    <row r="76" spans="1:8" x14ac:dyDescent="0.3">
      <c r="A76" s="12" t="s">
        <v>134</v>
      </c>
      <c r="B76" s="8" t="s">
        <v>96</v>
      </c>
      <c r="C76" s="10" t="s">
        <v>121</v>
      </c>
      <c r="G76" s="19"/>
      <c r="H76" s="20"/>
    </row>
    <row r="77" spans="1:8" x14ac:dyDescent="0.3">
      <c r="A77" s="12" t="s">
        <v>134</v>
      </c>
      <c r="B77" s="8" t="s">
        <v>96</v>
      </c>
      <c r="C77" s="10" t="s">
        <v>122</v>
      </c>
      <c r="G77" s="19"/>
      <c r="H77" s="20"/>
    </row>
    <row r="78" spans="1:8" x14ac:dyDescent="0.3">
      <c r="A78" s="12" t="s">
        <v>134</v>
      </c>
      <c r="B78" s="8" t="s">
        <v>96</v>
      </c>
      <c r="C78" s="10" t="s">
        <v>123</v>
      </c>
      <c r="G78" s="19"/>
      <c r="H78" s="20"/>
    </row>
    <row r="79" spans="1:8" x14ac:dyDescent="0.3">
      <c r="A79" s="12" t="s">
        <v>134</v>
      </c>
      <c r="B79" s="8" t="s">
        <v>96</v>
      </c>
      <c r="C79" s="10" t="s">
        <v>124</v>
      </c>
      <c r="G79" s="19"/>
      <c r="H79" s="20"/>
    </row>
    <row r="80" spans="1:8" x14ac:dyDescent="0.3">
      <c r="A80" s="12" t="s">
        <v>134</v>
      </c>
      <c r="B80" s="8" t="s">
        <v>97</v>
      </c>
      <c r="C80" s="10" t="s">
        <v>117</v>
      </c>
      <c r="G80" s="19"/>
      <c r="H80" s="20"/>
    </row>
    <row r="81" spans="1:8" x14ac:dyDescent="0.3">
      <c r="A81" s="12" t="s">
        <v>134</v>
      </c>
      <c r="B81" s="8" t="s">
        <v>97</v>
      </c>
      <c r="C81" s="10" t="s">
        <v>118</v>
      </c>
      <c r="G81" s="19"/>
      <c r="H81" s="20"/>
    </row>
    <row r="82" spans="1:8" x14ac:dyDescent="0.3">
      <c r="A82" s="12" t="s">
        <v>134</v>
      </c>
      <c r="B82" s="8" t="s">
        <v>97</v>
      </c>
      <c r="C82" s="10" t="s">
        <v>119</v>
      </c>
      <c r="G82" s="19"/>
      <c r="H82" s="20"/>
    </row>
    <row r="83" spans="1:8" x14ac:dyDescent="0.3">
      <c r="A83" s="12" t="s">
        <v>134</v>
      </c>
      <c r="B83" s="8" t="s">
        <v>97</v>
      </c>
      <c r="C83" s="10" t="s">
        <v>120</v>
      </c>
      <c r="G83" s="19"/>
      <c r="H83" s="20"/>
    </row>
    <row r="84" spans="1:8" x14ac:dyDescent="0.3">
      <c r="A84" s="12" t="s">
        <v>134</v>
      </c>
      <c r="B84" s="8" t="s">
        <v>97</v>
      </c>
      <c r="C84" s="10" t="s">
        <v>121</v>
      </c>
      <c r="G84" s="19"/>
      <c r="H84" s="20"/>
    </row>
    <row r="85" spans="1:8" x14ac:dyDescent="0.3">
      <c r="A85" s="12" t="s">
        <v>134</v>
      </c>
      <c r="B85" s="8" t="s">
        <v>97</v>
      </c>
      <c r="C85" s="10" t="s">
        <v>122</v>
      </c>
      <c r="G85" s="19"/>
      <c r="H85" s="20"/>
    </row>
    <row r="86" spans="1:8" x14ac:dyDescent="0.3">
      <c r="A86" s="12" t="s">
        <v>134</v>
      </c>
      <c r="B86" s="8" t="s">
        <v>97</v>
      </c>
      <c r="C86" s="10" t="s">
        <v>123</v>
      </c>
      <c r="G86" s="19"/>
      <c r="H86" s="20"/>
    </row>
    <row r="87" spans="1:8" x14ac:dyDescent="0.3">
      <c r="A87" s="12" t="s">
        <v>134</v>
      </c>
      <c r="B87" s="8" t="s">
        <v>97</v>
      </c>
      <c r="C87" s="10" t="s">
        <v>124</v>
      </c>
      <c r="G87" s="19"/>
      <c r="H87" s="20"/>
    </row>
    <row r="88" spans="1:8" x14ac:dyDescent="0.3">
      <c r="A88" s="12" t="s">
        <v>134</v>
      </c>
      <c r="B88" s="8" t="s">
        <v>116</v>
      </c>
      <c r="C88" s="10" t="s">
        <v>117</v>
      </c>
      <c r="G88" s="19"/>
      <c r="H88" s="20"/>
    </row>
    <row r="89" spans="1:8" x14ac:dyDescent="0.3">
      <c r="A89" s="12" t="s">
        <v>134</v>
      </c>
      <c r="B89" s="8" t="s">
        <v>116</v>
      </c>
      <c r="C89" s="10" t="s">
        <v>118</v>
      </c>
      <c r="G89" s="19"/>
      <c r="H89" s="20"/>
    </row>
    <row r="90" spans="1:8" x14ac:dyDescent="0.3">
      <c r="A90" s="12" t="s">
        <v>134</v>
      </c>
      <c r="B90" s="8" t="s">
        <v>116</v>
      </c>
      <c r="C90" s="10" t="s">
        <v>119</v>
      </c>
      <c r="G90" s="19"/>
      <c r="H90" s="20"/>
    </row>
    <row r="91" spans="1:8" x14ac:dyDescent="0.3">
      <c r="A91" s="12" t="s">
        <v>134</v>
      </c>
      <c r="B91" s="8" t="s">
        <v>116</v>
      </c>
      <c r="C91" s="10" t="s">
        <v>120</v>
      </c>
      <c r="G91" s="19"/>
      <c r="H91" s="20"/>
    </row>
    <row r="92" spans="1:8" x14ac:dyDescent="0.3">
      <c r="A92" s="12" t="s">
        <v>134</v>
      </c>
      <c r="B92" s="8" t="s">
        <v>116</v>
      </c>
      <c r="C92" s="10" t="s">
        <v>121</v>
      </c>
      <c r="G92" s="15"/>
      <c r="H92" s="20"/>
    </row>
    <row r="93" spans="1:8" x14ac:dyDescent="0.3">
      <c r="A93" s="12" t="s">
        <v>134</v>
      </c>
      <c r="B93" s="8" t="s">
        <v>116</v>
      </c>
      <c r="C93" s="10" t="s">
        <v>122</v>
      </c>
      <c r="G93" s="15"/>
      <c r="H93" s="20"/>
    </row>
    <row r="94" spans="1:8" x14ac:dyDescent="0.3">
      <c r="A94" s="12" t="s">
        <v>134</v>
      </c>
      <c r="B94" s="8" t="s">
        <v>116</v>
      </c>
      <c r="C94" s="10" t="s">
        <v>123</v>
      </c>
      <c r="G94" s="15"/>
      <c r="H94" s="20"/>
    </row>
    <row r="95" spans="1:8" x14ac:dyDescent="0.3">
      <c r="A95" s="12" t="s">
        <v>134</v>
      </c>
      <c r="B95" s="8" t="s">
        <v>116</v>
      </c>
      <c r="C95" s="10" t="s">
        <v>124</v>
      </c>
      <c r="G95" s="15"/>
      <c r="H95" s="16"/>
    </row>
    <row r="96" spans="1:8" x14ac:dyDescent="0.3">
      <c r="A96" s="12" t="s">
        <v>134</v>
      </c>
      <c r="B96" s="8" t="s">
        <v>125</v>
      </c>
      <c r="C96" s="10" t="s">
        <v>117</v>
      </c>
      <c r="G96" s="15"/>
      <c r="H96" s="21"/>
    </row>
    <row r="97" spans="1:3" x14ac:dyDescent="0.3">
      <c r="A97" s="12" t="s">
        <v>134</v>
      </c>
      <c r="B97" s="8" t="s">
        <v>125</v>
      </c>
      <c r="C97" s="10" t="s">
        <v>118</v>
      </c>
    </row>
    <row r="98" spans="1:3" x14ac:dyDescent="0.3">
      <c r="A98" s="12" t="s">
        <v>134</v>
      </c>
      <c r="B98" s="8" t="s">
        <v>125</v>
      </c>
      <c r="C98" s="10" t="s">
        <v>119</v>
      </c>
    </row>
    <row r="99" spans="1:3" x14ac:dyDescent="0.3">
      <c r="A99" s="12" t="s">
        <v>134</v>
      </c>
      <c r="B99" s="8" t="s">
        <v>125</v>
      </c>
      <c r="C99" s="10" t="s">
        <v>120</v>
      </c>
    </row>
    <row r="100" spans="1:3" x14ac:dyDescent="0.3">
      <c r="A100" s="12" t="s">
        <v>134</v>
      </c>
      <c r="B100" s="8" t="s">
        <v>125</v>
      </c>
      <c r="C100" s="10" t="s">
        <v>121</v>
      </c>
    </row>
    <row r="101" spans="1:3" x14ac:dyDescent="0.3">
      <c r="A101" s="12" t="s">
        <v>134</v>
      </c>
      <c r="B101" s="8" t="s">
        <v>125</v>
      </c>
      <c r="C101" s="10" t="s">
        <v>122</v>
      </c>
    </row>
    <row r="102" spans="1:3" x14ac:dyDescent="0.3">
      <c r="A102" s="12" t="s">
        <v>134</v>
      </c>
      <c r="B102" s="8" t="s">
        <v>125</v>
      </c>
      <c r="C102" s="10" t="s">
        <v>123</v>
      </c>
    </row>
    <row r="103" spans="1:3" x14ac:dyDescent="0.3">
      <c r="A103" s="12" t="s">
        <v>134</v>
      </c>
      <c r="B103" s="8" t="s">
        <v>125</v>
      </c>
      <c r="C103" s="10" t="s">
        <v>124</v>
      </c>
    </row>
    <row r="104" spans="1:3" x14ac:dyDescent="0.3">
      <c r="A104" s="11" t="s">
        <v>77</v>
      </c>
      <c r="B104" s="8" t="s">
        <v>97</v>
      </c>
      <c r="C104" s="10" t="s">
        <v>140</v>
      </c>
    </row>
    <row r="105" spans="1:3" x14ac:dyDescent="0.3">
      <c r="A105" s="11" t="s">
        <v>77</v>
      </c>
      <c r="B105" s="8" t="s">
        <v>97</v>
      </c>
      <c r="C105" s="10" t="s">
        <v>141</v>
      </c>
    </row>
    <row r="106" spans="1:3" x14ac:dyDescent="0.3">
      <c r="A106" s="11" t="s">
        <v>77</v>
      </c>
      <c r="B106" s="8" t="s">
        <v>97</v>
      </c>
      <c r="C106" s="10" t="s">
        <v>142</v>
      </c>
    </row>
    <row r="107" spans="1:3" x14ac:dyDescent="0.3">
      <c r="A107" s="11" t="s">
        <v>77</v>
      </c>
      <c r="B107" s="13" t="s">
        <v>116</v>
      </c>
      <c r="C107" s="10" t="s">
        <v>143</v>
      </c>
    </row>
    <row r="108" spans="1:3" x14ac:dyDescent="0.3">
      <c r="A108" s="11" t="s">
        <v>77</v>
      </c>
      <c r="B108" s="22" t="s">
        <v>125</v>
      </c>
      <c r="C108" s="10" t="s">
        <v>143</v>
      </c>
    </row>
    <row r="109" spans="1:3" x14ac:dyDescent="0.3">
      <c r="A109" s="10"/>
      <c r="B109" s="10"/>
      <c r="C109" s="10"/>
    </row>
    <row r="110" spans="1:3" x14ac:dyDescent="0.3">
      <c r="A110" s="10"/>
      <c r="B110" s="10"/>
      <c r="C110" s="10"/>
    </row>
    <row r="111" spans="1:3" x14ac:dyDescent="0.3">
      <c r="A111" s="10"/>
      <c r="B111" s="10"/>
      <c r="C111" s="10"/>
    </row>
    <row r="112" spans="1:3" x14ac:dyDescent="0.3">
      <c r="A112" s="10"/>
      <c r="B112" s="10"/>
      <c r="C112" s="10"/>
    </row>
    <row r="113" spans="1:3" x14ac:dyDescent="0.3">
      <c r="A113" s="10"/>
      <c r="B113" s="10"/>
      <c r="C113" s="10"/>
    </row>
    <row r="114" spans="1:3" x14ac:dyDescent="0.3">
      <c r="A114" s="10"/>
      <c r="B114" s="10"/>
      <c r="C114" s="10"/>
    </row>
    <row r="115" spans="1:3" x14ac:dyDescent="0.3">
      <c r="A115" s="10"/>
      <c r="B115" s="10"/>
      <c r="C115" s="10"/>
    </row>
    <row r="116" spans="1:3" x14ac:dyDescent="0.3">
      <c r="A116" s="10"/>
      <c r="B116" s="10"/>
      <c r="C116" s="10"/>
    </row>
    <row r="117" spans="1:3" x14ac:dyDescent="0.3">
      <c r="A117" s="10"/>
      <c r="B117" s="10"/>
      <c r="C117" s="10"/>
    </row>
    <row r="118" spans="1:3" x14ac:dyDescent="0.3">
      <c r="A118" s="10"/>
      <c r="B118" s="10"/>
      <c r="C118" s="10"/>
    </row>
    <row r="119" spans="1:3" x14ac:dyDescent="0.3">
      <c r="A119" s="10"/>
      <c r="B119" s="10"/>
      <c r="C119" s="10"/>
    </row>
    <row r="120" spans="1:3" x14ac:dyDescent="0.3">
      <c r="A120" s="10"/>
      <c r="B120" s="10"/>
      <c r="C120" s="10"/>
    </row>
    <row r="121" spans="1:3" x14ac:dyDescent="0.3">
      <c r="A121" s="10"/>
      <c r="B121" s="10"/>
      <c r="C121" s="10"/>
    </row>
    <row r="122" spans="1:3" x14ac:dyDescent="0.3">
      <c r="A122" s="10"/>
      <c r="B122" s="10"/>
      <c r="C122" s="10"/>
    </row>
    <row r="123" spans="1:3" x14ac:dyDescent="0.3">
      <c r="A123" s="10"/>
      <c r="B123" s="10"/>
      <c r="C123" s="10"/>
    </row>
    <row r="124" spans="1:3" x14ac:dyDescent="0.3">
      <c r="A124" s="10"/>
      <c r="B124" s="10"/>
      <c r="C124" s="10"/>
    </row>
    <row r="125" spans="1:3" x14ac:dyDescent="0.3">
      <c r="A125" s="10"/>
      <c r="B125" s="10"/>
      <c r="C125" s="10"/>
    </row>
    <row r="126" spans="1:3" x14ac:dyDescent="0.3">
      <c r="A126" s="10"/>
      <c r="B126" s="10"/>
      <c r="C126" s="10"/>
    </row>
    <row r="127" spans="1:3" x14ac:dyDescent="0.3">
      <c r="A127" s="10"/>
      <c r="B127" s="10"/>
      <c r="C127" s="10"/>
    </row>
    <row r="128" spans="1:3" x14ac:dyDescent="0.3">
      <c r="A128" s="10"/>
      <c r="B128" s="10"/>
      <c r="C128" s="10"/>
    </row>
    <row r="129" spans="1:3" x14ac:dyDescent="0.3">
      <c r="A129" s="10"/>
      <c r="B129" s="10"/>
      <c r="C129" s="10"/>
    </row>
    <row r="130" spans="1:3" x14ac:dyDescent="0.3">
      <c r="A130" s="10"/>
      <c r="B130" s="10"/>
      <c r="C130" s="10"/>
    </row>
    <row r="131" spans="1:3" x14ac:dyDescent="0.3">
      <c r="A131" s="10"/>
      <c r="B131" s="10"/>
      <c r="C131" s="10"/>
    </row>
    <row r="132" spans="1:3" x14ac:dyDescent="0.3">
      <c r="A132" s="10"/>
      <c r="B132" s="10"/>
      <c r="C132" s="10"/>
    </row>
    <row r="133" spans="1:3" x14ac:dyDescent="0.3">
      <c r="A133" s="10"/>
      <c r="B133" s="10"/>
      <c r="C133" s="10"/>
    </row>
    <row r="134" spans="1:3" x14ac:dyDescent="0.3">
      <c r="A134" s="10"/>
      <c r="B134" s="10"/>
      <c r="C134" s="10"/>
    </row>
    <row r="135" spans="1:3" x14ac:dyDescent="0.3">
      <c r="A135" s="10"/>
      <c r="B135" s="10"/>
      <c r="C135" s="10"/>
    </row>
    <row r="136" spans="1:3" x14ac:dyDescent="0.3">
      <c r="A136" s="10"/>
      <c r="B136" s="10"/>
      <c r="C136" s="10"/>
    </row>
    <row r="137" spans="1:3" x14ac:dyDescent="0.3">
      <c r="A137" s="10"/>
      <c r="B137" s="10"/>
      <c r="C137" s="10"/>
    </row>
    <row r="138" spans="1:3" x14ac:dyDescent="0.3">
      <c r="A138" s="10"/>
      <c r="B138" s="10"/>
      <c r="C138" s="10"/>
    </row>
    <row r="139" spans="1:3" x14ac:dyDescent="0.3">
      <c r="A139" s="10"/>
      <c r="B139" s="10"/>
      <c r="C139" s="10"/>
    </row>
    <row r="140" spans="1:3" x14ac:dyDescent="0.3">
      <c r="A140" s="10"/>
      <c r="B140" s="10"/>
      <c r="C140" s="10"/>
    </row>
    <row r="141" spans="1:3" x14ac:dyDescent="0.3">
      <c r="A141" s="10"/>
      <c r="B141" s="10"/>
      <c r="C141" s="10"/>
    </row>
    <row r="142" spans="1:3" x14ac:dyDescent="0.3">
      <c r="A142" s="10"/>
      <c r="B142" s="10"/>
      <c r="C142" s="10"/>
    </row>
    <row r="143" spans="1:3" x14ac:dyDescent="0.3">
      <c r="A143" s="10"/>
      <c r="B143" s="10"/>
      <c r="C143" s="10"/>
    </row>
    <row r="144" spans="1:3" x14ac:dyDescent="0.3">
      <c r="A144" s="10"/>
      <c r="B144" s="10"/>
      <c r="C144" s="10"/>
    </row>
    <row r="145" spans="1:3" x14ac:dyDescent="0.3">
      <c r="A145" s="10"/>
      <c r="B145" s="10"/>
      <c r="C145" s="10"/>
    </row>
    <row r="146" spans="1:3" x14ac:dyDescent="0.3">
      <c r="A146" s="10"/>
      <c r="B146" s="10"/>
      <c r="C146" s="10"/>
    </row>
    <row r="147" spans="1:3" x14ac:dyDescent="0.3">
      <c r="A147" s="10"/>
      <c r="B147" s="10"/>
      <c r="C147" s="10"/>
    </row>
    <row r="148" spans="1:3" x14ac:dyDescent="0.3">
      <c r="A148" s="10"/>
      <c r="B148" s="10"/>
      <c r="C148" s="10"/>
    </row>
    <row r="149" spans="1:3" x14ac:dyDescent="0.3">
      <c r="A149" s="10"/>
      <c r="B149" s="10"/>
      <c r="C149" s="10"/>
    </row>
    <row r="150" spans="1:3" x14ac:dyDescent="0.3">
      <c r="A150" s="10"/>
      <c r="B150" s="10"/>
      <c r="C150" s="10"/>
    </row>
    <row r="151" spans="1:3" x14ac:dyDescent="0.3">
      <c r="A151" s="10"/>
      <c r="B151" s="10"/>
      <c r="C151" s="10"/>
    </row>
    <row r="152" spans="1:3" x14ac:dyDescent="0.3">
      <c r="A152" s="10"/>
      <c r="B152" s="10"/>
      <c r="C152" s="10"/>
    </row>
    <row r="153" spans="1:3" x14ac:dyDescent="0.3">
      <c r="A153" s="10"/>
      <c r="B153" s="10"/>
      <c r="C153" s="10"/>
    </row>
    <row r="154" spans="1:3" x14ac:dyDescent="0.3">
      <c r="A154" s="10"/>
      <c r="B154" s="10"/>
      <c r="C154" s="10"/>
    </row>
    <row r="155" spans="1:3" x14ac:dyDescent="0.3">
      <c r="A155" s="10"/>
      <c r="B155" s="10"/>
      <c r="C155" s="10"/>
    </row>
    <row r="156" spans="1:3" x14ac:dyDescent="0.3">
      <c r="A156" s="10"/>
      <c r="B156" s="10"/>
      <c r="C156" s="10"/>
    </row>
    <row r="157" spans="1:3" x14ac:dyDescent="0.3">
      <c r="A157" s="10"/>
      <c r="B157" s="10"/>
      <c r="C157" s="10"/>
    </row>
    <row r="158" spans="1:3" x14ac:dyDescent="0.3">
      <c r="A158" s="10"/>
      <c r="B158" s="10"/>
      <c r="C158" s="10"/>
    </row>
    <row r="159" spans="1:3" x14ac:dyDescent="0.3">
      <c r="A159" s="10"/>
      <c r="B159" s="10"/>
      <c r="C159" s="10"/>
    </row>
    <row r="160" spans="1:3" x14ac:dyDescent="0.3">
      <c r="A160" s="10"/>
      <c r="B160" s="10"/>
      <c r="C160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3 A h T / + 5 I o O o A A A A + Q A A A B I A H A B D b 2 5 m a W c v U G F j a 2 F n Z S 5 4 b W w g o h g A K K A U A A A A A A A A A A A A A A A A A A A A A A A A A A A A h Y 9 B D o I w F E S v Q r q n v 4 V o l H z K w q 0 k R o 1 x 2 0 C F R i i m F O F u L j y S V 5 B E U X c u Z / I m e f O 4 3 T E Z 6 s q 7 K t v q x s S E U 0 Y 8 Z b I m 1 6 a I S e d O / o I k A j c y O 8 t C e S N s 2 m h o d U x K 5 y 4 R Q N / 3 t A 9 p Y w s I G O N w T N e 7 r F S 1 9 L V p n T S Z I p 9 V / n 9 F B B 5 e M i K g c 0 5 n f B l Q H j K O M P W Y a v N l g l G Z M o S f E l d d 5 T q r h L P + f o s w R Y T 3 D f E E U E s D B B Q A A g A I A A t w I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c C F P K I p H u A 4 A A A A R A A A A E w A c A E Z v c m 1 1 b G F z L 1 N l Y 3 R p b 2 4 x L m 0 g o h g A K K A U A A A A A A A A A A A A A A A A A A A A A A A A A A A A K 0 5 N L s n M z 1 M I h t C G 1 g B Q S w E C L Q A U A A I A C A A L c C F P / 7 k i g 6 g A A A D 5 A A A A E g A A A A A A A A A A A A A A A A A A A A A A Q 2 9 u Z m l n L 1 B h Y 2 t h Z 2 U u e G 1 s U E s B A i 0 A F A A C A A g A C 3 A h T w / K 6 a u k A A A A 6 Q A A A B M A A A A A A A A A A A A A A A A A 9 A A A A F t D b 2 5 0 Z W 5 0 X 1 R 5 c G V z X S 5 4 b W x Q S w E C L Q A U A A I A C A A L c C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f a D 7 t n c H U y 4 t r + V w E K d o A A A A A A C A A A A A A A D Z g A A w A A A A B A A A A D c 3 R v O y d i N 5 + 2 M 0 p p i i U t 0 A A A A A A S A A A C g A A A A E A A A A P i e Z q b o q L B q Q 2 N / u q / 7 G k B Q A A A A f x 4 D f 4 6 E 8 v p / e n e i G j H y o Y C e Q 7 a 1 b 4 B P H 0 + P a D k 9 0 n p k k r m V 4 j R / d p P l x 2 2 X a A Z C R 5 C 6 b Y 7 8 T 1 X v + G q 9 9 I A H d g G K a o m m f g Z 1 g + G y u O S X z r A U A A A A V s o B 2 W l L u L U r Y W F U C J r g H x X o 6 y M = < / D a t a M a s h u p > 
</file>

<file path=customXml/itemProps1.xml><?xml version="1.0" encoding="utf-8"?>
<ds:datastoreItem xmlns:ds="http://schemas.openxmlformats.org/officeDocument/2006/customXml" ds:itemID="{D4DCAC7C-0CBE-4E8B-A2BD-DDB8BDF0E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Modif Data</vt:lpstr>
      <vt:lpstr>Original Data Selections</vt:lpstr>
      <vt:lpstr>Modif Data Selections</vt:lpstr>
      <vt:lpstr>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2019-10-28T11:54:08Z</dcterms:modified>
</cp:coreProperties>
</file>