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OneDrive\Documents\Langara\DANA4830\Revised Assignment 3 and 4\Assignment 3 Final Submission\"/>
    </mc:Choice>
  </mc:AlternateContent>
  <xr:revisionPtr revIDLastSave="0" documentId="13_ncr:1_{3D7C0664-5F91-46C6-8B13-8AAB67B6F35D}" xr6:coauthVersionLast="47" xr6:coauthVersionMax="47" xr10:uidLastSave="{00000000-0000-0000-0000-000000000000}"/>
  <bookViews>
    <workbookView xWindow="-108" yWindow="-108" windowWidth="23256" windowHeight="12456" xr2:uid="{FB84C8AC-1CDE-48B0-A333-B7DE8F53DB06}"/>
  </bookViews>
  <sheets>
    <sheet name="Data Missing Values" sheetId="2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" i="2" l="1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0" i="2"/>
  <c r="R19" i="2"/>
  <c r="R18" i="2"/>
  <c r="R17" i="2"/>
  <c r="R16" i="2"/>
  <c r="R15" i="2"/>
  <c r="R14" i="2"/>
  <c r="R12" i="2"/>
  <c r="R11" i="2"/>
  <c r="R10" i="2"/>
  <c r="R8" i="2"/>
  <c r="R7" i="2"/>
  <c r="R6" i="2"/>
  <c r="R4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0" i="2"/>
  <c r="P19" i="2"/>
  <c r="P18" i="2"/>
  <c r="P17" i="2"/>
  <c r="P16" i="2"/>
  <c r="P15" i="2"/>
  <c r="P14" i="2"/>
  <c r="P12" i="2"/>
  <c r="P11" i="2"/>
  <c r="P10" i="2"/>
  <c r="P8" i="2"/>
  <c r="P7" i="2"/>
  <c r="P6" i="2"/>
  <c r="P4" i="2"/>
  <c r="J7" i="2"/>
  <c r="J8" i="2"/>
  <c r="J10" i="2"/>
  <c r="J11" i="2"/>
  <c r="J12" i="2"/>
  <c r="J14" i="2"/>
  <c r="J15" i="2"/>
  <c r="J16" i="2"/>
  <c r="J17" i="2"/>
  <c r="J18" i="2"/>
  <c r="J19" i="2"/>
  <c r="J20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4" i="2"/>
  <c r="J6" i="2"/>
  <c r="K7" i="2"/>
  <c r="N7" i="2" s="1"/>
  <c r="K8" i="2"/>
  <c r="N8" i="2" s="1"/>
  <c r="K10" i="2"/>
  <c r="N10" i="2" s="1"/>
  <c r="K11" i="2"/>
  <c r="N11" i="2" s="1"/>
  <c r="K12" i="2"/>
  <c r="N12" i="2" s="1"/>
  <c r="K14" i="2"/>
  <c r="N14" i="2" s="1"/>
  <c r="K15" i="2"/>
  <c r="N15" i="2" s="1"/>
  <c r="K16" i="2"/>
  <c r="N16" i="2" s="1"/>
  <c r="K17" i="2"/>
  <c r="N17" i="2" s="1"/>
  <c r="K18" i="2"/>
  <c r="N18" i="2" s="1"/>
  <c r="K19" i="2"/>
  <c r="N19" i="2" s="1"/>
  <c r="K20" i="2"/>
  <c r="N20" i="2" s="1"/>
  <c r="K22" i="2"/>
  <c r="N22" i="2" s="1"/>
  <c r="K23" i="2"/>
  <c r="N23" i="2" s="1"/>
  <c r="K24" i="2"/>
  <c r="N24" i="2" s="1"/>
  <c r="K25" i="2"/>
  <c r="N25" i="2" s="1"/>
  <c r="K26" i="2"/>
  <c r="N26" i="2" s="1"/>
  <c r="K27" i="2"/>
  <c r="N27" i="2" s="1"/>
  <c r="K28" i="2"/>
  <c r="N28" i="2" s="1"/>
  <c r="K29" i="2"/>
  <c r="N29" i="2" s="1"/>
  <c r="K30" i="2"/>
  <c r="N30" i="2" s="1"/>
  <c r="K31" i="2"/>
  <c r="N31" i="2" s="1"/>
  <c r="K32" i="2"/>
  <c r="N32" i="2" s="1"/>
  <c r="K33" i="2"/>
  <c r="N33" i="2" s="1"/>
  <c r="K34" i="2"/>
  <c r="N34" i="2" s="1"/>
  <c r="K35" i="2"/>
  <c r="N35" i="2" s="1"/>
  <c r="K36" i="2"/>
  <c r="N36" i="2" s="1"/>
  <c r="K37" i="2"/>
  <c r="N37" i="2" s="1"/>
  <c r="K4" i="2"/>
  <c r="N4" i="2" s="1"/>
  <c r="K6" i="2"/>
  <c r="N6" i="2" s="1"/>
</calcChain>
</file>

<file path=xl/sharedStrings.xml><?xml version="1.0" encoding="utf-8"?>
<sst xmlns="http://schemas.openxmlformats.org/spreadsheetml/2006/main" count="168" uniqueCount="102">
  <si>
    <t>SUBJECT_ID</t>
  </si>
  <si>
    <t>HADM_ID</t>
  </si>
  <si>
    <t>ICUSTAY_ID</t>
  </si>
  <si>
    <t>AGE</t>
  </si>
  <si>
    <t>GENDER</t>
  </si>
  <si>
    <t>ETHNICITY</t>
  </si>
  <si>
    <t>HEART_RATE</t>
  </si>
  <si>
    <t>DIASBP</t>
  </si>
  <si>
    <t>SYSTBP</t>
  </si>
  <si>
    <t>MABP</t>
  </si>
  <si>
    <t>TEMPERATURE</t>
  </si>
  <si>
    <t>O2SAT</t>
  </si>
  <si>
    <t>RESP_RATE</t>
  </si>
  <si>
    <t>ALBUMIN</t>
  </si>
  <si>
    <t>BUN</t>
  </si>
  <si>
    <t>BILIRUBIN</t>
  </si>
  <si>
    <t>LACTATE</t>
  </si>
  <si>
    <t>BICARBONATE</t>
  </si>
  <si>
    <t>BAND_NEUTROPHIL</t>
  </si>
  <si>
    <t>CHLORIDE</t>
  </si>
  <si>
    <t>CREATININE</t>
  </si>
  <si>
    <t>GLUCOSE</t>
  </si>
  <si>
    <t>HEMOGLOBIN</t>
  </si>
  <si>
    <t>HEMATOCRIT</t>
  </si>
  <si>
    <t>PLATELET_COUNT</t>
  </si>
  <si>
    <t>POTTASIUM</t>
  </si>
  <si>
    <t>PTT</t>
  </si>
  <si>
    <t>SODIUM</t>
  </si>
  <si>
    <t>WBC</t>
  </si>
  <si>
    <t>Feature</t>
  </si>
  <si>
    <t>ITEMID</t>
  </si>
  <si>
    <t>The age of the patient.</t>
  </si>
  <si>
    <t>Description</t>
  </si>
  <si>
    <t>Unit</t>
  </si>
  <si>
    <t>years</t>
  </si>
  <si>
    <t>bpm</t>
  </si>
  <si>
    <t>mmHg</t>
  </si>
  <si>
    <t>°F</t>
  </si>
  <si>
    <t>%</t>
  </si>
  <si>
    <t>g/dL</t>
  </si>
  <si>
    <t>mg/dL</t>
  </si>
  <si>
    <t>mmol/L</t>
  </si>
  <si>
    <t>mEq/L</t>
  </si>
  <si>
    <t>1000/mm³</t>
  </si>
  <si>
    <t>seconds</t>
  </si>
  <si>
    <t>Below MIN</t>
  </si>
  <si>
    <t>Above MAX</t>
  </si>
  <si>
    <t>Unique identifier for patient number.</t>
  </si>
  <si>
    <t>The gender of the patient.</t>
  </si>
  <si>
    <t>The ethnicity of the patient.</t>
  </si>
  <si>
    <t>Unique identifier for patient's admission ID.</t>
  </si>
  <si>
    <t>Unique identifier for patient's ICU stay ID.</t>
  </si>
  <si>
    <t>Whether the patient expired (0) or not (1).</t>
  </si>
  <si>
    <t>Lower</t>
  </si>
  <si>
    <t>Upper</t>
  </si>
  <si>
    <t>Discrete numerical</t>
  </si>
  <si>
    <t>Categorical</t>
  </si>
  <si>
    <t>Continuous numerical</t>
  </si>
  <si>
    <t>Binary</t>
  </si>
  <si>
    <t>Total Obs</t>
  </si>
  <si>
    <t>All Observations</t>
  </si>
  <si>
    <t>Missing</t>
  </si>
  <si>
    <t>Missing (%)</t>
  </si>
  <si>
    <t>Non Missing</t>
  </si>
  <si>
    <t>Not Expired</t>
  </si>
  <si>
    <t>Expired</t>
  </si>
  <si>
    <t>Type</t>
  </si>
  <si>
    <t>Target</t>
  </si>
  <si>
    <t>N/A</t>
  </si>
  <si>
    <t>Unique Identifier</t>
  </si>
  <si>
    <t>Predictor: Demographic</t>
  </si>
  <si>
    <t>Predictor: Vital Signs</t>
  </si>
  <si>
    <t>Predictor: Lab Values</t>
  </si>
  <si>
    <t>breaths/minute</t>
  </si>
  <si>
    <t>The average heart rate of the patient.</t>
  </si>
  <si>
    <t>The average systolic blood pressure of the patient.</t>
  </si>
  <si>
    <t>The average mean blood pressure of the patient.</t>
  </si>
  <si>
    <t>The average respiratory rate of the patient.</t>
  </si>
  <si>
    <t>The average body temperature of the patient.</t>
  </si>
  <si>
    <t>The average oxygen saturation of the patient.</t>
  </si>
  <si>
    <t>The average diastolic blood pressure of the patient.</t>
  </si>
  <si>
    <t>The average partial thromboplastin time.</t>
  </si>
  <si>
    <t>The average sodium level.</t>
  </si>
  <si>
    <t>The average white blood cell count.</t>
  </si>
  <si>
    <t>The average potassium level.</t>
  </si>
  <si>
    <t>The average blood urea nitrogen level.</t>
  </si>
  <si>
    <t>The average albumin level in the blood.</t>
  </si>
  <si>
    <t>The average bilirubin level.</t>
  </si>
  <si>
    <t>The average lactate level in the blood.</t>
  </si>
  <si>
    <t>The average bicarbonate level.</t>
  </si>
  <si>
    <t>The percentage of band neutrophils.</t>
  </si>
  <si>
    <t>The average chloride level.</t>
  </si>
  <si>
    <t>The average creatinine level.</t>
  </si>
  <si>
    <t>The average glucose level.</t>
  </si>
  <si>
    <t>The average hemoglobin level.</t>
  </si>
  <si>
    <t>The average hematocrit level.</t>
  </si>
  <si>
    <t>The average platelet count.</t>
  </si>
  <si>
    <t>(% of Not Exp)</t>
  </si>
  <si>
    <t>(% of Exp)</t>
  </si>
  <si>
    <t>HOSPITAL_EXPIRE_FLAG</t>
  </si>
  <si>
    <t>Total</t>
  </si>
  <si>
    <t>Outside Valid Range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</si>
</sst>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Display"/>
      <family val="2"/>
      <scheme val="major"/>
    </font>
    <font>
      <b/>
      <sz val="11"/>
      <color theme="0"/>
      <name val="Aptos Display"/>
      <family val="2"/>
      <scheme val="major"/>
    </font>
    <font>
      <sz val="12"/>
      <color theme="1"/>
      <name val="Aptos Narrow"/>
      <family val="2"/>
      <scheme val="minor"/>
    </font>
    <font>
      <sz val="10"/>
      <color theme="1"/>
      <name val="Aptos Display"/>
      <family val="2"/>
      <scheme val="major"/>
    </font>
    <font>
      <sz val="10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0"/>
      <color theme="1"/>
      <name val="Aptos Display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 vertical="top" wrapText="1"/>
    </xf>
    <xf numFmtId="0" fontId="3" fillId="5" borderId="0" xfId="0" applyFont="1" applyFill="1" applyAlignment="1">
      <alignment vertical="top" wrapText="1"/>
    </xf>
    <xf numFmtId="0" fontId="3" fillId="5" borderId="0" xfId="0" applyFont="1" applyFill="1" applyAlignment="1">
      <alignment horizontal="center" vertical="top" wrapText="1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164" fontId="6" fillId="0" borderId="0" xfId="1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 vertical="top" wrapText="1"/>
    </xf>
    <xf numFmtId="0" fontId="3" fillId="2" borderId="6" xfId="0" applyFont="1" applyFill="1" applyBorder="1" applyAlignment="1">
      <alignment horizontal="center" vertical="top" wrapText="1"/>
    </xf>
    <xf numFmtId="0" fontId="3" fillId="5" borderId="5" xfId="0" applyFont="1" applyFill="1" applyBorder="1" applyAlignment="1">
      <alignment horizontal="center" vertical="top" wrapText="1"/>
    </xf>
    <xf numFmtId="0" fontId="3" fillId="5" borderId="6" xfId="0" applyFont="1" applyFill="1" applyBorder="1" applyAlignment="1">
      <alignment horizontal="center" vertical="top" wrapText="1"/>
    </xf>
    <xf numFmtId="0" fontId="6" fillId="0" borderId="5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0" fontId="6" fillId="0" borderId="6" xfId="1" applyNumberFormat="1" applyFont="1" applyBorder="1" applyAlignment="1">
      <alignment horizontal="center"/>
    </xf>
    <xf numFmtId="10" fontId="6" fillId="0" borderId="8" xfId="1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10" fontId="7" fillId="0" borderId="6" xfId="1" applyNumberFormat="1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0" fontId="7" fillId="0" borderId="8" xfId="1" applyNumberFormat="1" applyFont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 applyAlignment="1">
      <alignment horizontal="center"/>
    </xf>
    <xf numFmtId="0" fontId="5" fillId="0" borderId="3" xfId="0" applyFont="1" applyBorder="1"/>
    <xf numFmtId="0" fontId="4" fillId="5" borderId="5" xfId="0" applyFont="1" applyFill="1" applyBorder="1" applyAlignment="1">
      <alignment vertical="top" wrapText="1"/>
    </xf>
    <xf numFmtId="0" fontId="6" fillId="0" borderId="5" xfId="0" applyFont="1" applyBorder="1"/>
    <xf numFmtId="0" fontId="6" fillId="0" borderId="7" xfId="0" applyFont="1" applyBorder="1"/>
    <xf numFmtId="0" fontId="6" fillId="0" borderId="1" xfId="0" applyFont="1" applyBorder="1"/>
    <xf numFmtId="0" fontId="3" fillId="2" borderId="5" xfId="0" applyFont="1" applyFill="1" applyBorder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9" fillId="0" borderId="0" xfId="0" applyFont="1"/>
    <xf numFmtId="0" fontId="2" fillId="0" borderId="0" xfId="0" applyFont="1" applyAlignment="1">
      <alignment horizontal="center"/>
    </xf>
    <xf numFmtId="10" fontId="6" fillId="0" borderId="0" xfId="1" applyNumberFormat="1" applyFont="1" applyBorder="1" applyAlignment="1">
      <alignment horizontal="center"/>
    </xf>
    <xf numFmtId="10" fontId="3" fillId="5" borderId="0" xfId="0" applyNumberFormat="1" applyFont="1" applyFill="1" applyAlignment="1">
      <alignment horizontal="center" vertical="top" wrapText="1"/>
    </xf>
    <xf numFmtId="10" fontId="6" fillId="0" borderId="1" xfId="1" applyNumberFormat="1" applyFont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6" borderId="4" xfId="0" applyFont="1" applyFill="1" applyBorder="1" applyAlignment="1">
      <alignment horizontal="center"/>
    </xf>
    <xf numFmtId="0" fontId="0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8585"/>
      <color rgb="FFC00000"/>
      <color rgb="FFFF4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DFAE2-6F1A-4753-AB26-49EA006D863A}">
  <dimension ref="A1:R41"/>
  <sheetViews>
    <sheetView tabSelected="1" topLeftCell="A13" workbookViewId="0">
      <selection activeCell="A22" sqref="A22:XFD27"/>
    </sheetView>
  </sheetViews>
  <sheetFormatPr defaultRowHeight="14.4" x14ac:dyDescent="0.3"/>
  <cols>
    <col min="1" max="1" width="21.88671875" customWidth="1"/>
    <col min="2" max="2" width="9.44140625" style="1" customWidth="1"/>
    <col min="3" max="3" width="18.88671875" style="1" bestFit="1" customWidth="1"/>
    <col min="4" max="4" width="40" bestFit="1" customWidth="1"/>
    <col min="5" max="6" width="10" style="1" customWidth="1"/>
    <col min="7" max="7" width="12.88671875" style="1" customWidth="1"/>
    <col min="8" max="9" width="10.77734375" style="1" customWidth="1"/>
    <col min="10" max="10" width="12.88671875" style="1" customWidth="1"/>
    <col min="11" max="13" width="12.88671875" style="1" hidden="1" customWidth="1"/>
    <col min="14" max="14" width="12.88671875" style="1" customWidth="1"/>
    <col min="15" max="15" width="10.77734375" style="1" customWidth="1"/>
    <col min="16" max="16" width="13.21875" style="1" customWidth="1"/>
    <col min="17" max="17" width="10.77734375" style="1" customWidth="1"/>
    <col min="18" max="18" width="13.21875" style="1" customWidth="1"/>
  </cols>
  <sheetData>
    <row r="1" spans="1:18" s="5" customFormat="1" ht="15.6" x14ac:dyDescent="0.3">
      <c r="A1" s="22"/>
      <c r="B1" s="23"/>
      <c r="C1" s="23"/>
      <c r="D1" s="24"/>
      <c r="E1" s="23"/>
      <c r="F1" s="23"/>
      <c r="G1" s="23"/>
      <c r="H1" s="40" t="s">
        <v>60</v>
      </c>
      <c r="I1" s="41"/>
      <c r="J1" s="41"/>
      <c r="K1" s="41"/>
      <c r="L1" s="41"/>
      <c r="M1" s="41"/>
      <c r="N1" s="42"/>
      <c r="O1" s="36" t="s">
        <v>64</v>
      </c>
      <c r="P1" s="37"/>
      <c r="Q1" s="38" t="s">
        <v>65</v>
      </c>
      <c r="R1" s="39"/>
    </row>
    <row r="2" spans="1:18" s="1" customFormat="1" ht="28.8" x14ac:dyDescent="0.3">
      <c r="A2" s="29" t="s">
        <v>29</v>
      </c>
      <c r="B2" s="2" t="s">
        <v>30</v>
      </c>
      <c r="C2" s="2" t="s">
        <v>66</v>
      </c>
      <c r="D2" s="30" t="s">
        <v>32</v>
      </c>
      <c r="E2" s="2" t="s">
        <v>53</v>
      </c>
      <c r="F2" s="2" t="s">
        <v>54</v>
      </c>
      <c r="G2" s="2" t="s">
        <v>33</v>
      </c>
      <c r="H2" s="9" t="s">
        <v>59</v>
      </c>
      <c r="I2" s="2" t="s">
        <v>61</v>
      </c>
      <c r="J2" s="2" t="s">
        <v>62</v>
      </c>
      <c r="K2" s="2" t="s">
        <v>63</v>
      </c>
      <c r="L2" s="2" t="s">
        <v>45</v>
      </c>
      <c r="M2" s="2" t="s">
        <v>46</v>
      </c>
      <c r="N2" s="10" t="s">
        <v>101</v>
      </c>
      <c r="O2" s="9" t="s">
        <v>61</v>
      </c>
      <c r="P2" s="10" t="s">
        <v>97</v>
      </c>
      <c r="Q2" s="9" t="s">
        <v>61</v>
      </c>
      <c r="R2" s="10" t="s">
        <v>98</v>
      </c>
    </row>
    <row r="3" spans="1:18" x14ac:dyDescent="0.3">
      <c r="A3" s="25" t="s">
        <v>67</v>
      </c>
      <c r="B3" s="4"/>
      <c r="C3" s="4"/>
      <c r="D3" s="3"/>
      <c r="E3" s="4"/>
      <c r="F3" s="4"/>
      <c r="G3" s="4"/>
      <c r="H3" s="11"/>
      <c r="I3" s="4"/>
      <c r="J3" s="4"/>
      <c r="K3" s="4"/>
      <c r="L3" s="4"/>
      <c r="M3" s="4"/>
      <c r="N3" s="12"/>
      <c r="O3" s="11"/>
      <c r="P3" s="12"/>
      <c r="Q3" s="11"/>
      <c r="R3" s="12"/>
    </row>
    <row r="4" spans="1:18" x14ac:dyDescent="0.3">
      <c r="A4" s="26" t="s">
        <v>99</v>
      </c>
      <c r="B4" s="7" t="s">
        <v>68</v>
      </c>
      <c r="C4" s="7" t="s">
        <v>58</v>
      </c>
      <c r="D4" s="6" t="s">
        <v>52</v>
      </c>
      <c r="E4" s="7" t="s">
        <v>68</v>
      </c>
      <c r="F4" s="7" t="s">
        <v>68</v>
      </c>
      <c r="G4" s="7" t="s">
        <v>68</v>
      </c>
      <c r="H4" s="13">
        <v>22565</v>
      </c>
      <c r="I4" s="7">
        <v>0</v>
      </c>
      <c r="J4" s="8">
        <f>I4/H4</f>
        <v>0</v>
      </c>
      <c r="K4" s="7">
        <f>H4-I4</f>
        <v>22565</v>
      </c>
      <c r="L4" s="7">
        <v>0</v>
      </c>
      <c r="M4" s="7">
        <v>0</v>
      </c>
      <c r="N4" s="16">
        <f>(L4+M4)/K4</f>
        <v>0</v>
      </c>
      <c r="O4" s="18">
        <v>0</v>
      </c>
      <c r="P4" s="19">
        <f>O4/$B$39</f>
        <v>0</v>
      </c>
      <c r="Q4" s="18">
        <v>0</v>
      </c>
      <c r="R4" s="19">
        <f>Q4/$B$40</f>
        <v>0</v>
      </c>
    </row>
    <row r="5" spans="1:18" x14ac:dyDescent="0.3">
      <c r="A5" s="25" t="s">
        <v>69</v>
      </c>
      <c r="B5" s="4"/>
      <c r="C5" s="4"/>
      <c r="D5" s="3"/>
      <c r="E5" s="4"/>
      <c r="F5" s="4"/>
      <c r="G5" s="4"/>
      <c r="H5" s="11"/>
      <c r="I5" s="4"/>
      <c r="J5" s="4"/>
      <c r="K5" s="4"/>
      <c r="L5" s="4"/>
      <c r="M5" s="4"/>
      <c r="N5" s="12"/>
      <c r="O5" s="11"/>
      <c r="P5" s="12"/>
      <c r="Q5" s="11"/>
      <c r="R5" s="12"/>
    </row>
    <row r="6" spans="1:18" x14ac:dyDescent="0.3">
      <c r="A6" s="26" t="s">
        <v>0</v>
      </c>
      <c r="B6" s="7" t="s">
        <v>68</v>
      </c>
      <c r="C6" s="7" t="s">
        <v>55</v>
      </c>
      <c r="D6" s="6" t="s">
        <v>47</v>
      </c>
      <c r="E6" s="7" t="s">
        <v>68</v>
      </c>
      <c r="F6" s="7" t="s">
        <v>68</v>
      </c>
      <c r="G6" s="7" t="s">
        <v>68</v>
      </c>
      <c r="H6" s="13">
        <v>22565</v>
      </c>
      <c r="I6" s="7">
        <v>0</v>
      </c>
      <c r="J6" s="33">
        <f>I6/H6</f>
        <v>0</v>
      </c>
      <c r="K6" s="7">
        <f>H6-I6</f>
        <v>22565</v>
      </c>
      <c r="L6" s="7">
        <v>0</v>
      </c>
      <c r="M6" s="7">
        <v>0</v>
      </c>
      <c r="N6" s="16">
        <f>(L6+M6)/K6</f>
        <v>0</v>
      </c>
      <c r="O6" s="18">
        <v>0</v>
      </c>
      <c r="P6" s="19">
        <f t="shared" ref="P6:P8" si="0">O6/$B$39</f>
        <v>0</v>
      </c>
      <c r="Q6" s="18">
        <v>0</v>
      </c>
      <c r="R6" s="19">
        <f t="shared" ref="R6:R8" si="1">Q6/$B$40</f>
        <v>0</v>
      </c>
    </row>
    <row r="7" spans="1:18" x14ac:dyDescent="0.3">
      <c r="A7" s="26" t="s">
        <v>1</v>
      </c>
      <c r="B7" s="7" t="s">
        <v>68</v>
      </c>
      <c r="C7" s="7" t="s">
        <v>55</v>
      </c>
      <c r="D7" s="6" t="s">
        <v>50</v>
      </c>
      <c r="E7" s="7" t="s">
        <v>68</v>
      </c>
      <c r="F7" s="7" t="s">
        <v>68</v>
      </c>
      <c r="G7" s="7" t="s">
        <v>68</v>
      </c>
      <c r="H7" s="13">
        <v>22565</v>
      </c>
      <c r="I7" s="7">
        <v>0</v>
      </c>
      <c r="J7" s="33">
        <f t="shared" ref="J7:J37" si="2">I7/H7</f>
        <v>0</v>
      </c>
      <c r="K7" s="7">
        <f t="shared" ref="K7:K37" si="3">H7-I7</f>
        <v>22565</v>
      </c>
      <c r="L7" s="7">
        <v>0</v>
      </c>
      <c r="M7" s="7">
        <v>0</v>
      </c>
      <c r="N7" s="16">
        <f t="shared" ref="N7:N37" si="4">(L7+M7)/K7</f>
        <v>0</v>
      </c>
      <c r="O7" s="18">
        <v>0</v>
      </c>
      <c r="P7" s="19">
        <f t="shared" si="0"/>
        <v>0</v>
      </c>
      <c r="Q7" s="18">
        <v>0</v>
      </c>
      <c r="R7" s="19">
        <f t="shared" si="1"/>
        <v>0</v>
      </c>
    </row>
    <row r="8" spans="1:18" x14ac:dyDescent="0.3">
      <c r="A8" s="26" t="s">
        <v>2</v>
      </c>
      <c r="B8" s="7" t="s">
        <v>68</v>
      </c>
      <c r="C8" s="7" t="s">
        <v>55</v>
      </c>
      <c r="D8" s="6" t="s">
        <v>51</v>
      </c>
      <c r="E8" s="7" t="s">
        <v>68</v>
      </c>
      <c r="F8" s="7" t="s">
        <v>68</v>
      </c>
      <c r="G8" s="7" t="s">
        <v>68</v>
      </c>
      <c r="H8" s="13">
        <v>22565</v>
      </c>
      <c r="I8" s="7">
        <v>0</v>
      </c>
      <c r="J8" s="33">
        <f t="shared" si="2"/>
        <v>0</v>
      </c>
      <c r="K8" s="7">
        <f t="shared" si="3"/>
        <v>22565</v>
      </c>
      <c r="L8" s="7">
        <v>0</v>
      </c>
      <c r="M8" s="7">
        <v>0</v>
      </c>
      <c r="N8" s="16">
        <f t="shared" si="4"/>
        <v>0</v>
      </c>
      <c r="O8" s="18">
        <v>0</v>
      </c>
      <c r="P8" s="19">
        <f t="shared" si="0"/>
        <v>0</v>
      </c>
      <c r="Q8" s="18">
        <v>0</v>
      </c>
      <c r="R8" s="19">
        <f t="shared" si="1"/>
        <v>0</v>
      </c>
    </row>
    <row r="9" spans="1:18" x14ac:dyDescent="0.3">
      <c r="A9" s="25" t="s">
        <v>70</v>
      </c>
      <c r="B9" s="4"/>
      <c r="C9" s="4"/>
      <c r="D9" s="3"/>
      <c r="E9" s="4"/>
      <c r="F9" s="4"/>
      <c r="G9" s="4"/>
      <c r="H9" s="11"/>
      <c r="I9" s="4"/>
      <c r="J9" s="34"/>
      <c r="K9" s="4"/>
      <c r="L9" s="4"/>
      <c r="M9" s="4"/>
      <c r="N9" s="12"/>
      <c r="O9" s="11"/>
      <c r="P9" s="12"/>
      <c r="Q9" s="11"/>
      <c r="R9" s="12"/>
    </row>
    <row r="10" spans="1:18" x14ac:dyDescent="0.3">
      <c r="A10" s="26" t="s">
        <v>3</v>
      </c>
      <c r="B10" s="7" t="s">
        <v>68</v>
      </c>
      <c r="C10" s="7" t="s">
        <v>55</v>
      </c>
      <c r="D10" s="6" t="s">
        <v>31</v>
      </c>
      <c r="E10" s="7">
        <v>0</v>
      </c>
      <c r="F10" s="7">
        <v>91</v>
      </c>
      <c r="G10" s="7" t="s">
        <v>34</v>
      </c>
      <c r="H10" s="13">
        <v>22565</v>
      </c>
      <c r="I10" s="7">
        <v>0</v>
      </c>
      <c r="J10" s="33">
        <f t="shared" si="2"/>
        <v>0</v>
      </c>
      <c r="K10" s="7">
        <f t="shared" si="3"/>
        <v>22565</v>
      </c>
      <c r="L10" s="7">
        <v>0</v>
      </c>
      <c r="M10" s="7">
        <v>0</v>
      </c>
      <c r="N10" s="16">
        <f t="shared" si="4"/>
        <v>0</v>
      </c>
      <c r="O10" s="18">
        <v>0</v>
      </c>
      <c r="P10" s="19">
        <f t="shared" ref="P10:P12" si="5">O10/$B$39</f>
        <v>0</v>
      </c>
      <c r="Q10" s="18">
        <v>0</v>
      </c>
      <c r="R10" s="19">
        <f t="shared" ref="R10:R12" si="6">Q10/$B$40</f>
        <v>0</v>
      </c>
    </row>
    <row r="11" spans="1:18" x14ac:dyDescent="0.3">
      <c r="A11" s="26" t="s">
        <v>4</v>
      </c>
      <c r="B11" s="7" t="s">
        <v>68</v>
      </c>
      <c r="C11" s="7" t="s">
        <v>56</v>
      </c>
      <c r="D11" s="6" t="s">
        <v>48</v>
      </c>
      <c r="E11" s="7" t="s">
        <v>68</v>
      </c>
      <c r="F11" s="7" t="s">
        <v>68</v>
      </c>
      <c r="G11" s="7" t="s">
        <v>68</v>
      </c>
      <c r="H11" s="13">
        <v>22565</v>
      </c>
      <c r="I11" s="7">
        <v>0</v>
      </c>
      <c r="J11" s="33">
        <f t="shared" si="2"/>
        <v>0</v>
      </c>
      <c r="K11" s="7">
        <f t="shared" si="3"/>
        <v>22565</v>
      </c>
      <c r="L11" s="7">
        <v>0</v>
      </c>
      <c r="M11" s="7">
        <v>0</v>
      </c>
      <c r="N11" s="16">
        <f t="shared" si="4"/>
        <v>0</v>
      </c>
      <c r="O11" s="18">
        <v>0</v>
      </c>
      <c r="P11" s="19">
        <f t="shared" si="5"/>
        <v>0</v>
      </c>
      <c r="Q11" s="18">
        <v>0</v>
      </c>
      <c r="R11" s="19">
        <f t="shared" si="6"/>
        <v>0</v>
      </c>
    </row>
    <row r="12" spans="1:18" x14ac:dyDescent="0.3">
      <c r="A12" s="26" t="s">
        <v>5</v>
      </c>
      <c r="B12" s="7" t="s">
        <v>68</v>
      </c>
      <c r="C12" s="7" t="s">
        <v>56</v>
      </c>
      <c r="D12" s="6" t="s">
        <v>49</v>
      </c>
      <c r="E12" s="7" t="s">
        <v>68</v>
      </c>
      <c r="F12" s="7" t="s">
        <v>68</v>
      </c>
      <c r="G12" s="7" t="s">
        <v>68</v>
      </c>
      <c r="H12" s="13">
        <v>22565</v>
      </c>
      <c r="I12" s="7">
        <v>0</v>
      </c>
      <c r="J12" s="33">
        <f t="shared" si="2"/>
        <v>0</v>
      </c>
      <c r="K12" s="7">
        <f t="shared" si="3"/>
        <v>22565</v>
      </c>
      <c r="L12" s="7">
        <v>0</v>
      </c>
      <c r="M12" s="7">
        <v>0</v>
      </c>
      <c r="N12" s="16">
        <f t="shared" si="4"/>
        <v>0</v>
      </c>
      <c r="O12" s="18">
        <v>0</v>
      </c>
      <c r="P12" s="19">
        <f t="shared" si="5"/>
        <v>0</v>
      </c>
      <c r="Q12" s="18">
        <v>0</v>
      </c>
      <c r="R12" s="19">
        <f t="shared" si="6"/>
        <v>0</v>
      </c>
    </row>
    <row r="13" spans="1:18" x14ac:dyDescent="0.3">
      <c r="A13" s="25" t="s">
        <v>71</v>
      </c>
      <c r="B13" s="4"/>
      <c r="C13" s="4"/>
      <c r="D13" s="3"/>
      <c r="E13" s="4"/>
      <c r="F13" s="4"/>
      <c r="G13" s="4"/>
      <c r="H13" s="11"/>
      <c r="I13" s="4"/>
      <c r="J13" s="34"/>
      <c r="K13" s="4"/>
      <c r="L13" s="4"/>
      <c r="M13" s="4"/>
      <c r="N13" s="12"/>
      <c r="O13" s="11"/>
      <c r="P13" s="12"/>
      <c r="Q13" s="11"/>
      <c r="R13" s="12"/>
    </row>
    <row r="14" spans="1:18" x14ac:dyDescent="0.3">
      <c r="A14" s="26" t="s">
        <v>6</v>
      </c>
      <c r="B14" s="7">
        <v>220045</v>
      </c>
      <c r="C14" s="7" t="s">
        <v>57</v>
      </c>
      <c r="D14" s="6" t="s">
        <v>74</v>
      </c>
      <c r="E14" s="7">
        <v>0</v>
      </c>
      <c r="F14" s="7">
        <v>350</v>
      </c>
      <c r="G14" s="7" t="s">
        <v>35</v>
      </c>
      <c r="H14" s="13">
        <v>22565</v>
      </c>
      <c r="I14" s="7">
        <v>1</v>
      </c>
      <c r="J14" s="33">
        <f t="shared" si="2"/>
        <v>4.4316419233325945E-5</v>
      </c>
      <c r="K14" s="7">
        <f t="shared" si="3"/>
        <v>22564</v>
      </c>
      <c r="L14" s="7">
        <v>0</v>
      </c>
      <c r="M14" s="7">
        <v>0</v>
      </c>
      <c r="N14" s="16">
        <f t="shared" si="4"/>
        <v>0</v>
      </c>
      <c r="O14" s="18">
        <v>0</v>
      </c>
      <c r="P14" s="19">
        <f t="shared" ref="P14:P20" si="7">O14/$B$39</f>
        <v>0</v>
      </c>
      <c r="Q14" s="18">
        <v>1</v>
      </c>
      <c r="R14" s="19">
        <f t="shared" ref="R14:R20" si="8">Q14/$B$40</f>
        <v>5.1851083687649071E-5</v>
      </c>
    </row>
    <row r="15" spans="1:18" s="43" customFormat="1" x14ac:dyDescent="0.3">
      <c r="A15" s="26" t="s">
        <v>7</v>
      </c>
      <c r="B15" s="7">
        <v>220051</v>
      </c>
      <c r="C15" s="7" t="s">
        <v>57</v>
      </c>
      <c r="D15" s="6" t="s">
        <v>80</v>
      </c>
      <c r="E15" s="7">
        <v>0</v>
      </c>
      <c r="F15" s="7">
        <v>375</v>
      </c>
      <c r="G15" s="7" t="s">
        <v>36</v>
      </c>
      <c r="H15" s="13">
        <v>22565</v>
      </c>
      <c r="I15" s="7">
        <v>10265</v>
      </c>
      <c r="J15" s="33">
        <f t="shared" si="2"/>
        <v>0.45490804343009084</v>
      </c>
      <c r="K15" s="7">
        <f t="shared" si="3"/>
        <v>12300</v>
      </c>
      <c r="L15" s="7">
        <v>1</v>
      </c>
      <c r="M15" s="7">
        <v>7</v>
      </c>
      <c r="N15" s="16">
        <f t="shared" si="4"/>
        <v>6.5040650406504065E-4</v>
      </c>
      <c r="O15" s="18">
        <v>1268</v>
      </c>
      <c r="P15" s="19">
        <f t="shared" si="7"/>
        <v>0.38670326318999693</v>
      </c>
      <c r="Q15" s="18">
        <v>8997</v>
      </c>
      <c r="R15" s="19">
        <f t="shared" si="8"/>
        <v>0.4665041999377787</v>
      </c>
    </row>
    <row r="16" spans="1:18" s="43" customFormat="1" x14ac:dyDescent="0.3">
      <c r="A16" s="26" t="s">
        <v>8</v>
      </c>
      <c r="B16" s="7">
        <v>220050</v>
      </c>
      <c r="C16" s="7" t="s">
        <v>57</v>
      </c>
      <c r="D16" s="6" t="s">
        <v>75</v>
      </c>
      <c r="E16" s="7">
        <v>0</v>
      </c>
      <c r="F16" s="7">
        <v>375</v>
      </c>
      <c r="G16" s="7" t="s">
        <v>36</v>
      </c>
      <c r="H16" s="13">
        <v>22565</v>
      </c>
      <c r="I16" s="7">
        <v>10272</v>
      </c>
      <c r="J16" s="33">
        <f t="shared" si="2"/>
        <v>0.45521825836472413</v>
      </c>
      <c r="K16" s="7">
        <f t="shared" si="3"/>
        <v>12293</v>
      </c>
      <c r="L16" s="7">
        <v>0</v>
      </c>
      <c r="M16" s="7">
        <v>0</v>
      </c>
      <c r="N16" s="16">
        <f t="shared" si="4"/>
        <v>0</v>
      </c>
      <c r="O16" s="18">
        <v>1269</v>
      </c>
      <c r="P16" s="19">
        <f t="shared" si="7"/>
        <v>0.38700823421774933</v>
      </c>
      <c r="Q16" s="18">
        <v>9003</v>
      </c>
      <c r="R16" s="19">
        <f t="shared" si="8"/>
        <v>0.4668153064399046</v>
      </c>
    </row>
    <row r="17" spans="1:18" s="43" customFormat="1" x14ac:dyDescent="0.3">
      <c r="A17" s="26" t="s">
        <v>9</v>
      </c>
      <c r="B17" s="7">
        <v>225312</v>
      </c>
      <c r="C17" s="7" t="s">
        <v>57</v>
      </c>
      <c r="D17" s="6" t="s">
        <v>76</v>
      </c>
      <c r="E17" s="7">
        <v>14</v>
      </c>
      <c r="F17" s="7">
        <v>330</v>
      </c>
      <c r="G17" s="7" t="s">
        <v>36</v>
      </c>
      <c r="H17" s="13">
        <v>22565</v>
      </c>
      <c r="I17" s="7">
        <v>19878</v>
      </c>
      <c r="J17" s="33">
        <f t="shared" si="2"/>
        <v>0.88092178152005318</v>
      </c>
      <c r="K17" s="7">
        <f t="shared" si="3"/>
        <v>2687</v>
      </c>
      <c r="L17" s="7">
        <v>36</v>
      </c>
      <c r="M17" s="7">
        <v>4</v>
      </c>
      <c r="N17" s="16">
        <f t="shared" si="4"/>
        <v>1.48864905098623E-2</v>
      </c>
      <c r="O17" s="18">
        <v>2635</v>
      </c>
      <c r="P17" s="19">
        <f t="shared" si="7"/>
        <v>0.80359865812747788</v>
      </c>
      <c r="Q17" s="18">
        <v>17243</v>
      </c>
      <c r="R17" s="19">
        <f t="shared" si="8"/>
        <v>0.89406823602613295</v>
      </c>
    </row>
    <row r="18" spans="1:18" s="43" customFormat="1" x14ac:dyDescent="0.3">
      <c r="A18" s="26" t="s">
        <v>10</v>
      </c>
      <c r="B18" s="7">
        <v>223761</v>
      </c>
      <c r="C18" s="7" t="s">
        <v>57</v>
      </c>
      <c r="D18" s="6" t="s">
        <v>78</v>
      </c>
      <c r="E18" s="7">
        <v>78.8</v>
      </c>
      <c r="F18" s="7">
        <v>113</v>
      </c>
      <c r="G18" s="7" t="s">
        <v>37</v>
      </c>
      <c r="H18" s="13">
        <v>22565</v>
      </c>
      <c r="I18" s="7">
        <v>94</v>
      </c>
      <c r="J18" s="33">
        <f t="shared" si="2"/>
        <v>4.1657434079326395E-3</v>
      </c>
      <c r="K18" s="7">
        <f t="shared" si="3"/>
        <v>22471</v>
      </c>
      <c r="L18" s="7">
        <v>10</v>
      </c>
      <c r="M18" s="7">
        <v>8</v>
      </c>
      <c r="N18" s="16">
        <f t="shared" si="4"/>
        <v>8.0103244181389344E-4</v>
      </c>
      <c r="O18" s="18">
        <v>62</v>
      </c>
      <c r="P18" s="19">
        <f t="shared" si="7"/>
        <v>1.8908203720646537E-2</v>
      </c>
      <c r="Q18" s="18">
        <v>32</v>
      </c>
      <c r="R18" s="19">
        <f t="shared" si="8"/>
        <v>1.6592346780047703E-3</v>
      </c>
    </row>
    <row r="19" spans="1:18" s="43" customFormat="1" x14ac:dyDescent="0.3">
      <c r="A19" s="26" t="s">
        <v>11</v>
      </c>
      <c r="B19" s="7">
        <v>220227</v>
      </c>
      <c r="C19" s="7" t="s">
        <v>57</v>
      </c>
      <c r="D19" s="6" t="s">
        <v>79</v>
      </c>
      <c r="E19" s="7">
        <v>0</v>
      </c>
      <c r="F19" s="7">
        <v>100</v>
      </c>
      <c r="G19" s="7" t="s">
        <v>38</v>
      </c>
      <c r="H19" s="13">
        <v>22565</v>
      </c>
      <c r="I19" s="7">
        <v>13816</v>
      </c>
      <c r="J19" s="33">
        <f t="shared" si="2"/>
        <v>0.61227564812763124</v>
      </c>
      <c r="K19" s="7">
        <f t="shared" si="3"/>
        <v>8749</v>
      </c>
      <c r="L19" s="7">
        <v>0</v>
      </c>
      <c r="M19" s="7">
        <v>11</v>
      </c>
      <c r="N19" s="16">
        <f t="shared" si="4"/>
        <v>1.2572865470339468E-3</v>
      </c>
      <c r="O19" s="18">
        <v>1585</v>
      </c>
      <c r="P19" s="19">
        <f t="shared" si="7"/>
        <v>0.48337907898749621</v>
      </c>
      <c r="Q19" s="18">
        <v>12231</v>
      </c>
      <c r="R19" s="19">
        <f t="shared" si="8"/>
        <v>0.63419060458363585</v>
      </c>
    </row>
    <row r="20" spans="1:18" x14ac:dyDescent="0.3">
      <c r="A20" s="26" t="s">
        <v>12</v>
      </c>
      <c r="B20" s="7">
        <v>220210</v>
      </c>
      <c r="C20" s="7" t="s">
        <v>57</v>
      </c>
      <c r="D20" s="6" t="s">
        <v>77</v>
      </c>
      <c r="E20" s="7">
        <v>0</v>
      </c>
      <c r="F20" s="7">
        <v>300</v>
      </c>
      <c r="G20" s="7" t="s">
        <v>73</v>
      </c>
      <c r="H20" s="13">
        <v>22565</v>
      </c>
      <c r="I20" s="7">
        <v>1</v>
      </c>
      <c r="J20" s="33">
        <f t="shared" si="2"/>
        <v>4.4316419233325945E-5</v>
      </c>
      <c r="K20" s="7">
        <f t="shared" si="3"/>
        <v>22564</v>
      </c>
      <c r="L20" s="7">
        <v>0</v>
      </c>
      <c r="M20" s="7">
        <v>1</v>
      </c>
      <c r="N20" s="16">
        <f t="shared" si="4"/>
        <v>4.4318383265378478E-5</v>
      </c>
      <c r="O20" s="18">
        <v>0</v>
      </c>
      <c r="P20" s="19">
        <f t="shared" si="7"/>
        <v>0</v>
      </c>
      <c r="Q20" s="18">
        <v>1</v>
      </c>
      <c r="R20" s="19">
        <f t="shared" si="8"/>
        <v>5.1851083687649071E-5</v>
      </c>
    </row>
    <row r="21" spans="1:18" x14ac:dyDescent="0.3">
      <c r="A21" s="25" t="s">
        <v>72</v>
      </c>
      <c r="B21" s="4"/>
      <c r="C21" s="4"/>
      <c r="D21" s="3"/>
      <c r="E21" s="4"/>
      <c r="F21" s="4"/>
      <c r="G21" s="4"/>
      <c r="H21" s="11"/>
      <c r="I21" s="4"/>
      <c r="J21" s="34"/>
      <c r="K21" s="4"/>
      <c r="L21" s="4"/>
      <c r="M21" s="4"/>
      <c r="N21" s="12"/>
      <c r="O21" s="11"/>
      <c r="P21" s="12"/>
      <c r="Q21" s="11"/>
      <c r="R21" s="12"/>
    </row>
    <row r="22" spans="1:18" s="43" customFormat="1" x14ac:dyDescent="0.3">
      <c r="A22" s="26" t="s">
        <v>13</v>
      </c>
      <c r="B22" s="7">
        <v>50862</v>
      </c>
      <c r="C22" s="7" t="s">
        <v>57</v>
      </c>
      <c r="D22" s="6" t="s">
        <v>86</v>
      </c>
      <c r="E22" s="7">
        <v>0.6</v>
      </c>
      <c r="F22" s="7">
        <v>6</v>
      </c>
      <c r="G22" s="7" t="s">
        <v>39</v>
      </c>
      <c r="H22" s="13">
        <v>22565</v>
      </c>
      <c r="I22" s="7">
        <v>7511</v>
      </c>
      <c r="J22" s="33">
        <f t="shared" si="2"/>
        <v>0.33286062486151119</v>
      </c>
      <c r="K22" s="7">
        <f t="shared" si="3"/>
        <v>15054</v>
      </c>
      <c r="L22" s="7">
        <v>0</v>
      </c>
      <c r="M22" s="7">
        <v>0</v>
      </c>
      <c r="N22" s="16">
        <f t="shared" si="4"/>
        <v>0</v>
      </c>
      <c r="O22" s="18">
        <v>613</v>
      </c>
      <c r="P22" s="19">
        <f t="shared" ref="P22:P37" si="9">O22/$B$39</f>
        <v>0.18694724001219884</v>
      </c>
      <c r="Q22" s="18">
        <v>6898</v>
      </c>
      <c r="R22" s="19">
        <f t="shared" ref="R22:R37" si="10">Q22/$B$40</f>
        <v>0.35766877527740332</v>
      </c>
    </row>
    <row r="23" spans="1:18" s="43" customFormat="1" x14ac:dyDescent="0.3">
      <c r="A23" s="26" t="s">
        <v>14</v>
      </c>
      <c r="B23" s="7">
        <v>51006</v>
      </c>
      <c r="C23" s="7" t="s">
        <v>57</v>
      </c>
      <c r="D23" s="6" t="s">
        <v>85</v>
      </c>
      <c r="E23" s="7">
        <v>0</v>
      </c>
      <c r="F23" s="7">
        <v>250</v>
      </c>
      <c r="G23" s="7" t="s">
        <v>40</v>
      </c>
      <c r="H23" s="13">
        <v>22565</v>
      </c>
      <c r="I23" s="7">
        <v>0</v>
      </c>
      <c r="J23" s="33">
        <f t="shared" si="2"/>
        <v>0</v>
      </c>
      <c r="K23" s="7">
        <f t="shared" si="3"/>
        <v>22565</v>
      </c>
      <c r="L23" s="7">
        <v>0</v>
      </c>
      <c r="M23" s="7">
        <v>0</v>
      </c>
      <c r="N23" s="16">
        <f t="shared" si="4"/>
        <v>0</v>
      </c>
      <c r="O23" s="18">
        <v>0</v>
      </c>
      <c r="P23" s="19">
        <f t="shared" si="9"/>
        <v>0</v>
      </c>
      <c r="Q23" s="18">
        <v>0</v>
      </c>
      <c r="R23" s="19">
        <f t="shared" si="10"/>
        <v>0</v>
      </c>
    </row>
    <row r="24" spans="1:18" s="43" customFormat="1" x14ac:dyDescent="0.3">
      <c r="A24" s="26" t="s">
        <v>15</v>
      </c>
      <c r="B24" s="7">
        <v>50885</v>
      </c>
      <c r="C24" s="7" t="s">
        <v>57</v>
      </c>
      <c r="D24" s="6" t="s">
        <v>87</v>
      </c>
      <c r="E24" s="7">
        <v>0.1</v>
      </c>
      <c r="F24" s="7">
        <v>60</v>
      </c>
      <c r="G24" s="7" t="s">
        <v>40</v>
      </c>
      <c r="H24" s="13">
        <v>22565</v>
      </c>
      <c r="I24" s="7">
        <v>5788</v>
      </c>
      <c r="J24" s="33">
        <f t="shared" si="2"/>
        <v>0.25650343452249058</v>
      </c>
      <c r="K24" s="7">
        <f t="shared" si="3"/>
        <v>16777</v>
      </c>
      <c r="L24" s="7">
        <v>3</v>
      </c>
      <c r="M24" s="7">
        <v>2</v>
      </c>
      <c r="N24" s="16">
        <f t="shared" si="4"/>
        <v>2.9802706085712584E-4</v>
      </c>
      <c r="O24" s="18">
        <v>349</v>
      </c>
      <c r="P24" s="19">
        <f t="shared" si="9"/>
        <v>0.10643488868557487</v>
      </c>
      <c r="Q24" s="18">
        <v>5439</v>
      </c>
      <c r="R24" s="19">
        <f t="shared" si="10"/>
        <v>0.28201804417712328</v>
      </c>
    </row>
    <row r="25" spans="1:18" s="43" customFormat="1" x14ac:dyDescent="0.3">
      <c r="A25" s="26" t="s">
        <v>16</v>
      </c>
      <c r="B25" s="7">
        <v>50813</v>
      </c>
      <c r="C25" s="7" t="s">
        <v>57</v>
      </c>
      <c r="D25" s="6" t="s">
        <v>88</v>
      </c>
      <c r="E25" s="7">
        <v>0.4</v>
      </c>
      <c r="F25" s="7">
        <v>30</v>
      </c>
      <c r="G25" s="7" t="s">
        <v>41</v>
      </c>
      <c r="H25" s="13">
        <v>22565</v>
      </c>
      <c r="I25" s="7">
        <v>3918</v>
      </c>
      <c r="J25" s="33">
        <f t="shared" si="2"/>
        <v>0.17363173055617107</v>
      </c>
      <c r="K25" s="7">
        <f t="shared" si="3"/>
        <v>18647</v>
      </c>
      <c r="L25" s="7">
        <v>3</v>
      </c>
      <c r="M25" s="7">
        <v>1</v>
      </c>
      <c r="N25" s="16">
        <f t="shared" si="4"/>
        <v>2.1451171770257952E-4</v>
      </c>
      <c r="O25" s="18">
        <v>170</v>
      </c>
      <c r="P25" s="19">
        <f t="shared" si="9"/>
        <v>5.1845074717901798E-2</v>
      </c>
      <c r="Q25" s="18">
        <v>3748</v>
      </c>
      <c r="R25" s="19">
        <f t="shared" si="10"/>
        <v>0.19433786166130873</v>
      </c>
    </row>
    <row r="26" spans="1:18" s="43" customFormat="1" x14ac:dyDescent="0.3">
      <c r="A26" s="26" t="s">
        <v>17</v>
      </c>
      <c r="B26" s="7">
        <v>50882</v>
      </c>
      <c r="C26" s="7" t="s">
        <v>57</v>
      </c>
      <c r="D26" s="6" t="s">
        <v>89</v>
      </c>
      <c r="E26" s="7">
        <v>0</v>
      </c>
      <c r="F26" s="7">
        <v>60</v>
      </c>
      <c r="G26" s="7" t="s">
        <v>42</v>
      </c>
      <c r="H26" s="13">
        <v>22565</v>
      </c>
      <c r="I26" s="7">
        <v>0</v>
      </c>
      <c r="J26" s="33">
        <f t="shared" si="2"/>
        <v>0</v>
      </c>
      <c r="K26" s="7">
        <f t="shared" si="3"/>
        <v>22565</v>
      </c>
      <c r="L26" s="7">
        <v>0</v>
      </c>
      <c r="M26" s="7">
        <v>0</v>
      </c>
      <c r="N26" s="16">
        <f t="shared" si="4"/>
        <v>0</v>
      </c>
      <c r="O26" s="18">
        <v>0</v>
      </c>
      <c r="P26" s="19">
        <f t="shared" si="9"/>
        <v>0</v>
      </c>
      <c r="Q26" s="18">
        <v>0</v>
      </c>
      <c r="R26" s="19">
        <f t="shared" si="10"/>
        <v>0</v>
      </c>
    </row>
    <row r="27" spans="1:18" s="43" customFormat="1" x14ac:dyDescent="0.3">
      <c r="A27" s="26" t="s">
        <v>18</v>
      </c>
      <c r="B27" s="7">
        <v>51145</v>
      </c>
      <c r="C27" s="7" t="s">
        <v>57</v>
      </c>
      <c r="D27" s="6" t="s">
        <v>90</v>
      </c>
      <c r="E27" s="7">
        <v>0</v>
      </c>
      <c r="F27" s="7">
        <v>100</v>
      </c>
      <c r="G27" s="7" t="s">
        <v>38</v>
      </c>
      <c r="H27" s="13">
        <v>22565</v>
      </c>
      <c r="I27" s="7">
        <v>16661</v>
      </c>
      <c r="J27" s="33">
        <f t="shared" si="2"/>
        <v>0.73835586084644356</v>
      </c>
      <c r="K27" s="7">
        <f t="shared" si="3"/>
        <v>5904</v>
      </c>
      <c r="L27" s="7">
        <v>0</v>
      </c>
      <c r="M27" s="7">
        <v>0</v>
      </c>
      <c r="N27" s="16">
        <f t="shared" si="4"/>
        <v>0</v>
      </c>
      <c r="O27" s="18">
        <v>1717</v>
      </c>
      <c r="P27" s="19">
        <f t="shared" si="9"/>
        <v>0.52363525465080818</v>
      </c>
      <c r="Q27" s="18">
        <v>14944</v>
      </c>
      <c r="R27" s="19">
        <f t="shared" si="10"/>
        <v>0.77486259462822771</v>
      </c>
    </row>
    <row r="28" spans="1:18" x14ac:dyDescent="0.3">
      <c r="A28" s="26" t="s">
        <v>19</v>
      </c>
      <c r="B28" s="7">
        <v>50902</v>
      </c>
      <c r="C28" s="7" t="s">
        <v>57</v>
      </c>
      <c r="D28" s="6" t="s">
        <v>91</v>
      </c>
      <c r="E28" s="7">
        <v>50</v>
      </c>
      <c r="F28" s="7">
        <v>175</v>
      </c>
      <c r="G28" s="7" t="s">
        <v>42</v>
      </c>
      <c r="H28" s="13">
        <v>22565</v>
      </c>
      <c r="I28" s="7">
        <v>0</v>
      </c>
      <c r="J28" s="33">
        <f t="shared" si="2"/>
        <v>0</v>
      </c>
      <c r="K28" s="7">
        <f t="shared" si="3"/>
        <v>22565</v>
      </c>
      <c r="L28" s="7">
        <v>0</v>
      </c>
      <c r="M28" s="7">
        <v>0</v>
      </c>
      <c r="N28" s="16">
        <f t="shared" si="4"/>
        <v>0</v>
      </c>
      <c r="O28" s="18">
        <v>0</v>
      </c>
      <c r="P28" s="19">
        <f t="shared" si="9"/>
        <v>0</v>
      </c>
      <c r="Q28" s="18">
        <v>0</v>
      </c>
      <c r="R28" s="19">
        <f t="shared" si="10"/>
        <v>0</v>
      </c>
    </row>
    <row r="29" spans="1:18" x14ac:dyDescent="0.3">
      <c r="A29" s="26" t="s">
        <v>20</v>
      </c>
      <c r="B29" s="7">
        <v>50912</v>
      </c>
      <c r="C29" s="7" t="s">
        <v>57</v>
      </c>
      <c r="D29" s="6" t="s">
        <v>92</v>
      </c>
      <c r="E29" s="7">
        <v>0.1</v>
      </c>
      <c r="F29" s="7">
        <v>60</v>
      </c>
      <c r="G29" s="7" t="s">
        <v>40</v>
      </c>
      <c r="H29" s="13">
        <v>22565</v>
      </c>
      <c r="I29" s="7">
        <v>4</v>
      </c>
      <c r="J29" s="33">
        <f t="shared" si="2"/>
        <v>1.7726567693330378E-4</v>
      </c>
      <c r="K29" s="7">
        <f t="shared" si="3"/>
        <v>22561</v>
      </c>
      <c r="L29" s="7">
        <v>2</v>
      </c>
      <c r="M29" s="7">
        <v>0</v>
      </c>
      <c r="N29" s="16">
        <f t="shared" si="4"/>
        <v>8.864855281237534E-5</v>
      </c>
      <c r="O29" s="18">
        <v>3</v>
      </c>
      <c r="P29" s="19">
        <f t="shared" si="9"/>
        <v>9.1491308325709062E-4</v>
      </c>
      <c r="Q29" s="18">
        <v>1</v>
      </c>
      <c r="R29" s="19">
        <f t="shared" si="10"/>
        <v>5.1851083687649071E-5</v>
      </c>
    </row>
    <row r="30" spans="1:18" x14ac:dyDescent="0.3">
      <c r="A30" s="26" t="s">
        <v>21</v>
      </c>
      <c r="B30" s="7">
        <v>50931</v>
      </c>
      <c r="C30" s="7" t="s">
        <v>57</v>
      </c>
      <c r="D30" s="6" t="s">
        <v>93</v>
      </c>
      <c r="E30" s="7">
        <v>33</v>
      </c>
      <c r="F30" s="7">
        <v>2000</v>
      </c>
      <c r="G30" s="7" t="s">
        <v>40</v>
      </c>
      <c r="H30" s="13">
        <v>22565</v>
      </c>
      <c r="I30" s="7">
        <v>0</v>
      </c>
      <c r="J30" s="33">
        <f t="shared" si="2"/>
        <v>0</v>
      </c>
      <c r="K30" s="7">
        <f t="shared" si="3"/>
        <v>22565</v>
      </c>
      <c r="L30" s="7">
        <v>0</v>
      </c>
      <c r="M30" s="7">
        <v>0</v>
      </c>
      <c r="N30" s="16">
        <f t="shared" si="4"/>
        <v>0</v>
      </c>
      <c r="O30" s="18">
        <v>0</v>
      </c>
      <c r="P30" s="19">
        <f t="shared" si="9"/>
        <v>0</v>
      </c>
      <c r="Q30" s="18">
        <v>0</v>
      </c>
      <c r="R30" s="19">
        <f t="shared" si="10"/>
        <v>0</v>
      </c>
    </row>
    <row r="31" spans="1:18" x14ac:dyDescent="0.3">
      <c r="A31" s="26" t="s">
        <v>22</v>
      </c>
      <c r="B31" s="7">
        <v>51222</v>
      </c>
      <c r="C31" s="7" t="s">
        <v>57</v>
      </c>
      <c r="D31" s="6" t="s">
        <v>94</v>
      </c>
      <c r="E31" s="7">
        <v>0</v>
      </c>
      <c r="F31" s="7">
        <v>25</v>
      </c>
      <c r="G31" s="7" t="s">
        <v>39</v>
      </c>
      <c r="H31" s="13">
        <v>22565</v>
      </c>
      <c r="I31" s="7">
        <v>0</v>
      </c>
      <c r="J31" s="33">
        <f t="shared" si="2"/>
        <v>0</v>
      </c>
      <c r="K31" s="7">
        <f t="shared" si="3"/>
        <v>22565</v>
      </c>
      <c r="L31" s="7">
        <v>0</v>
      </c>
      <c r="M31" s="7">
        <v>0</v>
      </c>
      <c r="N31" s="16">
        <f t="shared" si="4"/>
        <v>0</v>
      </c>
      <c r="O31" s="18">
        <v>0</v>
      </c>
      <c r="P31" s="19">
        <f t="shared" si="9"/>
        <v>0</v>
      </c>
      <c r="Q31" s="18">
        <v>0</v>
      </c>
      <c r="R31" s="19">
        <f t="shared" si="10"/>
        <v>0</v>
      </c>
    </row>
    <row r="32" spans="1:18" x14ac:dyDescent="0.3">
      <c r="A32" s="26" t="s">
        <v>23</v>
      </c>
      <c r="B32" s="7">
        <v>51221</v>
      </c>
      <c r="C32" s="7" t="s">
        <v>57</v>
      </c>
      <c r="D32" s="6" t="s">
        <v>95</v>
      </c>
      <c r="E32" s="7">
        <v>0</v>
      </c>
      <c r="F32" s="7">
        <v>75</v>
      </c>
      <c r="G32" s="7" t="s">
        <v>39</v>
      </c>
      <c r="H32" s="13">
        <v>22565</v>
      </c>
      <c r="I32" s="7">
        <v>0</v>
      </c>
      <c r="J32" s="33">
        <f t="shared" si="2"/>
        <v>0</v>
      </c>
      <c r="K32" s="7">
        <f t="shared" si="3"/>
        <v>22565</v>
      </c>
      <c r="L32" s="7">
        <v>0</v>
      </c>
      <c r="M32" s="7">
        <v>0</v>
      </c>
      <c r="N32" s="16">
        <f t="shared" si="4"/>
        <v>0</v>
      </c>
      <c r="O32" s="18">
        <v>0</v>
      </c>
      <c r="P32" s="19">
        <f t="shared" si="9"/>
        <v>0</v>
      </c>
      <c r="Q32" s="18">
        <v>0</v>
      </c>
      <c r="R32" s="19">
        <f t="shared" si="10"/>
        <v>0</v>
      </c>
    </row>
    <row r="33" spans="1:18" x14ac:dyDescent="0.3">
      <c r="A33" s="26" t="s">
        <v>24</v>
      </c>
      <c r="B33" s="7">
        <v>51265</v>
      </c>
      <c r="C33" s="7" t="s">
        <v>57</v>
      </c>
      <c r="D33" s="6" t="s">
        <v>96</v>
      </c>
      <c r="E33" s="7">
        <v>0</v>
      </c>
      <c r="F33" s="7">
        <v>2000</v>
      </c>
      <c r="G33" s="7" t="s">
        <v>43</v>
      </c>
      <c r="H33" s="13">
        <v>22565</v>
      </c>
      <c r="I33" s="7">
        <v>1</v>
      </c>
      <c r="J33" s="33">
        <f t="shared" si="2"/>
        <v>4.4316419233325945E-5</v>
      </c>
      <c r="K33" s="7">
        <f t="shared" si="3"/>
        <v>22564</v>
      </c>
      <c r="L33" s="7">
        <v>0</v>
      </c>
      <c r="M33" s="7">
        <v>0</v>
      </c>
      <c r="N33" s="16">
        <f t="shared" si="4"/>
        <v>0</v>
      </c>
      <c r="O33" s="18">
        <v>0</v>
      </c>
      <c r="P33" s="19">
        <f t="shared" si="9"/>
        <v>0</v>
      </c>
      <c r="Q33" s="18">
        <v>1</v>
      </c>
      <c r="R33" s="19">
        <f t="shared" si="10"/>
        <v>5.1851083687649071E-5</v>
      </c>
    </row>
    <row r="34" spans="1:18" x14ac:dyDescent="0.3">
      <c r="A34" s="26" t="s">
        <v>25</v>
      </c>
      <c r="B34" s="7">
        <v>50971</v>
      </c>
      <c r="C34" s="7" t="s">
        <v>57</v>
      </c>
      <c r="D34" s="6" t="s">
        <v>84</v>
      </c>
      <c r="E34" s="7">
        <v>0</v>
      </c>
      <c r="F34" s="7">
        <v>12</v>
      </c>
      <c r="G34" s="7" t="s">
        <v>42</v>
      </c>
      <c r="H34" s="13">
        <v>22565</v>
      </c>
      <c r="I34" s="7">
        <v>0</v>
      </c>
      <c r="J34" s="33">
        <f t="shared" si="2"/>
        <v>0</v>
      </c>
      <c r="K34" s="7">
        <f t="shared" si="3"/>
        <v>22565</v>
      </c>
      <c r="L34" s="7">
        <v>0</v>
      </c>
      <c r="M34" s="7">
        <v>0</v>
      </c>
      <c r="N34" s="16">
        <f t="shared" si="4"/>
        <v>0</v>
      </c>
      <c r="O34" s="18">
        <v>0</v>
      </c>
      <c r="P34" s="19">
        <f t="shared" si="9"/>
        <v>0</v>
      </c>
      <c r="Q34" s="18">
        <v>0</v>
      </c>
      <c r="R34" s="19">
        <f t="shared" si="10"/>
        <v>0</v>
      </c>
    </row>
    <row r="35" spans="1:18" x14ac:dyDescent="0.3">
      <c r="A35" s="26" t="s">
        <v>26</v>
      </c>
      <c r="B35" s="7">
        <v>51275</v>
      </c>
      <c r="C35" s="7" t="s">
        <v>57</v>
      </c>
      <c r="D35" s="6" t="s">
        <v>81</v>
      </c>
      <c r="E35" s="7">
        <v>18.8</v>
      </c>
      <c r="F35" s="7">
        <v>150</v>
      </c>
      <c r="G35" s="7" t="s">
        <v>44</v>
      </c>
      <c r="H35" s="13">
        <v>22565</v>
      </c>
      <c r="I35" s="7">
        <v>652</v>
      </c>
      <c r="J35" s="33">
        <f t="shared" si="2"/>
        <v>2.8894305340128518E-2</v>
      </c>
      <c r="K35" s="7">
        <f t="shared" si="3"/>
        <v>21913</v>
      </c>
      <c r="L35" s="7">
        <v>3</v>
      </c>
      <c r="M35" s="7">
        <v>0</v>
      </c>
      <c r="N35" s="16">
        <f t="shared" si="4"/>
        <v>1.3690503354173321E-4</v>
      </c>
      <c r="O35" s="18">
        <v>40</v>
      </c>
      <c r="P35" s="19">
        <f t="shared" si="9"/>
        <v>1.2198841110094541E-2</v>
      </c>
      <c r="Q35" s="18">
        <v>612</v>
      </c>
      <c r="R35" s="19">
        <f t="shared" si="10"/>
        <v>3.1732863216841233E-2</v>
      </c>
    </row>
    <row r="36" spans="1:18" x14ac:dyDescent="0.3">
      <c r="A36" s="26" t="s">
        <v>27</v>
      </c>
      <c r="B36" s="7">
        <v>50983</v>
      </c>
      <c r="C36" s="7" t="s">
        <v>57</v>
      </c>
      <c r="D36" s="6" t="s">
        <v>82</v>
      </c>
      <c r="E36" s="7">
        <v>50</v>
      </c>
      <c r="F36" s="7">
        <v>225</v>
      </c>
      <c r="G36" s="7" t="s">
        <v>42</v>
      </c>
      <c r="H36" s="13">
        <v>22565</v>
      </c>
      <c r="I36" s="7">
        <v>0</v>
      </c>
      <c r="J36" s="33">
        <f t="shared" si="2"/>
        <v>0</v>
      </c>
      <c r="K36" s="7">
        <f t="shared" si="3"/>
        <v>22565</v>
      </c>
      <c r="L36" s="7">
        <v>0</v>
      </c>
      <c r="M36" s="7">
        <v>0</v>
      </c>
      <c r="N36" s="16">
        <f t="shared" si="4"/>
        <v>0</v>
      </c>
      <c r="O36" s="18">
        <v>0</v>
      </c>
      <c r="P36" s="19">
        <f t="shared" si="9"/>
        <v>0</v>
      </c>
      <c r="Q36" s="18">
        <v>0</v>
      </c>
      <c r="R36" s="19">
        <f t="shared" si="10"/>
        <v>0</v>
      </c>
    </row>
    <row r="37" spans="1:18" x14ac:dyDescent="0.3">
      <c r="A37" s="27" t="s">
        <v>28</v>
      </c>
      <c r="B37" s="15">
        <v>51301</v>
      </c>
      <c r="C37" s="15" t="s">
        <v>57</v>
      </c>
      <c r="D37" s="28" t="s">
        <v>83</v>
      </c>
      <c r="E37" s="15">
        <v>0</v>
      </c>
      <c r="F37" s="15">
        <v>1000</v>
      </c>
      <c r="G37" s="15" t="s">
        <v>43</v>
      </c>
      <c r="H37" s="14">
        <v>22565</v>
      </c>
      <c r="I37" s="15">
        <v>0</v>
      </c>
      <c r="J37" s="35">
        <f t="shared" si="2"/>
        <v>0</v>
      </c>
      <c r="K37" s="15">
        <f t="shared" si="3"/>
        <v>22565</v>
      </c>
      <c r="L37" s="15">
        <v>0</v>
      </c>
      <c r="M37" s="15">
        <v>0</v>
      </c>
      <c r="N37" s="17">
        <f t="shared" si="4"/>
        <v>0</v>
      </c>
      <c r="O37" s="20">
        <v>0</v>
      </c>
      <c r="P37" s="21">
        <f t="shared" si="9"/>
        <v>0</v>
      </c>
      <c r="Q37" s="20">
        <v>0</v>
      </c>
      <c r="R37" s="21">
        <f t="shared" si="10"/>
        <v>0</v>
      </c>
    </row>
    <row r="39" spans="1:18" x14ac:dyDescent="0.3">
      <c r="A39" s="31" t="s">
        <v>64</v>
      </c>
      <c r="B39" s="32">
        <v>3279</v>
      </c>
    </row>
    <row r="40" spans="1:18" x14ac:dyDescent="0.3">
      <c r="A40" s="31" t="s">
        <v>65</v>
      </c>
      <c r="B40" s="32">
        <v>19286</v>
      </c>
    </row>
    <row r="41" spans="1:18" x14ac:dyDescent="0.3">
      <c r="A41" t="s">
        <v>100</v>
      </c>
      <c r="B41" s="1">
        <f>SUM(B39:B40)</f>
        <v>22565</v>
      </c>
    </row>
  </sheetData>
  <mergeCells count="3">
    <mergeCell ref="O1:P1"/>
    <mergeCell ref="Q1:R1"/>
    <mergeCell ref="H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74B92-3753-45E0-9370-1EAAD75EF09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Missing Values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Kristianto</dc:creator>
  <cp:lastModifiedBy>Andrew Kristianto</cp:lastModifiedBy>
  <dcterms:created xsi:type="dcterms:W3CDTF">2024-06-27T18:19:10Z</dcterms:created>
  <dcterms:modified xsi:type="dcterms:W3CDTF">2024-06-28T07:34:45Z</dcterms:modified>
</cp:coreProperties>
</file>