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000" windowHeight="25020"/>
  </bookViews>
  <sheets>
    <sheet name="Assignment" sheetId="5" r:id="rId1"/>
    <sheet name="In-Class_Iphone" sheetId="9" r:id="rId2"/>
  </sheets>
  <calcPr calcId="152511"/>
</workbook>
</file>

<file path=xl/calcChain.xml><?xml version="1.0" encoding="utf-8"?>
<calcChain xmlns="http://schemas.openxmlformats.org/spreadsheetml/2006/main">
  <c r="H4" i="9" l="1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G16" i="9"/>
  <c r="G17" i="9"/>
  <c r="G18" i="9"/>
  <c r="G19" i="9"/>
  <c r="G20" i="9"/>
  <c r="G21" i="9"/>
  <c r="G22" i="9"/>
  <c r="G23" i="9"/>
  <c r="G24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C16" i="9"/>
  <c r="C17" i="9"/>
  <c r="C18" i="9"/>
  <c r="C19" i="9"/>
  <c r="C20" i="9"/>
  <c r="C21" i="9"/>
  <c r="C22" i="9"/>
  <c r="C23" i="9"/>
  <c r="C24" i="9"/>
  <c r="C15" i="9"/>
  <c r="C14" i="9"/>
  <c r="C13" i="9"/>
  <c r="C12" i="9"/>
  <c r="C11" i="9"/>
  <c r="C10" i="9"/>
  <c r="C9" i="9"/>
  <c r="C8" i="9"/>
  <c r="C7" i="9"/>
  <c r="C6" i="9"/>
  <c r="C5" i="9"/>
  <c r="C4" i="9"/>
  <c r="D3" i="9"/>
  <c r="E3" i="9" s="1"/>
  <c r="C3" i="9"/>
  <c r="G2" i="9" l="1"/>
  <c r="I2" i="5"/>
  <c r="H2" i="5"/>
  <c r="G2" i="5"/>
  <c r="I3" i="5"/>
  <c r="H3" i="5"/>
  <c r="G3" i="5"/>
  <c r="E19" i="5"/>
  <c r="E18" i="5"/>
  <c r="E20" i="5"/>
  <c r="E3" i="5"/>
  <c r="D3" i="5"/>
  <c r="I14" i="9" l="1"/>
  <c r="I10" i="9"/>
  <c r="I6" i="9"/>
  <c r="H2" i="9"/>
  <c r="I2" i="9" s="1"/>
  <c r="I11" i="9"/>
  <c r="I7" i="9"/>
  <c r="H3" i="9"/>
  <c r="I3" i="9" s="1"/>
  <c r="I12" i="9"/>
  <c r="I4" i="9"/>
  <c r="I13" i="9"/>
  <c r="I9" i="9"/>
  <c r="I5" i="9"/>
  <c r="I15" i="9"/>
  <c r="I8" i="9"/>
  <c r="C4" i="5"/>
  <c r="D5" i="5" s="1"/>
  <c r="C3" i="5"/>
  <c r="D4" i="5" s="1"/>
  <c r="H4" i="5" l="1"/>
  <c r="E4" i="5"/>
  <c r="G4" i="5"/>
  <c r="G5" i="5"/>
  <c r="E5" i="5"/>
  <c r="H5" i="5"/>
  <c r="I4" i="5" l="1"/>
  <c r="I5" i="5"/>
  <c r="C5" i="5" l="1"/>
  <c r="D6" i="5" s="1"/>
  <c r="E6" i="5" l="1"/>
  <c r="G6" i="5"/>
  <c r="H6" i="5"/>
  <c r="I6" i="5" l="1"/>
  <c r="C6" i="5"/>
  <c r="D7" i="5" s="1"/>
  <c r="H7" i="5" l="1"/>
  <c r="G7" i="5"/>
  <c r="I7" i="5" s="1"/>
  <c r="E7" i="5"/>
  <c r="C7" i="5" l="1"/>
  <c r="D8" i="5" s="1"/>
  <c r="G8" i="5" l="1"/>
  <c r="E8" i="5"/>
  <c r="H8" i="5"/>
  <c r="I8" i="5" l="1"/>
  <c r="C8" i="5" l="1"/>
  <c r="D9" i="5" s="1"/>
  <c r="G9" i="5" l="1"/>
  <c r="E9" i="5"/>
  <c r="H9" i="5"/>
  <c r="I9" i="5" l="1"/>
  <c r="C9" i="5" l="1"/>
  <c r="D10" i="5" s="1"/>
  <c r="H10" i="5" l="1"/>
  <c r="E10" i="5"/>
  <c r="G10" i="5"/>
  <c r="I10" i="5" s="1"/>
  <c r="C10" i="5" s="1"/>
  <c r="D11" i="5" s="1"/>
  <c r="E11" i="5" l="1"/>
  <c r="G11" i="5"/>
  <c r="H11" i="5"/>
  <c r="I11" i="5" l="1"/>
  <c r="C11" i="5" s="1"/>
  <c r="D12" i="5" s="1"/>
  <c r="H12" i="5" l="1"/>
  <c r="G12" i="5"/>
  <c r="I12" i="5" s="1"/>
  <c r="C12" i="5" s="1"/>
  <c r="D13" i="5" s="1"/>
  <c r="E12" i="5"/>
  <c r="G13" i="5" l="1"/>
  <c r="E13" i="5"/>
  <c r="H13" i="5"/>
  <c r="I13" i="5" l="1"/>
  <c r="C13" i="5" s="1"/>
  <c r="D14" i="5" s="1"/>
  <c r="E14" i="5" l="1"/>
  <c r="G14" i="5"/>
  <c r="H14" i="5"/>
  <c r="I14" i="5" l="1"/>
  <c r="C14" i="5" s="1"/>
  <c r="D15" i="5" s="1"/>
  <c r="G15" i="5" l="1"/>
  <c r="E15" i="5"/>
  <c r="H15" i="5"/>
  <c r="I15" i="5" l="1"/>
  <c r="C15" i="5" s="1"/>
</calcChain>
</file>

<file path=xl/sharedStrings.xml><?xml version="1.0" encoding="utf-8"?>
<sst xmlns="http://schemas.openxmlformats.org/spreadsheetml/2006/main" count="32" uniqueCount="16">
  <si>
    <t>year</t>
  </si>
  <si>
    <t>annual sales in million</t>
  </si>
  <si>
    <t>p</t>
  </si>
  <si>
    <t>q</t>
  </si>
  <si>
    <t>N(t)</t>
  </si>
  <si>
    <t>N(t-1)</t>
  </si>
  <si>
    <t>N(t-1)^2</t>
  </si>
  <si>
    <t>a</t>
  </si>
  <si>
    <t>b</t>
  </si>
  <si>
    <t>c</t>
  </si>
  <si>
    <t>m</t>
  </si>
  <si>
    <t xml:space="preserve"> =a/m</t>
  </si>
  <si>
    <t xml:space="preserve"> =b + p</t>
  </si>
  <si>
    <t xml:space="preserve"> =(-b-SQRT(b^2-4ac))/2c</t>
  </si>
  <si>
    <t>p(m-N(t-1))</t>
  </si>
  <si>
    <t>q(N(t-1)/m)(m-N(t-1))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</si>
</sst>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1"/>
      <name val="Calibri"/>
      <family val="2"/>
      <scheme val="minor"/>
    </font>
    <font>
      <u/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ont="1" applyBorder="1"/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4" fontId="0" fillId="0" borderId="0" xfId="0" applyNumberFormat="1" applyFont="1" applyBorder="1"/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Interal Effects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Assignment!$H$2:$H$15</c:f>
              <c:numCache>
                <c:formatCode>General</c:formatCode>
                <c:ptCount val="14"/>
                <c:pt idx="0">
                  <c:v>0</c:v>
                </c:pt>
                <c:pt idx="1">
                  <c:v>1.964282628821491</c:v>
                </c:pt>
                <c:pt idx="2">
                  <c:v>4.5235659127104828</c:v>
                </c:pt>
                <c:pt idx="3">
                  <c:v>7.7459514898660107</c:v>
                </c:pt>
                <c:pt idx="4">
                  <c:v>11.595080006693696</c:v>
                </c:pt>
                <c:pt idx="5">
                  <c:v>15.853654184525874</c:v>
                </c:pt>
                <c:pt idx="6">
                  <c:v>20.028806682612267</c:v>
                </c:pt>
                <c:pt idx="7">
                  <c:v>23.352673847066274</c:v>
                </c:pt>
                <c:pt idx="8">
                  <c:v>24.951766209673583</c:v>
                </c:pt>
                <c:pt idx="9">
                  <c:v>24.231180803128716</c:v>
                </c:pt>
                <c:pt idx="10">
                  <c:v>21.277817704549474</c:v>
                </c:pt>
                <c:pt idx="11">
                  <c:v>16.922774877720705</c:v>
                </c:pt>
                <c:pt idx="12">
                  <c:v>12.310328301657307</c:v>
                </c:pt>
                <c:pt idx="13">
                  <c:v>8.3275445832813997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740736"/>
        <c:axId val="152739952"/>
      </c:lineChart>
      <c:catAx>
        <c:axId val="152740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9952"/>
        <c:crosses val="autoZero"/>
        <c:auto val="1"/>
        <c:lblAlgn val="ctr"/>
        <c:lblOffset val="100"/>
        <c:noMultiLvlLbl val="0"/>
      </c:catAx>
      <c:valAx>
        <c:axId val="1527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4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External Effect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'In-Class_Iphone'!$G$2:$G$24</c:f>
              <c:numCache>
                <c:formatCode>General</c:formatCode>
                <c:ptCount val="23"/>
                <c:pt idx="0">
                  <c:v>1.4402357819115998</c:v>
                </c:pt>
                <c:pt idx="1">
                  <c:v>1.4318998833915999</c:v>
                </c:pt>
                <c:pt idx="2">
                  <c:v>1.4379246914835999</c:v>
                </c:pt>
                <c:pt idx="3">
                  <c:v>1.4340728741036</c:v>
                </c:pt>
                <c:pt idx="4">
                  <c:v>1.4311062259876</c:v>
                </c:pt>
                <c:pt idx="5">
                  <c:v>1.4298466900236</c:v>
                </c:pt>
                <c:pt idx="6">
                  <c:v>1.4183794220396</c:v>
                </c:pt>
                <c:pt idx="7">
                  <c:v>1.4111200357636</c:v>
                </c:pt>
                <c:pt idx="8">
                  <c:v>1.4048090451275999</c:v>
                </c:pt>
                <c:pt idx="9">
                  <c:v>1.3960105957515998</c:v>
                </c:pt>
                <c:pt idx="10">
                  <c:v>1.3837529980676</c:v>
                </c:pt>
                <c:pt idx="11">
                  <c:v>1.3692159231436001</c:v>
                </c:pt>
                <c:pt idx="12">
                  <c:v>1.3546538904395999</c:v>
                </c:pt>
                <c:pt idx="13">
                  <c:v>1.3407474154235999</c:v>
                </c:pt>
                <c:pt idx="14">
                  <c:v>1.3172172204396</c:v>
                </c:pt>
                <c:pt idx="15">
                  <c:v>1.2935322872195998</c:v>
                </c:pt>
                <c:pt idx="16">
                  <c:v>1.2658341429755999</c:v>
                </c:pt>
                <c:pt idx="17">
                  <c:v>1.2319947209996001</c:v>
                </c:pt>
                <c:pt idx="18">
                  <c:v>1.2035877758035998</c:v>
                </c:pt>
                <c:pt idx="19">
                  <c:v>1.1419520423156</c:v>
                </c:pt>
                <c:pt idx="20">
                  <c:v>1.0836107357875999</c:v>
                </c:pt>
                <c:pt idx="21">
                  <c:v>1.0403039959315998</c:v>
                </c:pt>
                <c:pt idx="22">
                  <c:v>0.99719359061159996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21024"/>
        <c:axId val="157022984"/>
      </c:lineChart>
      <c:catAx>
        <c:axId val="15702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2984"/>
        <c:crosses val="autoZero"/>
        <c:auto val="1"/>
        <c:lblAlgn val="ctr"/>
        <c:lblOffset val="100"/>
        <c:noMultiLvlLbl val="0"/>
      </c:catAx>
      <c:valAx>
        <c:axId val="15702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Effect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'In-Class_Iphone'!$H$2:$H$24</c:f>
              <c:numCache>
                <c:formatCode>General</c:formatCode>
                <c:ptCount val="23"/>
                <c:pt idx="0">
                  <c:v>0</c:v>
                </c:pt>
                <c:pt idx="1">
                  <c:v>1.0118100200063187</c:v>
                </c:pt>
                <c:pt idx="2">
                  <c:v>0.28170008848183603</c:v>
                </c:pt>
                <c:pt idx="3">
                  <c:v>0.74918797053750064</c:v>
                </c:pt>
                <c:pt idx="4">
                  <c:v>1.1075298182587541</c:v>
                </c:pt>
                <c:pt idx="5">
                  <c:v>1.2592181217060736</c:v>
                </c:pt>
                <c:pt idx="6">
                  <c:v>2.6278717002545906</c:v>
                </c:pt>
                <c:pt idx="7">
                  <c:v>3.4827779461090254</c:v>
                </c:pt>
                <c:pt idx="8">
                  <c:v>4.2187359975572019</c:v>
                </c:pt>
                <c:pt idx="9">
                  <c:v>5.2335007116564967</c:v>
                </c:pt>
                <c:pt idx="10">
                  <c:v>6.6253461206776523</c:v>
                </c:pt>
                <c:pt idx="11">
                  <c:v>8.2430066205360824</c:v>
                </c:pt>
                <c:pt idx="12">
                  <c:v>9.8275244410748961</c:v>
                </c:pt>
                <c:pt idx="13">
                  <c:v>11.307150478045113</c:v>
                </c:pt>
                <c:pt idx="14">
                  <c:v>13.736052665353442</c:v>
                </c:pt>
                <c:pt idx="15">
                  <c:v>16.086132297553114</c:v>
                </c:pt>
                <c:pt idx="16">
                  <c:v>18.713769277620116</c:v>
                </c:pt>
                <c:pt idx="17">
                  <c:v>21.747488900397329</c:v>
                </c:pt>
                <c:pt idx="18">
                  <c:v>24.14429457416302</c:v>
                </c:pt>
                <c:pt idx="19">
                  <c:v>28.874292262758427</c:v>
                </c:pt>
                <c:pt idx="20">
                  <c:v>32.758125561280416</c:v>
                </c:pt>
                <c:pt idx="21">
                  <c:v>35.267939938411679</c:v>
                </c:pt>
                <c:pt idx="22">
                  <c:v>37.450573110906511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23768"/>
        <c:axId val="157022200"/>
      </c:lineChart>
      <c:catAx>
        <c:axId val="157023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2200"/>
        <c:crosses val="autoZero"/>
        <c:auto val="1"/>
        <c:lblAlgn val="ctr"/>
        <c:lblOffset val="100"/>
        <c:noMultiLvlLbl val="0"/>
      </c:catAx>
      <c:valAx>
        <c:axId val="15702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3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24</xdr:row>
      <xdr:rowOff>133350</xdr:rowOff>
    </xdr:from>
    <xdr:to>
      <xdr:col>10</xdr:col>
      <xdr:colOff>533400</xdr:colOff>
      <xdr:row>39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2286000</xdr:colOff>
      <xdr:row>33</xdr:row>
      <xdr:rowOff>14287</xdr:rowOff>
    </xdr:from>
    <xdr:to>
      <xdr:col>7</xdr:col>
      <xdr:colOff>609600</xdr:colOff>
      <xdr:row>47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50</xdr:row>
      <xdr:rowOff>33337</xdr:rowOff>
    </xdr:from>
    <xdr:to>
      <xdr:col>7</xdr:col>
      <xdr:colOff>695325</xdr:colOff>
      <xdr:row>64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E1" workbookViewId="0">
      <selection activeCell="L22" sqref="L22"/>
    </sheetView>
  </sheetViews>
  <sheetFormatPr defaultRowHeight="15" x14ac:dyDescent="0.25"/>
  <cols>
    <col min="2" max="2" width="20.7109375" customWidth="1"/>
    <col min="3" max="3" width="15.5703125" customWidth="1"/>
    <col min="4" max="4" width="35.42578125" customWidth="1"/>
    <col min="5" max="6" width="22.85546875" customWidth="1"/>
    <col min="7" max="7" width="12.5703125" customWidth="1"/>
    <col min="8" max="8" width="22.7109375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G1" s="3" t="s">
        <v>14</v>
      </c>
      <c r="H1" s="8" t="s">
        <v>15</v>
      </c>
    </row>
    <row r="2" spans="1:9" x14ac:dyDescent="0.25">
      <c r="A2">
        <v>2004</v>
      </c>
      <c r="B2">
        <v>5.01</v>
      </c>
      <c r="C2">
        <v>5.01</v>
      </c>
      <c r="D2">
        <v>0</v>
      </c>
      <c r="E2">
        <v>0</v>
      </c>
      <c r="G2">
        <f>$E$18*($E$20 - D2)</f>
        <v>4.9926059911681397</v>
      </c>
      <c r="H2">
        <f>$E$19*(D2/$E$20)*($E$20-D2)</f>
        <v>0</v>
      </c>
      <c r="I2">
        <f>SUM(G2:H2)</f>
        <v>4.9926059911681397</v>
      </c>
    </row>
    <row r="3" spans="1:9" x14ac:dyDescent="0.25">
      <c r="A3">
        <v>2005</v>
      </c>
      <c r="B3">
        <v>6.86</v>
      </c>
      <c r="C3">
        <f>SUM($B$2:B3)</f>
        <v>11.870000000000001</v>
      </c>
      <c r="D3">
        <f>C2</f>
        <v>5.01</v>
      </c>
      <c r="E3">
        <f>D3^2</f>
        <v>25.100099999999998</v>
      </c>
      <c r="G3">
        <f>$E$18*($E$20 - D3)</f>
        <v>4.8925400566921295</v>
      </c>
      <c r="H3">
        <f>$E$19*(D3/$E$20)*($E$20-D3)</f>
        <v>1.964282628821491</v>
      </c>
      <c r="I3">
        <f>SUM(G3:H3)</f>
        <v>6.8568226855136203</v>
      </c>
    </row>
    <row r="4" spans="1:9" x14ac:dyDescent="0.25">
      <c r="A4">
        <v>2006</v>
      </c>
      <c r="B4">
        <v>9.2799999999999994</v>
      </c>
      <c r="C4">
        <f>SUM($B$2:B4)</f>
        <v>21.15</v>
      </c>
      <c r="D4">
        <f t="shared" ref="D4:D15" si="0">C3</f>
        <v>11.870000000000001</v>
      </c>
      <c r="E4">
        <f t="shared" ref="E4:E15" si="1">D4^2</f>
        <v>140.89690000000002</v>
      </c>
      <c r="G4">
        <f t="shared" ref="G4:G15" si="2">$E$18*($E$20 - D4)</f>
        <v>4.7555236274495289</v>
      </c>
      <c r="H4">
        <f t="shared" ref="H4:H15" si="3">$E$19*(D4/$E$20)*($E$20-D4)</f>
        <v>4.5235659127104828</v>
      </c>
      <c r="I4">
        <f t="shared" ref="I4:I15" si="4">SUM(G4:H4)</f>
        <v>9.2790895401600118</v>
      </c>
    </row>
    <row r="5" spans="1:9" x14ac:dyDescent="0.25">
      <c r="A5">
        <v>2007</v>
      </c>
      <c r="B5">
        <v>12.31</v>
      </c>
      <c r="C5">
        <f>SUM($B$2:B5)</f>
        <v>33.46</v>
      </c>
      <c r="D5">
        <f t="shared" si="0"/>
        <v>21.15</v>
      </c>
      <c r="E5">
        <f t="shared" si="1"/>
        <v>447.32249999999993</v>
      </c>
      <c r="G5">
        <f t="shared" si="2"/>
        <v>4.5701719564041445</v>
      </c>
      <c r="H5">
        <f t="shared" si="3"/>
        <v>7.7459514898660107</v>
      </c>
      <c r="I5">
        <f t="shared" si="4"/>
        <v>12.316123446270154</v>
      </c>
    </row>
    <row r="6" spans="1:9" x14ac:dyDescent="0.25">
      <c r="A6">
        <v>2008</v>
      </c>
      <c r="B6">
        <v>15.92</v>
      </c>
      <c r="C6">
        <f>SUM($B$2:B6)</f>
        <v>49.38</v>
      </c>
      <c r="D6">
        <f t="shared" si="0"/>
        <v>33.46</v>
      </c>
      <c r="E6">
        <f t="shared" si="1"/>
        <v>1119.5716</v>
      </c>
      <c r="G6">
        <f t="shared" si="2"/>
        <v>4.3243013669032093</v>
      </c>
      <c r="H6">
        <f t="shared" si="3"/>
        <v>11.595080006693696</v>
      </c>
      <c r="I6">
        <f t="shared" si="4"/>
        <v>15.919381373596906</v>
      </c>
    </row>
    <row r="7" spans="1:9" x14ac:dyDescent="0.25">
      <c r="A7">
        <v>2009</v>
      </c>
      <c r="B7">
        <v>19.86</v>
      </c>
      <c r="C7">
        <f>SUM($B$2:B7)</f>
        <v>69.240000000000009</v>
      </c>
      <c r="D7">
        <f t="shared" si="0"/>
        <v>49.38</v>
      </c>
      <c r="E7">
        <f t="shared" si="1"/>
        <v>2438.3844000000004</v>
      </c>
      <c r="G7">
        <f t="shared" si="2"/>
        <v>4.006327379506387</v>
      </c>
      <c r="H7">
        <f t="shared" si="3"/>
        <v>15.853654184525874</v>
      </c>
      <c r="I7">
        <f t="shared" si="4"/>
        <v>19.85998156403226</v>
      </c>
    </row>
    <row r="8" spans="1:9" x14ac:dyDescent="0.25">
      <c r="A8">
        <v>2010</v>
      </c>
      <c r="B8">
        <v>23.64</v>
      </c>
      <c r="C8">
        <f>SUM($B$2:B8)</f>
        <v>92.88000000000001</v>
      </c>
      <c r="D8">
        <f t="shared" si="0"/>
        <v>69.240000000000009</v>
      </c>
      <c r="E8">
        <f t="shared" si="1"/>
        <v>4794.1776000000009</v>
      </c>
      <c r="G8">
        <f t="shared" si="2"/>
        <v>3.609658824876933</v>
      </c>
      <c r="H8">
        <f t="shared" si="3"/>
        <v>20.028806682612267</v>
      </c>
      <c r="I8">
        <f t="shared" si="4"/>
        <v>23.638465507489201</v>
      </c>
    </row>
    <row r="9" spans="1:9" x14ac:dyDescent="0.25">
      <c r="A9">
        <v>2011</v>
      </c>
      <c r="B9">
        <v>26.49</v>
      </c>
      <c r="C9">
        <f>SUM($B$2:B9)</f>
        <v>119.37</v>
      </c>
      <c r="D9">
        <f t="shared" si="0"/>
        <v>92.88000000000001</v>
      </c>
      <c r="E9">
        <f t="shared" si="1"/>
        <v>8626.6944000000021</v>
      </c>
      <c r="G9">
        <f t="shared" si="2"/>
        <v>3.1374914214811485</v>
      </c>
      <c r="H9">
        <f t="shared" si="3"/>
        <v>23.352673847066274</v>
      </c>
      <c r="I9">
        <f t="shared" si="4"/>
        <v>26.490165268547422</v>
      </c>
    </row>
    <row r="10" spans="1:9" x14ac:dyDescent="0.25">
      <c r="A10">
        <v>2012</v>
      </c>
      <c r="B10">
        <v>27.56</v>
      </c>
      <c r="C10">
        <f>SUM($B$2:B10)</f>
        <v>146.93</v>
      </c>
      <c r="D10">
        <f t="shared" si="0"/>
        <v>119.37</v>
      </c>
      <c r="E10">
        <f t="shared" si="1"/>
        <v>14249.196900000001</v>
      </c>
      <c r="G10">
        <f t="shared" si="2"/>
        <v>2.6084002829044004</v>
      </c>
      <c r="H10">
        <f t="shared" si="3"/>
        <v>24.951766209673583</v>
      </c>
      <c r="I10">
        <f t="shared" si="4"/>
        <v>27.560166492577984</v>
      </c>
    </row>
    <row r="11" spans="1:9" x14ac:dyDescent="0.25">
      <c r="A11">
        <v>2013</v>
      </c>
      <c r="B11">
        <v>26.29</v>
      </c>
      <c r="C11">
        <f>SUM($B$2:B11)</f>
        <v>173.22</v>
      </c>
      <c r="D11">
        <f t="shared" si="0"/>
        <v>146.93</v>
      </c>
      <c r="E11">
        <f t="shared" si="1"/>
        <v>21588.424900000002</v>
      </c>
      <c r="G11">
        <f t="shared" si="2"/>
        <v>2.0579377770842724</v>
      </c>
      <c r="H11">
        <f t="shared" si="3"/>
        <v>24.231180803128716</v>
      </c>
      <c r="I11">
        <f t="shared" si="4"/>
        <v>26.289118580212989</v>
      </c>
    </row>
    <row r="12" spans="1:9" x14ac:dyDescent="0.25">
      <c r="A12">
        <v>2014</v>
      </c>
      <c r="B12">
        <v>22.81</v>
      </c>
      <c r="C12">
        <f>SUM($B$2:B12)</f>
        <v>196.03</v>
      </c>
      <c r="D12">
        <f t="shared" si="0"/>
        <v>173.22</v>
      </c>
      <c r="E12">
        <f t="shared" si="1"/>
        <v>30005.168399999999</v>
      </c>
      <c r="G12">
        <f t="shared" si="2"/>
        <v>1.5328412865903991</v>
      </c>
      <c r="H12">
        <f t="shared" si="3"/>
        <v>21.277817704549474</v>
      </c>
      <c r="I12">
        <f t="shared" si="4"/>
        <v>22.810658991139874</v>
      </c>
    </row>
    <row r="13" spans="1:9" x14ac:dyDescent="0.25">
      <c r="A13">
        <v>2015</v>
      </c>
      <c r="B13">
        <v>18</v>
      </c>
      <c r="C13">
        <f>SUM($B$2:B13)</f>
        <v>214.03</v>
      </c>
      <c r="D13">
        <f t="shared" si="0"/>
        <v>196.03</v>
      </c>
      <c r="E13">
        <f t="shared" si="1"/>
        <v>38427.760900000001</v>
      </c>
      <c r="G13">
        <f t="shared" si="2"/>
        <v>1.0772516727385444</v>
      </c>
      <c r="H13">
        <f t="shared" si="3"/>
        <v>16.922774877720705</v>
      </c>
      <c r="I13">
        <f t="shared" si="4"/>
        <v>18.00002655045925</v>
      </c>
    </row>
    <row r="14" spans="1:9" x14ac:dyDescent="0.25">
      <c r="A14">
        <v>2016</v>
      </c>
      <c r="B14">
        <v>13.02</v>
      </c>
      <c r="C14">
        <f>SUM($B$2:B14)</f>
        <v>227.05</v>
      </c>
      <c r="D14">
        <f t="shared" si="0"/>
        <v>214.03</v>
      </c>
      <c r="E14">
        <f t="shared" si="1"/>
        <v>45808.840900000003</v>
      </c>
      <c r="G14">
        <f t="shared" si="2"/>
        <v>0.71773334527982524</v>
      </c>
      <c r="H14">
        <f t="shared" si="3"/>
        <v>12.310328301657307</v>
      </c>
      <c r="I14">
        <f t="shared" si="4"/>
        <v>13.028061646937132</v>
      </c>
    </row>
    <row r="15" spans="1:9" x14ac:dyDescent="0.25">
      <c r="A15">
        <v>2017</v>
      </c>
      <c r="B15">
        <v>8.7799999999999994</v>
      </c>
      <c r="C15">
        <f>SUM($B$2:B15)</f>
        <v>235.83</v>
      </c>
      <c r="D15">
        <f t="shared" si="0"/>
        <v>227.05</v>
      </c>
      <c r="E15">
        <f t="shared" si="1"/>
        <v>51551.702500000007</v>
      </c>
      <c r="G15">
        <f t="shared" si="2"/>
        <v>0.45768175508468484</v>
      </c>
      <c r="H15">
        <f t="shared" si="3"/>
        <v>8.3275445832813997</v>
      </c>
      <c r="I15">
        <f t="shared" si="4"/>
        <v>8.7852263383660851</v>
      </c>
    </row>
    <row r="18" spans="1:6" x14ac:dyDescent="0.25">
      <c r="A18" t="s">
        <v>7</v>
      </c>
      <c r="B18" s="2">
        <v>4.9926059911681397</v>
      </c>
      <c r="C18" s="5" t="s">
        <v>2</v>
      </c>
      <c r="D18" s="6" t="s">
        <v>11</v>
      </c>
      <c r="E18" s="4">
        <f>B18/E20</f>
        <v>1.9973240414373285E-2</v>
      </c>
      <c r="F18" s="4"/>
    </row>
    <row r="19" spans="1:6" x14ac:dyDescent="0.25">
      <c r="A19" t="s">
        <v>8</v>
      </c>
      <c r="B19" s="2">
        <v>0.38011810184988587</v>
      </c>
      <c r="C19" s="5" t="s">
        <v>3</v>
      </c>
      <c r="D19" s="6" t="s">
        <v>12</v>
      </c>
      <c r="E19" s="7">
        <f>B19+E18</f>
        <v>0.40009134226425913</v>
      </c>
      <c r="F19" s="7"/>
    </row>
    <row r="20" spans="1:6" x14ac:dyDescent="0.25">
      <c r="A20" t="s">
        <v>9</v>
      </c>
      <c r="B20" s="2">
        <v>-1.6005910702525999E-3</v>
      </c>
      <c r="C20" s="5" t="s">
        <v>10</v>
      </c>
      <c r="D20" s="6" t="s">
        <v>13</v>
      </c>
      <c r="E20" s="4">
        <f>(-B19-SQRT(B19^2-4*B18*B20))/(2*B20)</f>
        <v>249.96474721123994</v>
      </c>
      <c r="F20" s="4"/>
    </row>
    <row r="21" spans="1:6" x14ac:dyDescent="0.25">
      <c r="C21" s="4"/>
      <c r="D21" s="4"/>
      <c r="E21" s="4"/>
      <c r="F21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C1" workbookViewId="0">
      <selection activeCell="I46" sqref="I46"/>
    </sheetView>
  </sheetViews>
  <sheetFormatPr defaultRowHeight="15" x14ac:dyDescent="0.25"/>
  <cols>
    <col min="2" max="2" width="20.7109375" customWidth="1"/>
    <col min="3" max="3" width="15.5703125" customWidth="1"/>
    <col min="4" max="4" width="35.42578125" customWidth="1"/>
    <col min="5" max="6" width="22.85546875" customWidth="1"/>
    <col min="7" max="7" width="12.5703125" customWidth="1"/>
    <col min="8" max="8" width="22.7109375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G1" s="3" t="s">
        <v>14</v>
      </c>
      <c r="H1" s="8" t="s">
        <v>15</v>
      </c>
    </row>
    <row r="2" spans="1:9" x14ac:dyDescent="0.25">
      <c r="A2">
        <v>1</v>
      </c>
      <c r="B2">
        <v>0.27</v>
      </c>
      <c r="C2">
        <v>5.01</v>
      </c>
      <c r="D2">
        <v>0</v>
      </c>
      <c r="E2">
        <v>0</v>
      </c>
      <c r="G2">
        <f>$E$27*($E$29 - D2)</f>
        <v>1.4402357819115998</v>
      </c>
      <c r="H2">
        <f>$E$28*(D2/$E$29)*($E$29-D2)</f>
        <v>0</v>
      </c>
      <c r="I2">
        <f>SUM(G2:H2)</f>
        <v>1.4402357819115998</v>
      </c>
    </row>
    <row r="3" spans="1:9" x14ac:dyDescent="0.25">
      <c r="A3">
        <v>2</v>
      </c>
      <c r="B3">
        <v>1.119</v>
      </c>
      <c r="C3">
        <f>SUM($B$2:B3)</f>
        <v>1.389</v>
      </c>
      <c r="D3">
        <f>C2</f>
        <v>5.01</v>
      </c>
      <c r="E3">
        <f>D3^2</f>
        <v>25.100099999999998</v>
      </c>
      <c r="G3">
        <f t="shared" ref="G3:G24" si="0">$E$27*($E$29 - D3)</f>
        <v>1.4318998833915999</v>
      </c>
      <c r="H3">
        <f>$E$28*(D3/$E$29)*($E$29-D3)</f>
        <v>1.0118100200063187</v>
      </c>
      <c r="I3">
        <f>SUM(G3:H3)</f>
        <v>2.4437099033979184</v>
      </c>
    </row>
    <row r="4" spans="1:9" x14ac:dyDescent="0.25">
      <c r="A4">
        <v>3</v>
      </c>
      <c r="B4">
        <v>2.3149999999999999</v>
      </c>
      <c r="C4">
        <f>SUM($B$2:B4)</f>
        <v>3.7039999999999997</v>
      </c>
      <c r="D4">
        <f t="shared" ref="D4:D24" si="1">C3</f>
        <v>1.389</v>
      </c>
      <c r="E4">
        <f t="shared" ref="E4:E24" si="2">D4^2</f>
        <v>1.9293210000000001</v>
      </c>
      <c r="G4">
        <f t="shared" si="0"/>
        <v>1.4379246914835999</v>
      </c>
      <c r="H4">
        <f t="shared" ref="H4:H24" si="3">$E$28*(D4/$E$29)*($E$29-D4)</f>
        <v>0.28170008848183603</v>
      </c>
      <c r="I4">
        <f t="shared" ref="I4:I15" si="4">SUM(G4:H4)</f>
        <v>1.7196247799654358</v>
      </c>
    </row>
    <row r="5" spans="1:9" x14ac:dyDescent="0.25">
      <c r="A5">
        <v>4</v>
      </c>
      <c r="B5">
        <v>1.7829999999999999</v>
      </c>
      <c r="C5">
        <f>SUM($B$2:B5)</f>
        <v>5.4870000000000001</v>
      </c>
      <c r="D5">
        <f t="shared" si="1"/>
        <v>3.7039999999999997</v>
      </c>
      <c r="E5">
        <f t="shared" si="2"/>
        <v>13.719615999999998</v>
      </c>
      <c r="G5">
        <f t="shared" si="0"/>
        <v>1.4340728741036</v>
      </c>
      <c r="H5">
        <f t="shared" si="3"/>
        <v>0.74918797053750064</v>
      </c>
      <c r="I5">
        <f t="shared" si="4"/>
        <v>2.1832608446411008</v>
      </c>
    </row>
    <row r="6" spans="1:9" x14ac:dyDescent="0.25">
      <c r="A6">
        <v>5</v>
      </c>
      <c r="B6">
        <v>0.75700000000000001</v>
      </c>
      <c r="C6">
        <f>SUM($B$2:B6)</f>
        <v>6.2439999999999998</v>
      </c>
      <c r="D6">
        <f t="shared" si="1"/>
        <v>5.4870000000000001</v>
      </c>
      <c r="E6">
        <f t="shared" si="2"/>
        <v>30.107169000000003</v>
      </c>
      <c r="G6">
        <f t="shared" si="0"/>
        <v>1.4311062259876</v>
      </c>
      <c r="H6">
        <f t="shared" si="3"/>
        <v>1.1075298182587541</v>
      </c>
      <c r="I6">
        <f t="shared" si="4"/>
        <v>2.538636044246354</v>
      </c>
    </row>
    <row r="7" spans="1:9" x14ac:dyDescent="0.25">
      <c r="A7">
        <v>6</v>
      </c>
      <c r="B7">
        <v>6.8920000000000003</v>
      </c>
      <c r="C7">
        <f>SUM($B$2:B7)</f>
        <v>13.135999999999999</v>
      </c>
      <c r="D7">
        <f t="shared" si="1"/>
        <v>6.2439999999999998</v>
      </c>
      <c r="E7">
        <f t="shared" si="2"/>
        <v>38.987535999999999</v>
      </c>
      <c r="G7">
        <f t="shared" si="0"/>
        <v>1.4298466900236</v>
      </c>
      <c r="H7">
        <f t="shared" si="3"/>
        <v>1.2592181217060736</v>
      </c>
      <c r="I7">
        <f t="shared" si="4"/>
        <v>2.6890648117296738</v>
      </c>
    </row>
    <row r="8" spans="1:9" x14ac:dyDescent="0.25">
      <c r="A8">
        <v>7</v>
      </c>
      <c r="B8">
        <v>4.3630000000000004</v>
      </c>
      <c r="C8">
        <f>SUM($B$2:B8)</f>
        <v>17.498999999999999</v>
      </c>
      <c r="D8">
        <f t="shared" si="1"/>
        <v>13.135999999999999</v>
      </c>
      <c r="E8">
        <f t="shared" si="2"/>
        <v>172.55449599999997</v>
      </c>
      <c r="G8">
        <f t="shared" si="0"/>
        <v>1.4183794220396</v>
      </c>
      <c r="H8">
        <f t="shared" si="3"/>
        <v>2.6278717002545906</v>
      </c>
      <c r="I8">
        <f t="shared" si="4"/>
        <v>4.0462511222941906</v>
      </c>
    </row>
    <row r="9" spans="1:9" x14ac:dyDescent="0.25">
      <c r="A9">
        <v>8</v>
      </c>
      <c r="B9">
        <v>3.7930000000000001</v>
      </c>
      <c r="C9">
        <f>SUM($B$2:B9)</f>
        <v>21.291999999999998</v>
      </c>
      <c r="D9">
        <f t="shared" si="1"/>
        <v>17.498999999999999</v>
      </c>
      <c r="E9">
        <f t="shared" si="2"/>
        <v>306.21500099999997</v>
      </c>
      <c r="G9">
        <f t="shared" si="0"/>
        <v>1.4111200357636</v>
      </c>
      <c r="H9">
        <f t="shared" si="3"/>
        <v>3.4827779461090254</v>
      </c>
      <c r="I9">
        <f t="shared" si="4"/>
        <v>4.8938979818726249</v>
      </c>
    </row>
    <row r="10" spans="1:9" x14ac:dyDescent="0.25">
      <c r="A10">
        <v>9</v>
      </c>
      <c r="B10">
        <v>5.2880000000000003</v>
      </c>
      <c r="C10">
        <f>SUM($B$2:B10)</f>
        <v>26.58</v>
      </c>
      <c r="D10">
        <f t="shared" si="1"/>
        <v>21.291999999999998</v>
      </c>
      <c r="E10">
        <f t="shared" si="2"/>
        <v>453.34926399999989</v>
      </c>
      <c r="G10">
        <f t="shared" si="0"/>
        <v>1.4048090451275999</v>
      </c>
      <c r="H10">
        <f t="shared" si="3"/>
        <v>4.2187359975572019</v>
      </c>
      <c r="I10">
        <f t="shared" si="4"/>
        <v>5.6235450426848015</v>
      </c>
    </row>
    <row r="11" spans="1:9" x14ac:dyDescent="0.25">
      <c r="A11">
        <v>10</v>
      </c>
      <c r="B11">
        <v>7.367</v>
      </c>
      <c r="C11">
        <f>SUM($B$2:B11)</f>
        <v>33.946999999999996</v>
      </c>
      <c r="D11">
        <f t="shared" si="1"/>
        <v>26.58</v>
      </c>
      <c r="E11">
        <f t="shared" si="2"/>
        <v>706.49639999999988</v>
      </c>
      <c r="G11">
        <f t="shared" si="0"/>
        <v>1.3960105957515998</v>
      </c>
      <c r="H11">
        <f t="shared" si="3"/>
        <v>5.2335007116564967</v>
      </c>
      <c r="I11">
        <f t="shared" si="4"/>
        <v>6.6295113074080962</v>
      </c>
    </row>
    <row r="12" spans="1:9" x14ac:dyDescent="0.25">
      <c r="A12">
        <v>11</v>
      </c>
      <c r="B12">
        <v>8.7370000000000001</v>
      </c>
      <c r="C12">
        <f>SUM($B$2:B12)</f>
        <v>42.683999999999997</v>
      </c>
      <c r="D12">
        <f t="shared" si="1"/>
        <v>33.946999999999996</v>
      </c>
      <c r="E12">
        <f t="shared" si="2"/>
        <v>1152.3988089999998</v>
      </c>
      <c r="G12">
        <f t="shared" si="0"/>
        <v>1.3837529980676</v>
      </c>
      <c r="H12">
        <f t="shared" si="3"/>
        <v>6.6253461206776523</v>
      </c>
      <c r="I12">
        <f t="shared" si="4"/>
        <v>8.0090991187452527</v>
      </c>
    </row>
    <row r="13" spans="1:9" x14ac:dyDescent="0.25">
      <c r="A13">
        <v>12</v>
      </c>
      <c r="B13">
        <v>8.7520000000000007</v>
      </c>
      <c r="C13">
        <f>SUM($B$2:B13)</f>
        <v>51.436</v>
      </c>
      <c r="D13">
        <f t="shared" si="1"/>
        <v>42.683999999999997</v>
      </c>
      <c r="E13">
        <f t="shared" si="2"/>
        <v>1821.9238559999999</v>
      </c>
      <c r="G13">
        <f t="shared" si="0"/>
        <v>1.3692159231436001</v>
      </c>
      <c r="H13">
        <f t="shared" si="3"/>
        <v>8.2430066205360824</v>
      </c>
      <c r="I13">
        <f t="shared" si="4"/>
        <v>9.6122225436796818</v>
      </c>
    </row>
    <row r="14" spans="1:9" x14ac:dyDescent="0.25">
      <c r="A14">
        <v>13</v>
      </c>
      <c r="B14">
        <v>8.3580000000000005</v>
      </c>
      <c r="C14">
        <f>SUM($B$2:B14)</f>
        <v>59.793999999999997</v>
      </c>
      <c r="D14">
        <f t="shared" si="1"/>
        <v>51.436</v>
      </c>
      <c r="E14">
        <f t="shared" si="2"/>
        <v>2645.662096</v>
      </c>
      <c r="G14">
        <f t="shared" si="0"/>
        <v>1.3546538904395999</v>
      </c>
      <c r="H14">
        <f t="shared" si="3"/>
        <v>9.8275244410748961</v>
      </c>
      <c r="I14">
        <f t="shared" si="4"/>
        <v>11.182178331514496</v>
      </c>
    </row>
    <row r="15" spans="1:9" x14ac:dyDescent="0.25">
      <c r="A15">
        <v>14</v>
      </c>
      <c r="B15">
        <v>14.141999999999999</v>
      </c>
      <c r="C15">
        <f>SUM($B$2:B15)</f>
        <v>73.935999999999993</v>
      </c>
      <c r="D15">
        <f t="shared" si="1"/>
        <v>59.793999999999997</v>
      </c>
      <c r="E15">
        <f t="shared" si="2"/>
        <v>3575.3224359999995</v>
      </c>
      <c r="G15">
        <f t="shared" si="0"/>
        <v>1.3407474154235999</v>
      </c>
      <c r="H15">
        <f t="shared" si="3"/>
        <v>11.307150478045113</v>
      </c>
      <c r="I15">
        <f t="shared" si="4"/>
        <v>12.647897893468713</v>
      </c>
    </row>
    <row r="16" spans="1:9" x14ac:dyDescent="0.25">
      <c r="A16">
        <v>15</v>
      </c>
      <c r="B16">
        <v>14.234999999999999</v>
      </c>
      <c r="C16">
        <f>SUM($B$2:B16)</f>
        <v>88.170999999999992</v>
      </c>
      <c r="D16">
        <f t="shared" si="1"/>
        <v>73.935999999999993</v>
      </c>
      <c r="E16">
        <f t="shared" si="2"/>
        <v>5466.532095999999</v>
      </c>
      <c r="G16">
        <f>$E$27*($E$29 - D16)</f>
        <v>1.3172172204396</v>
      </c>
      <c r="H16">
        <f t="shared" si="3"/>
        <v>13.736052665353442</v>
      </c>
    </row>
    <row r="17" spans="1:8" x14ac:dyDescent="0.25">
      <c r="A17">
        <v>16</v>
      </c>
      <c r="B17">
        <v>16.646999999999998</v>
      </c>
      <c r="C17">
        <f>SUM($B$2:B17)</f>
        <v>104.81799999999998</v>
      </c>
      <c r="D17">
        <f t="shared" si="1"/>
        <v>88.170999999999992</v>
      </c>
      <c r="E17">
        <f t="shared" si="2"/>
        <v>7774.1252409999988</v>
      </c>
      <c r="G17">
        <f t="shared" si="0"/>
        <v>1.2935322872195998</v>
      </c>
      <c r="H17">
        <f t="shared" si="3"/>
        <v>16.086132297553114</v>
      </c>
    </row>
    <row r="18" spans="1:8" x14ac:dyDescent="0.25">
      <c r="A18">
        <v>17</v>
      </c>
      <c r="B18">
        <v>20.338000000000001</v>
      </c>
      <c r="C18">
        <f>SUM($B$2:B18)</f>
        <v>125.15599999999998</v>
      </c>
      <c r="D18">
        <f t="shared" si="1"/>
        <v>104.81799999999998</v>
      </c>
      <c r="E18">
        <f t="shared" si="2"/>
        <v>10986.813123999997</v>
      </c>
      <c r="G18">
        <f t="shared" si="0"/>
        <v>1.2658341429755999</v>
      </c>
      <c r="H18">
        <f t="shared" si="3"/>
        <v>18.713769277620116</v>
      </c>
    </row>
    <row r="19" spans="1:8" x14ac:dyDescent="0.25">
      <c r="A19">
        <v>18</v>
      </c>
      <c r="B19">
        <v>17.073</v>
      </c>
      <c r="C19">
        <f>SUM($B$2:B19)</f>
        <v>142.22899999999998</v>
      </c>
      <c r="D19">
        <f t="shared" si="1"/>
        <v>125.15599999999998</v>
      </c>
      <c r="E19">
        <f t="shared" si="2"/>
        <v>15664.024335999995</v>
      </c>
      <c r="G19">
        <f t="shared" si="0"/>
        <v>1.2319947209996001</v>
      </c>
      <c r="H19">
        <f t="shared" si="3"/>
        <v>21.747488900397329</v>
      </c>
    </row>
    <row r="20" spans="1:8" x14ac:dyDescent="0.25">
      <c r="A20">
        <v>19</v>
      </c>
      <c r="B20">
        <v>37.043999999999997</v>
      </c>
      <c r="C20">
        <f>SUM($B$2:B20)</f>
        <v>179.27299999999997</v>
      </c>
      <c r="D20">
        <f t="shared" si="1"/>
        <v>142.22899999999998</v>
      </c>
      <c r="E20">
        <f t="shared" si="2"/>
        <v>20229.088440999996</v>
      </c>
      <c r="G20">
        <f t="shared" si="0"/>
        <v>1.2035877758035998</v>
      </c>
      <c r="H20">
        <f t="shared" si="3"/>
        <v>24.14429457416302</v>
      </c>
    </row>
    <row r="21" spans="1:8" x14ac:dyDescent="0.25">
      <c r="A21">
        <v>20</v>
      </c>
      <c r="B21">
        <v>35.064</v>
      </c>
      <c r="C21">
        <f>SUM($B$2:B21)</f>
        <v>214.33699999999996</v>
      </c>
      <c r="D21">
        <f t="shared" si="1"/>
        <v>179.27299999999997</v>
      </c>
      <c r="E21">
        <f t="shared" si="2"/>
        <v>32138.808528999987</v>
      </c>
      <c r="G21">
        <f t="shared" si="0"/>
        <v>1.1419520423156</v>
      </c>
      <c r="H21">
        <f t="shared" si="3"/>
        <v>28.874292262758427</v>
      </c>
    </row>
    <row r="22" spans="1:8" x14ac:dyDescent="0.25">
      <c r="A22">
        <v>21</v>
      </c>
      <c r="B22">
        <v>26.027999999999999</v>
      </c>
      <c r="C22">
        <f>SUM($B$2:B22)</f>
        <v>240.36499999999995</v>
      </c>
      <c r="D22">
        <f t="shared" si="1"/>
        <v>214.33699999999996</v>
      </c>
      <c r="E22">
        <f t="shared" si="2"/>
        <v>45940.349568999984</v>
      </c>
      <c r="G22">
        <f t="shared" si="0"/>
        <v>1.0836107357875999</v>
      </c>
      <c r="H22">
        <f t="shared" si="3"/>
        <v>32.758125561280416</v>
      </c>
    </row>
    <row r="23" spans="1:8" x14ac:dyDescent="0.25">
      <c r="A23">
        <v>22</v>
      </c>
      <c r="B23">
        <v>25.91</v>
      </c>
      <c r="C23">
        <f>SUM($B$2:B23)</f>
        <v>266.27499999999998</v>
      </c>
      <c r="D23">
        <f t="shared" si="1"/>
        <v>240.36499999999995</v>
      </c>
      <c r="E23">
        <f t="shared" si="2"/>
        <v>57775.33322499998</v>
      </c>
      <c r="G23">
        <f t="shared" si="0"/>
        <v>1.0403039959315998</v>
      </c>
      <c r="H23">
        <f t="shared" si="3"/>
        <v>35.267939938411679</v>
      </c>
    </row>
    <row r="24" spans="1:8" x14ac:dyDescent="0.25">
      <c r="A24">
        <v>23</v>
      </c>
      <c r="B24">
        <v>47.789000000000001</v>
      </c>
      <c r="C24">
        <f>SUM($B$2:B24)</f>
        <v>314.06399999999996</v>
      </c>
      <c r="D24">
        <f t="shared" si="1"/>
        <v>266.27499999999998</v>
      </c>
      <c r="E24">
        <f t="shared" si="2"/>
        <v>70902.375624999986</v>
      </c>
      <c r="G24">
        <f t="shared" si="0"/>
        <v>0.99719359061159996</v>
      </c>
      <c r="H24">
        <f t="shared" si="3"/>
        <v>37.450573110906511</v>
      </c>
    </row>
    <row r="27" spans="1:8" x14ac:dyDescent="0.25">
      <c r="A27" t="s">
        <v>7</v>
      </c>
      <c r="B27" s="2">
        <v>1.4402360000000001</v>
      </c>
      <c r="C27" s="5" t="s">
        <v>2</v>
      </c>
      <c r="D27" s="6" t="s">
        <v>11</v>
      </c>
      <c r="E27" s="4">
        <v>1.663852E-3</v>
      </c>
      <c r="F27" s="4"/>
    </row>
    <row r="28" spans="1:8" x14ac:dyDescent="0.25">
      <c r="A28" t="s">
        <v>8</v>
      </c>
      <c r="B28" s="2">
        <v>0.20147000000000001</v>
      </c>
      <c r="C28" s="5" t="s">
        <v>3</v>
      </c>
      <c r="D28" s="6" t="s">
        <v>12</v>
      </c>
      <c r="E28" s="7">
        <v>0.2031338</v>
      </c>
      <c r="F28" s="7"/>
    </row>
    <row r="29" spans="1:8" x14ac:dyDescent="0.25">
      <c r="A29" t="s">
        <v>9</v>
      </c>
      <c r="B29" s="2">
        <v>-2.346731E-4</v>
      </c>
      <c r="C29" s="5" t="s">
        <v>10</v>
      </c>
      <c r="D29" s="6" t="s">
        <v>13</v>
      </c>
      <c r="E29" s="4">
        <v>865.60329999999999</v>
      </c>
      <c r="F29" s="4"/>
    </row>
    <row r="30" spans="1:8" x14ac:dyDescent="0.25">
      <c r="C30" s="4"/>
      <c r="D30" s="4"/>
      <c r="E30" s="4"/>
      <c r="F3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In-Class_Iphone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2016-03-18T23:57:18Z</dcterms:modified>
</cp:coreProperties>
</file>