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bahe/Documents/pywtexport/worddata/"/>
    </mc:Choice>
  </mc:AlternateContent>
  <xr:revisionPtr revIDLastSave="0" documentId="13_ncr:1_{3E730FBC-05DF-0F4E-A0F0-0CE1082C6C78}" xr6:coauthVersionLast="47" xr6:coauthVersionMax="47" xr10:uidLastSave="{00000000-0000-0000-0000-000000000000}"/>
  <bookViews>
    <workbookView xWindow="300" yWindow="860" windowWidth="40960" windowHeight="22540" activeTab="1" xr2:uid="{B464FD66-F95B-1940-8FC8-8B65EABFB7FE}"/>
  </bookViews>
  <sheets>
    <sheet name="Classic" sheetId="1" r:id="rId1"/>
    <sheet name="Classic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1" i="2" l="1"/>
  <c r="N31" i="2"/>
  <c r="L31" i="2"/>
  <c r="F31" i="2"/>
  <c r="V30" i="2"/>
  <c r="N30" i="2"/>
  <c r="L30" i="2"/>
  <c r="R30" i="2" s="1"/>
  <c r="F30" i="2"/>
  <c r="V29" i="2"/>
  <c r="S29" i="2"/>
  <c r="R29" i="2"/>
  <c r="N29" i="2"/>
  <c r="L29" i="2"/>
  <c r="P29" i="2" s="1"/>
  <c r="F29" i="2"/>
  <c r="V28" i="2"/>
  <c r="N28" i="2"/>
  <c r="L28" i="2"/>
  <c r="S28" i="2" s="1"/>
  <c r="F28" i="2"/>
  <c r="V27" i="2"/>
  <c r="N27" i="2"/>
  <c r="L27" i="2"/>
  <c r="S27" i="2" s="1"/>
  <c r="F27" i="2"/>
  <c r="V26" i="2"/>
  <c r="N26" i="2"/>
  <c r="L26" i="2"/>
  <c r="F26" i="2"/>
  <c r="V25" i="2"/>
  <c r="N25" i="2"/>
  <c r="L25" i="2"/>
  <c r="F25" i="2"/>
  <c r="V24" i="2"/>
  <c r="N24" i="2"/>
  <c r="L24" i="2"/>
  <c r="R24" i="2" s="1"/>
  <c r="F24" i="2"/>
  <c r="V23" i="2"/>
  <c r="N23" i="2"/>
  <c r="L23" i="2"/>
  <c r="P23" i="2" s="1"/>
  <c r="F23" i="2"/>
  <c r="V22" i="2"/>
  <c r="N22" i="2"/>
  <c r="L22" i="2"/>
  <c r="R22" i="2" s="1"/>
  <c r="F22" i="2"/>
  <c r="V21" i="2"/>
  <c r="N21" i="2"/>
  <c r="L21" i="2"/>
  <c r="S21" i="2" s="1"/>
  <c r="F21" i="2"/>
  <c r="V20" i="2"/>
  <c r="N20" i="2"/>
  <c r="L20" i="2"/>
  <c r="O20" i="2" s="1"/>
  <c r="F20" i="2"/>
  <c r="V19" i="2"/>
  <c r="N19" i="2"/>
  <c r="L19" i="2"/>
  <c r="F19" i="2"/>
  <c r="V18" i="2"/>
  <c r="S18" i="2"/>
  <c r="N18" i="2"/>
  <c r="L18" i="2"/>
  <c r="R18" i="2" s="1"/>
  <c r="F18" i="2"/>
  <c r="V17" i="2"/>
  <c r="N17" i="2"/>
  <c r="L17" i="2"/>
  <c r="P17" i="2" s="1"/>
  <c r="F17" i="2"/>
  <c r="V16" i="2"/>
  <c r="N16" i="2"/>
  <c r="L16" i="2"/>
  <c r="R16" i="2" s="1"/>
  <c r="F16" i="2"/>
  <c r="V15" i="2"/>
  <c r="N15" i="2"/>
  <c r="L15" i="2"/>
  <c r="S15" i="2" s="1"/>
  <c r="F15" i="2"/>
  <c r="V14" i="2"/>
  <c r="N14" i="2"/>
  <c r="L14" i="2"/>
  <c r="O14" i="2" s="1"/>
  <c r="F14" i="2"/>
  <c r="V13" i="2"/>
  <c r="N13" i="2"/>
  <c r="L13" i="2"/>
  <c r="F13" i="2"/>
  <c r="V12" i="2"/>
  <c r="N12" i="2"/>
  <c r="L12" i="2"/>
  <c r="R12" i="2" s="1"/>
  <c r="F12" i="2"/>
  <c r="V11" i="2"/>
  <c r="N11" i="2"/>
  <c r="L11" i="2"/>
  <c r="P11" i="2" s="1"/>
  <c r="F11" i="2"/>
  <c r="V10" i="2"/>
  <c r="S10" i="2"/>
  <c r="R10" i="2"/>
  <c r="Q10" i="2"/>
  <c r="P10" i="2"/>
  <c r="N10" i="2"/>
  <c r="L10" i="2"/>
  <c r="O10" i="2" s="1"/>
  <c r="F10" i="2"/>
  <c r="V9" i="2"/>
  <c r="N9" i="2"/>
  <c r="L9" i="2"/>
  <c r="S9" i="2" s="1"/>
  <c r="F9" i="2"/>
  <c r="V8" i="2"/>
  <c r="N8" i="2"/>
  <c r="L8" i="2"/>
  <c r="F8" i="2"/>
  <c r="V7" i="2"/>
  <c r="N7" i="2"/>
  <c r="L7" i="2"/>
  <c r="O7" i="2" s="1"/>
  <c r="F7" i="2"/>
  <c r="V6" i="2"/>
  <c r="N6" i="2"/>
  <c r="L6" i="2"/>
  <c r="S6" i="2" s="1"/>
  <c r="F6" i="2"/>
  <c r="C4" i="2"/>
  <c r="D13" i="2" s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L31" i="1"/>
  <c r="O31" i="1" s="1"/>
  <c r="L30" i="1"/>
  <c r="S30" i="1" s="1"/>
  <c r="L29" i="1"/>
  <c r="S29" i="1" s="1"/>
  <c r="L28" i="1"/>
  <c r="R28" i="1" s="1"/>
  <c r="L27" i="1"/>
  <c r="P27" i="1" s="1"/>
  <c r="L26" i="1"/>
  <c r="P26" i="1" s="1"/>
  <c r="L25" i="1"/>
  <c r="Q25" i="1" s="1"/>
  <c r="L24" i="1"/>
  <c r="P24" i="1" s="1"/>
  <c r="L23" i="1"/>
  <c r="S23" i="1" s="1"/>
  <c r="L22" i="1"/>
  <c r="Q22" i="1" s="1"/>
  <c r="L21" i="1"/>
  <c r="Q21" i="1" s="1"/>
  <c r="L20" i="1"/>
  <c r="S20" i="1" s="1"/>
  <c r="L19" i="1"/>
  <c r="O19" i="1" s="1"/>
  <c r="L18" i="1"/>
  <c r="P18" i="1" s="1"/>
  <c r="L17" i="1"/>
  <c r="S17" i="1" s="1"/>
  <c r="L16" i="1"/>
  <c r="R16" i="1" s="1"/>
  <c r="L15" i="1"/>
  <c r="S15" i="1" s="1"/>
  <c r="L14" i="1"/>
  <c r="P14" i="1" s="1"/>
  <c r="L13" i="1"/>
  <c r="R13" i="1" s="1"/>
  <c r="L12" i="1"/>
  <c r="R12" i="1" s="1"/>
  <c r="L11" i="1"/>
  <c r="S11" i="1" s="1"/>
  <c r="L10" i="1"/>
  <c r="R10" i="1" s="1"/>
  <c r="L9" i="1"/>
  <c r="Q9" i="1" s="1"/>
  <c r="L8" i="1"/>
  <c r="S8" i="1" s="1"/>
  <c r="L6" i="1"/>
  <c r="P6" i="1" s="1"/>
  <c r="L7" i="1"/>
  <c r="O7" i="1" s="1"/>
  <c r="C4" i="1"/>
  <c r="D30" i="1" s="1"/>
  <c r="S30" i="2" l="1"/>
  <c r="Q29" i="2"/>
  <c r="R28" i="2"/>
  <c r="O28" i="2"/>
  <c r="P28" i="2"/>
  <c r="Q28" i="2"/>
  <c r="S24" i="2"/>
  <c r="R23" i="2"/>
  <c r="Q23" i="2"/>
  <c r="S23" i="2"/>
  <c r="S22" i="2"/>
  <c r="Q22" i="2"/>
  <c r="O22" i="2"/>
  <c r="P22" i="2"/>
  <c r="S17" i="2"/>
  <c r="Q17" i="2"/>
  <c r="R17" i="2"/>
  <c r="O16" i="2"/>
  <c r="P16" i="2"/>
  <c r="S16" i="2"/>
  <c r="Q16" i="2"/>
  <c r="S12" i="2"/>
  <c r="R11" i="2"/>
  <c r="S11" i="2"/>
  <c r="Q11" i="2"/>
  <c r="T10" i="2"/>
  <c r="D8" i="2"/>
  <c r="D31" i="2"/>
  <c r="D30" i="2"/>
  <c r="AA30" i="2" s="1"/>
  <c r="D12" i="2"/>
  <c r="Z12" i="2" s="1"/>
  <c r="D25" i="2"/>
  <c r="D20" i="2"/>
  <c r="W20" i="2" s="1"/>
  <c r="D18" i="2"/>
  <c r="AA18" i="2" s="1"/>
  <c r="D7" i="2"/>
  <c r="W7" i="2" s="1"/>
  <c r="D24" i="2"/>
  <c r="D19" i="2"/>
  <c r="Q26" i="2"/>
  <c r="S26" i="2"/>
  <c r="R26" i="2"/>
  <c r="S8" i="2"/>
  <c r="R8" i="2"/>
  <c r="Z8" i="2" s="1"/>
  <c r="O15" i="2"/>
  <c r="T15" i="2" s="1"/>
  <c r="O26" i="2"/>
  <c r="Q27" i="2"/>
  <c r="P7" i="2"/>
  <c r="S7" i="2"/>
  <c r="R7" i="2"/>
  <c r="Q7" i="2"/>
  <c r="S13" i="2"/>
  <c r="AA13" i="2" s="1"/>
  <c r="Q13" i="2"/>
  <c r="Y13" i="2" s="1"/>
  <c r="P13" i="2"/>
  <c r="R13" i="2"/>
  <c r="Z13" i="2" s="1"/>
  <c r="O13" i="2"/>
  <c r="S25" i="2"/>
  <c r="Q25" i="2"/>
  <c r="P25" i="2"/>
  <c r="O25" i="2"/>
  <c r="R25" i="2"/>
  <c r="Z25" i="2" s="1"/>
  <c r="O27" i="2"/>
  <c r="Q15" i="2"/>
  <c r="R15" i="2"/>
  <c r="R14" i="2"/>
  <c r="S14" i="2"/>
  <c r="Q14" i="2"/>
  <c r="R6" i="2"/>
  <c r="Q6" i="2"/>
  <c r="O6" i="2"/>
  <c r="P6" i="2"/>
  <c r="P14" i="2"/>
  <c r="T14" i="2" s="1"/>
  <c r="P15" i="2"/>
  <c r="P26" i="2"/>
  <c r="P27" i="2"/>
  <c r="O8" i="2"/>
  <c r="P8" i="2"/>
  <c r="X8" i="2" s="1"/>
  <c r="R27" i="2"/>
  <c r="Q8" i="2"/>
  <c r="Y8" i="2" s="1"/>
  <c r="O9" i="2"/>
  <c r="X13" i="2"/>
  <c r="R20" i="2"/>
  <c r="S20" i="2"/>
  <c r="Q20" i="2"/>
  <c r="AA31" i="2"/>
  <c r="P9" i="2"/>
  <c r="Q9" i="2"/>
  <c r="Q19" i="2"/>
  <c r="P19" i="2"/>
  <c r="S19" i="2"/>
  <c r="O19" i="2"/>
  <c r="R19" i="2"/>
  <c r="O21" i="2"/>
  <c r="S31" i="2"/>
  <c r="P31" i="2"/>
  <c r="R31" i="2"/>
  <c r="Q31" i="2"/>
  <c r="O31" i="2"/>
  <c r="T31" i="2" s="1"/>
  <c r="R9" i="2"/>
  <c r="P20" i="2"/>
  <c r="P21" i="2"/>
  <c r="D15" i="2"/>
  <c r="D22" i="2"/>
  <c r="D27" i="2"/>
  <c r="D21" i="2"/>
  <c r="D9" i="2"/>
  <c r="D28" i="2"/>
  <c r="D10" i="2"/>
  <c r="D29" i="2"/>
  <c r="D17" i="2"/>
  <c r="D16" i="2"/>
  <c r="D23" i="2"/>
  <c r="D11" i="2"/>
  <c r="D14" i="2"/>
  <c r="Q21" i="2"/>
  <c r="D26" i="2"/>
  <c r="D6" i="2"/>
  <c r="R21" i="2"/>
  <c r="O18" i="2"/>
  <c r="O30" i="2"/>
  <c r="P12" i="2"/>
  <c r="P18" i="2"/>
  <c r="P24" i="2"/>
  <c r="P30" i="2"/>
  <c r="O12" i="2"/>
  <c r="O24" i="2"/>
  <c r="Q18" i="2"/>
  <c r="O23" i="2"/>
  <c r="T23" i="2" s="1"/>
  <c r="Q24" i="2"/>
  <c r="O29" i="2"/>
  <c r="T29" i="2" s="1"/>
  <c r="Q30" i="2"/>
  <c r="O11" i="2"/>
  <c r="Q12" i="2"/>
  <c r="O17" i="2"/>
  <c r="T17" i="2" s="1"/>
  <c r="Q14" i="1"/>
  <c r="R14" i="1"/>
  <c r="P13" i="1"/>
  <c r="O13" i="1"/>
  <c r="Q24" i="1"/>
  <c r="R24" i="1"/>
  <c r="R9" i="1"/>
  <c r="S24" i="1"/>
  <c r="O25" i="1"/>
  <c r="S14" i="1"/>
  <c r="P25" i="1"/>
  <c r="O15" i="1"/>
  <c r="Q26" i="1"/>
  <c r="P15" i="1"/>
  <c r="R26" i="1"/>
  <c r="Q15" i="1"/>
  <c r="S26" i="1"/>
  <c r="R15" i="1"/>
  <c r="O27" i="1"/>
  <c r="Q27" i="1"/>
  <c r="O24" i="1"/>
  <c r="T24" i="1" s="1"/>
  <c r="R27" i="1"/>
  <c r="S12" i="1"/>
  <c r="S27" i="1"/>
  <c r="P16" i="1"/>
  <c r="O17" i="1"/>
  <c r="S16" i="1"/>
  <c r="AA30" i="1"/>
  <c r="P17" i="1"/>
  <c r="O28" i="1"/>
  <c r="Q17" i="1"/>
  <c r="P28" i="1"/>
  <c r="S9" i="1"/>
  <c r="R17" i="1"/>
  <c r="S28" i="1"/>
  <c r="O10" i="1"/>
  <c r="O29" i="1"/>
  <c r="P10" i="1"/>
  <c r="P19" i="1"/>
  <c r="P29" i="1"/>
  <c r="O12" i="1"/>
  <c r="R21" i="1"/>
  <c r="Q29" i="1"/>
  <c r="P12" i="1"/>
  <c r="S21" i="1"/>
  <c r="R29" i="1"/>
  <c r="Q12" i="1"/>
  <c r="O22" i="1"/>
  <c r="O16" i="1"/>
  <c r="P22" i="1"/>
  <c r="P31" i="1"/>
  <c r="R31" i="1"/>
  <c r="Q10" i="1"/>
  <c r="R22" i="1"/>
  <c r="S10" i="1"/>
  <c r="O11" i="1"/>
  <c r="Q31" i="1"/>
  <c r="S19" i="1"/>
  <c r="O8" i="1"/>
  <c r="O20" i="1"/>
  <c r="S22" i="1"/>
  <c r="P7" i="1"/>
  <c r="Q19" i="1"/>
  <c r="R7" i="1"/>
  <c r="S7" i="1"/>
  <c r="P20" i="1"/>
  <c r="O6" i="1"/>
  <c r="O30" i="1"/>
  <c r="Q13" i="1"/>
  <c r="R20" i="1"/>
  <c r="O23" i="1"/>
  <c r="P30" i="1"/>
  <c r="X30" i="1" s="1"/>
  <c r="R25" i="1"/>
  <c r="O21" i="1"/>
  <c r="Q23" i="1"/>
  <c r="S25" i="1"/>
  <c r="R30" i="1"/>
  <c r="Z30" i="1" s="1"/>
  <c r="R19" i="1"/>
  <c r="S31" i="1"/>
  <c r="P8" i="1"/>
  <c r="Q8" i="1"/>
  <c r="Q20" i="1"/>
  <c r="R8" i="1"/>
  <c r="Q6" i="1"/>
  <c r="P11" i="1"/>
  <c r="Q18" i="1"/>
  <c r="P23" i="1"/>
  <c r="Q30" i="1"/>
  <c r="Y30" i="1" s="1"/>
  <c r="R6" i="1"/>
  <c r="Q11" i="1"/>
  <c r="S13" i="1"/>
  <c r="R18" i="1"/>
  <c r="S6" i="1"/>
  <c r="P9" i="1"/>
  <c r="R11" i="1"/>
  <c r="O14" i="1"/>
  <c r="T14" i="1" s="1"/>
  <c r="Q16" i="1"/>
  <c r="S18" i="1"/>
  <c r="P21" i="1"/>
  <c r="R23" i="1"/>
  <c r="O26" i="1"/>
  <c r="Q28" i="1"/>
  <c r="Q7" i="1"/>
  <c r="O18" i="1"/>
  <c r="O9" i="1"/>
  <c r="D15" i="1"/>
  <c r="D7" i="1"/>
  <c r="D8" i="1"/>
  <c r="D11" i="1"/>
  <c r="D21" i="1"/>
  <c r="D23" i="1"/>
  <c r="D24" i="1"/>
  <c r="D17" i="1"/>
  <c r="D26" i="1"/>
  <c r="D25" i="1"/>
  <c r="D22" i="1"/>
  <c r="D18" i="1"/>
  <c r="D9" i="1"/>
  <c r="D10" i="1"/>
  <c r="D14" i="1"/>
  <c r="D13" i="1"/>
  <c r="D12" i="1"/>
  <c r="D16" i="1"/>
  <c r="D27" i="1"/>
  <c r="D28" i="1"/>
  <c r="D29" i="1"/>
  <c r="D19" i="1"/>
  <c r="D6" i="1"/>
  <c r="D20" i="1"/>
  <c r="D31" i="1"/>
  <c r="X31" i="2" l="1"/>
  <c r="T28" i="2"/>
  <c r="T27" i="2"/>
  <c r="X24" i="2"/>
  <c r="T22" i="2"/>
  <c r="T20" i="2"/>
  <c r="T16" i="2"/>
  <c r="T13" i="2"/>
  <c r="W13" i="2"/>
  <c r="T11" i="2"/>
  <c r="W8" i="2"/>
  <c r="T7" i="2"/>
  <c r="AA8" i="2"/>
  <c r="AF8" i="2" s="1"/>
  <c r="Y12" i="2"/>
  <c r="X12" i="2"/>
  <c r="AA25" i="2"/>
  <c r="Y25" i="2"/>
  <c r="X25" i="2"/>
  <c r="X18" i="2"/>
  <c r="Y30" i="2"/>
  <c r="W31" i="2"/>
  <c r="Y31" i="2"/>
  <c r="Z31" i="2"/>
  <c r="Z24" i="2"/>
  <c r="AA12" i="2"/>
  <c r="AA24" i="2"/>
  <c r="Z30" i="2"/>
  <c r="Z19" i="2"/>
  <c r="Y20" i="2"/>
  <c r="W19" i="2"/>
  <c r="AA20" i="2"/>
  <c r="AA19" i="2"/>
  <c r="Z20" i="2"/>
  <c r="X30" i="2"/>
  <c r="AA7" i="2"/>
  <c r="Z7" i="2"/>
  <c r="X19" i="2"/>
  <c r="Y19" i="2"/>
  <c r="Z18" i="2"/>
  <c r="Y7" i="2"/>
  <c r="Y24" i="2"/>
  <c r="X7" i="2"/>
  <c r="Y18" i="2"/>
  <c r="T9" i="2"/>
  <c r="T25" i="2"/>
  <c r="AA10" i="2"/>
  <c r="Z10" i="2"/>
  <c r="X10" i="2"/>
  <c r="W10" i="2"/>
  <c r="Y10" i="2"/>
  <c r="X20" i="2"/>
  <c r="T30" i="2"/>
  <c r="W30" i="2"/>
  <c r="Z29" i="2"/>
  <c r="AA29" i="2"/>
  <c r="Y29" i="2"/>
  <c r="X29" i="2"/>
  <c r="W29" i="2"/>
  <c r="AA28" i="2"/>
  <c r="Z28" i="2"/>
  <c r="X28" i="2"/>
  <c r="W28" i="2"/>
  <c r="Y28" i="2"/>
  <c r="AA16" i="2"/>
  <c r="Z16" i="2"/>
  <c r="X16" i="2"/>
  <c r="W16" i="2"/>
  <c r="Y16" i="2"/>
  <c r="T18" i="2"/>
  <c r="W18" i="2"/>
  <c r="W14" i="2"/>
  <c r="AA14" i="2"/>
  <c r="Z14" i="2"/>
  <c r="Y14" i="2"/>
  <c r="X14" i="2"/>
  <c r="Y9" i="2"/>
  <c r="X9" i="2"/>
  <c r="W9" i="2"/>
  <c r="AA9" i="2"/>
  <c r="Z9" i="2"/>
  <c r="Y21" i="2"/>
  <c r="X21" i="2"/>
  <c r="W21" i="2"/>
  <c r="AA21" i="2"/>
  <c r="Z21" i="2"/>
  <c r="Z11" i="2"/>
  <c r="Y11" i="2"/>
  <c r="X11" i="2"/>
  <c r="AA11" i="2"/>
  <c r="W11" i="2"/>
  <c r="Z23" i="2"/>
  <c r="Y23" i="2"/>
  <c r="AA23" i="2"/>
  <c r="X23" i="2"/>
  <c r="W23" i="2"/>
  <c r="AE13" i="2"/>
  <c r="AD13" i="2"/>
  <c r="AB13" i="2"/>
  <c r="AF13" i="2"/>
  <c r="W25" i="2"/>
  <c r="AA6" i="2"/>
  <c r="Z6" i="2"/>
  <c r="W6" i="2"/>
  <c r="Y6" i="2"/>
  <c r="X6" i="2"/>
  <c r="Y27" i="2"/>
  <c r="X27" i="2"/>
  <c r="W27" i="2"/>
  <c r="AA27" i="2"/>
  <c r="Z27" i="2"/>
  <c r="AA22" i="2"/>
  <c r="Z22" i="2"/>
  <c r="X22" i="2"/>
  <c r="W22" i="2"/>
  <c r="Y22" i="2"/>
  <c r="T21" i="2"/>
  <c r="Z17" i="2"/>
  <c r="X17" i="2"/>
  <c r="AA17" i="2"/>
  <c r="Y17" i="2"/>
  <c r="W17" i="2"/>
  <c r="T19" i="2"/>
  <c r="T6" i="2"/>
  <c r="T24" i="2"/>
  <c r="T12" i="2"/>
  <c r="Y15" i="2"/>
  <c r="X15" i="2"/>
  <c r="W15" i="2"/>
  <c r="AA15" i="2"/>
  <c r="Z15" i="2"/>
  <c r="T8" i="2"/>
  <c r="W26" i="2"/>
  <c r="AA26" i="2"/>
  <c r="Z26" i="2"/>
  <c r="Y26" i="2"/>
  <c r="X26" i="2"/>
  <c r="W24" i="2"/>
  <c r="T26" i="2"/>
  <c r="W12" i="2"/>
  <c r="T13" i="1"/>
  <c r="T9" i="1"/>
  <c r="T26" i="1"/>
  <c r="T27" i="1"/>
  <c r="T16" i="1"/>
  <c r="T15" i="1"/>
  <c r="T11" i="1"/>
  <c r="T6" i="1"/>
  <c r="T22" i="1"/>
  <c r="T19" i="1"/>
  <c r="T7" i="1"/>
  <c r="T17" i="1"/>
  <c r="T28" i="1"/>
  <c r="T12" i="1"/>
  <c r="T31" i="1"/>
  <c r="T25" i="1"/>
  <c r="T29" i="1"/>
  <c r="AA23" i="1"/>
  <c r="Z23" i="1"/>
  <c r="Y23" i="1"/>
  <c r="X23" i="1"/>
  <c r="W23" i="1"/>
  <c r="Y27" i="1"/>
  <c r="X27" i="1"/>
  <c r="AA27" i="1"/>
  <c r="W27" i="1"/>
  <c r="Z27" i="1"/>
  <c r="Y16" i="1"/>
  <c r="X16" i="1"/>
  <c r="AA16" i="1"/>
  <c r="W16" i="1"/>
  <c r="Z16" i="1"/>
  <c r="W21" i="1"/>
  <c r="Z21" i="1"/>
  <c r="Y21" i="1"/>
  <c r="AA21" i="1"/>
  <c r="X21" i="1"/>
  <c r="AA14" i="1"/>
  <c r="W14" i="1"/>
  <c r="X14" i="1"/>
  <c r="Z14" i="1"/>
  <c r="Y14" i="1"/>
  <c r="T21" i="1"/>
  <c r="T10" i="1"/>
  <c r="AA17" i="1"/>
  <c r="X17" i="1"/>
  <c r="W17" i="1"/>
  <c r="Z17" i="1"/>
  <c r="Y17" i="1"/>
  <c r="W13" i="1"/>
  <c r="X13" i="1"/>
  <c r="Z13" i="1"/>
  <c r="AA13" i="1"/>
  <c r="Y13" i="1"/>
  <c r="Y12" i="1"/>
  <c r="AA12" i="1"/>
  <c r="Z12" i="1"/>
  <c r="X12" i="1"/>
  <c r="W12" i="1"/>
  <c r="Y28" i="1"/>
  <c r="X28" i="1"/>
  <c r="W28" i="1"/>
  <c r="Z28" i="1"/>
  <c r="AA28" i="1"/>
  <c r="AA24" i="1"/>
  <c r="Y24" i="1"/>
  <c r="Z24" i="1"/>
  <c r="W24" i="1"/>
  <c r="X24" i="1"/>
  <c r="X11" i="1"/>
  <c r="AA11" i="1"/>
  <c r="Y11" i="1"/>
  <c r="W11" i="1"/>
  <c r="Z11" i="1"/>
  <c r="X8" i="1"/>
  <c r="W8" i="1"/>
  <c r="AA8" i="1"/>
  <c r="Z8" i="1"/>
  <c r="Y8" i="1"/>
  <c r="Z10" i="1"/>
  <c r="Y10" i="1"/>
  <c r="X10" i="1"/>
  <c r="W10" i="1"/>
  <c r="AA10" i="1"/>
  <c r="Y7" i="1"/>
  <c r="X7" i="1"/>
  <c r="Z7" i="1"/>
  <c r="AA7" i="1"/>
  <c r="W7" i="1"/>
  <c r="Y31" i="1"/>
  <c r="W31" i="1"/>
  <c r="AA31" i="1"/>
  <c r="Z31" i="1"/>
  <c r="X31" i="1"/>
  <c r="Y9" i="1"/>
  <c r="X9" i="1"/>
  <c r="W9" i="1"/>
  <c r="Z9" i="1"/>
  <c r="AA9" i="1"/>
  <c r="Y15" i="1"/>
  <c r="X15" i="1"/>
  <c r="W15" i="1"/>
  <c r="Z15" i="1"/>
  <c r="AA15" i="1"/>
  <c r="X20" i="1"/>
  <c r="AA20" i="1"/>
  <c r="W20" i="1"/>
  <c r="Z20" i="1"/>
  <c r="Y20" i="1"/>
  <c r="AA18" i="1"/>
  <c r="Z18" i="1"/>
  <c r="W18" i="1"/>
  <c r="Y18" i="1"/>
  <c r="X18" i="1"/>
  <c r="T23" i="1"/>
  <c r="T20" i="1"/>
  <c r="Y6" i="1"/>
  <c r="X6" i="1"/>
  <c r="AA6" i="1"/>
  <c r="Z6" i="1"/>
  <c r="W6" i="1"/>
  <c r="Z22" i="1"/>
  <c r="W22" i="1"/>
  <c r="Y22" i="1"/>
  <c r="X22" i="1"/>
  <c r="AA22" i="1"/>
  <c r="T18" i="1"/>
  <c r="T8" i="1"/>
  <c r="Z19" i="1"/>
  <c r="AA19" i="1"/>
  <c r="Y19" i="1"/>
  <c r="X19" i="1"/>
  <c r="W19" i="1"/>
  <c r="W25" i="1"/>
  <c r="X25" i="1"/>
  <c r="AA25" i="1"/>
  <c r="Z25" i="1"/>
  <c r="Y25" i="1"/>
  <c r="AA29" i="1"/>
  <c r="Z29" i="1"/>
  <c r="Y29" i="1"/>
  <c r="X29" i="1"/>
  <c r="W29" i="1"/>
  <c r="AA26" i="1"/>
  <c r="Y26" i="1"/>
  <c r="X26" i="1"/>
  <c r="Z26" i="1"/>
  <c r="W26" i="1"/>
  <c r="T30" i="1"/>
  <c r="W30" i="1"/>
  <c r="AD8" i="2" l="1"/>
  <c r="AB8" i="2"/>
  <c r="AE8" i="2"/>
  <c r="AB31" i="2"/>
  <c r="AE31" i="2"/>
  <c r="AD31" i="2"/>
  <c r="AF31" i="2"/>
  <c r="AB7" i="2"/>
  <c r="AH7" i="2" s="1"/>
  <c r="AE19" i="2"/>
  <c r="AD19" i="2"/>
  <c r="AF7" i="2"/>
  <c r="AB19" i="2"/>
  <c r="AH19" i="2" s="1"/>
  <c r="AF19" i="2"/>
  <c r="AF20" i="2"/>
  <c r="AD7" i="2"/>
  <c r="AE7" i="2"/>
  <c r="AD23" i="2"/>
  <c r="AB23" i="2"/>
  <c r="AF23" i="2"/>
  <c r="AE23" i="2"/>
  <c r="AF10" i="2"/>
  <c r="AD10" i="2"/>
  <c r="AE10" i="2"/>
  <c r="AB10" i="2"/>
  <c r="AE15" i="2"/>
  <c r="AD15" i="2"/>
  <c r="AB15" i="2"/>
  <c r="AF15" i="2"/>
  <c r="AF22" i="2"/>
  <c r="AE22" i="2"/>
  <c r="AD22" i="2"/>
  <c r="AB22" i="2"/>
  <c r="AB20" i="2"/>
  <c r="AD29" i="2"/>
  <c r="AB29" i="2"/>
  <c r="AF29" i="2"/>
  <c r="AE29" i="2"/>
  <c r="AE25" i="2"/>
  <c r="AB25" i="2"/>
  <c r="AF25" i="2"/>
  <c r="AD25" i="2"/>
  <c r="AE20" i="2"/>
  <c r="AH31" i="2"/>
  <c r="AJ31" i="2"/>
  <c r="AB28" i="2"/>
  <c r="AE28" i="2"/>
  <c r="AD28" i="2"/>
  <c r="AF28" i="2"/>
  <c r="AF12" i="2"/>
  <c r="AE12" i="2"/>
  <c r="AD12" i="2"/>
  <c r="AB12" i="2"/>
  <c r="AE14" i="2"/>
  <c r="AF14" i="2"/>
  <c r="AD14" i="2"/>
  <c r="AB14" i="2"/>
  <c r="AD20" i="2"/>
  <c r="AF24" i="2"/>
  <c r="AE24" i="2"/>
  <c r="AD24" i="2"/>
  <c r="AB24" i="2"/>
  <c r="AB16" i="2"/>
  <c r="AE16" i="2"/>
  <c r="AF16" i="2"/>
  <c r="AD16" i="2"/>
  <c r="AJ13" i="2"/>
  <c r="AH13" i="2"/>
  <c r="AD11" i="2"/>
  <c r="AB11" i="2"/>
  <c r="AF11" i="2"/>
  <c r="AE11" i="2"/>
  <c r="AD9" i="2"/>
  <c r="AF9" i="2"/>
  <c r="AE9" i="2"/>
  <c r="AB9" i="2"/>
  <c r="AF6" i="2"/>
  <c r="AE6" i="2"/>
  <c r="AD6" i="2"/>
  <c r="AB6" i="2"/>
  <c r="AF21" i="2"/>
  <c r="AE21" i="2"/>
  <c r="AD21" i="2"/>
  <c r="AB21" i="2"/>
  <c r="AD17" i="2"/>
  <c r="AB17" i="2"/>
  <c r="AE17" i="2"/>
  <c r="AF17" i="2"/>
  <c r="AH8" i="2"/>
  <c r="AJ8" i="2"/>
  <c r="AF30" i="2"/>
  <c r="AE30" i="2"/>
  <c r="AB30" i="2"/>
  <c r="AD30" i="2"/>
  <c r="AF18" i="2"/>
  <c r="AE18" i="2"/>
  <c r="AB18" i="2"/>
  <c r="AD18" i="2"/>
  <c r="AF26" i="2"/>
  <c r="AE26" i="2"/>
  <c r="AD26" i="2"/>
  <c r="AB26" i="2"/>
  <c r="AE27" i="2"/>
  <c r="AD27" i="2"/>
  <c r="AB27" i="2"/>
  <c r="AF27" i="2"/>
  <c r="AE6" i="1"/>
  <c r="AF6" i="1"/>
  <c r="AF29" i="1"/>
  <c r="AE29" i="1"/>
  <c r="AF20" i="1"/>
  <c r="AE20" i="1"/>
  <c r="AE12" i="1"/>
  <c r="AF12" i="1"/>
  <c r="AE19" i="1"/>
  <c r="AF19" i="1"/>
  <c r="AF9" i="1"/>
  <c r="AE9" i="1"/>
  <c r="AE17" i="1"/>
  <c r="AF17" i="1"/>
  <c r="AF23" i="1"/>
  <c r="AE23" i="1"/>
  <c r="AF21" i="1"/>
  <c r="AE21" i="1"/>
  <c r="AE11" i="1"/>
  <c r="AF11" i="1"/>
  <c r="AE10" i="1"/>
  <c r="AF10" i="1"/>
  <c r="AF24" i="1"/>
  <c r="AE24" i="1"/>
  <c r="AE31" i="1"/>
  <c r="AF31" i="1"/>
  <c r="AE16" i="1"/>
  <c r="AF16" i="1"/>
  <c r="AE30" i="1"/>
  <c r="AF30" i="1"/>
  <c r="AE15" i="1"/>
  <c r="AF15" i="1"/>
  <c r="AE7" i="1"/>
  <c r="AF7" i="1"/>
  <c r="AF26" i="1"/>
  <c r="AE26" i="1"/>
  <c r="AF18" i="1"/>
  <c r="AE18" i="1"/>
  <c r="AF8" i="1"/>
  <c r="AE8" i="1"/>
  <c r="AF22" i="1"/>
  <c r="AE22" i="1"/>
  <c r="AE14" i="1"/>
  <c r="AF14" i="1"/>
  <c r="AE25" i="1"/>
  <c r="AF25" i="1"/>
  <c r="AE28" i="1"/>
  <c r="AF28" i="1"/>
  <c r="AE13" i="1"/>
  <c r="AF13" i="1"/>
  <c r="AE27" i="1"/>
  <c r="AF27" i="1"/>
  <c r="AB19" i="1"/>
  <c r="AH19" i="1" s="1"/>
  <c r="AD19" i="1"/>
  <c r="AD24" i="1"/>
  <c r="AD6" i="1"/>
  <c r="AB30" i="1"/>
  <c r="AJ30" i="1" s="1"/>
  <c r="AD30" i="1"/>
  <c r="AD9" i="1"/>
  <c r="AD20" i="1"/>
  <c r="AD12" i="1"/>
  <c r="AD23" i="1"/>
  <c r="AD15" i="1"/>
  <c r="AD11" i="1"/>
  <c r="AD29" i="1"/>
  <c r="AD10" i="1"/>
  <c r="AD17" i="1"/>
  <c r="AD31" i="1"/>
  <c r="AD16" i="1"/>
  <c r="AD21" i="1"/>
  <c r="AD7" i="1"/>
  <c r="AD26" i="1"/>
  <c r="AD18" i="1"/>
  <c r="AD8" i="1"/>
  <c r="AD22" i="1"/>
  <c r="AD14" i="1"/>
  <c r="AD25" i="1"/>
  <c r="AD28" i="1"/>
  <c r="AD13" i="1"/>
  <c r="AD27" i="1"/>
  <c r="AB6" i="1"/>
  <c r="AH6" i="1" s="1"/>
  <c r="AB26" i="1"/>
  <c r="AB16" i="1"/>
  <c r="AB31" i="1"/>
  <c r="AB7" i="1"/>
  <c r="AB8" i="1"/>
  <c r="AB22" i="1"/>
  <c r="AB14" i="1"/>
  <c r="AB13" i="1"/>
  <c r="AB25" i="1"/>
  <c r="AB28" i="1"/>
  <c r="AB11" i="1"/>
  <c r="AB24" i="1"/>
  <c r="AB27" i="1"/>
  <c r="AB20" i="1"/>
  <c r="AB17" i="1"/>
  <c r="AB29" i="1"/>
  <c r="AB23" i="1"/>
  <c r="AB15" i="1"/>
  <c r="AB9" i="1"/>
  <c r="AB10" i="1"/>
  <c r="AB21" i="1"/>
  <c r="AB18" i="1"/>
  <c r="AB12" i="1"/>
  <c r="AJ7" i="2" l="1"/>
  <c r="AJ19" i="2"/>
  <c r="AH10" i="2"/>
  <c r="AJ10" i="2"/>
  <c r="AH15" i="2"/>
  <c r="AJ15" i="2"/>
  <c r="AJ28" i="2"/>
  <c r="AH28" i="2"/>
  <c r="AH20" i="2"/>
  <c r="AJ20" i="2"/>
  <c r="AJ22" i="2"/>
  <c r="AH22" i="2"/>
  <c r="AJ16" i="2"/>
  <c r="AH16" i="2"/>
  <c r="AH18" i="2"/>
  <c r="AJ18" i="2"/>
  <c r="AH12" i="2"/>
  <c r="AJ12" i="2"/>
  <c r="AH25" i="2"/>
  <c r="AJ25" i="2"/>
  <c r="AJ24" i="2"/>
  <c r="AH24" i="2"/>
  <c r="AH30" i="2"/>
  <c r="AJ30" i="2"/>
  <c r="AH6" i="2"/>
  <c r="AJ6" i="2"/>
  <c r="AJ11" i="2"/>
  <c r="AH11" i="2"/>
  <c r="AJ29" i="2"/>
  <c r="AH29" i="2"/>
  <c r="AH26" i="2"/>
  <c r="AJ26" i="2"/>
  <c r="AH14" i="2"/>
  <c r="AJ14" i="2"/>
  <c r="AH21" i="2"/>
  <c r="AJ21" i="2"/>
  <c r="AH27" i="2"/>
  <c r="AJ27" i="2"/>
  <c r="AJ23" i="2"/>
  <c r="AH23" i="2"/>
  <c r="AJ17" i="2"/>
  <c r="AH17" i="2"/>
  <c r="AJ9" i="2"/>
  <c r="AH9" i="2"/>
  <c r="AJ19" i="1"/>
  <c r="AJ6" i="1"/>
  <c r="AH30" i="1"/>
  <c r="AH7" i="1"/>
  <c r="AJ7" i="1"/>
  <c r="AJ17" i="1"/>
  <c r="AH17" i="1"/>
  <c r="AH11" i="1"/>
  <c r="AJ11" i="1"/>
  <c r="AJ22" i="1"/>
  <c r="AH22" i="1"/>
  <c r="AJ29" i="1"/>
  <c r="AH29" i="1"/>
  <c r="AJ31" i="1"/>
  <c r="AH31" i="1"/>
  <c r="AJ20" i="1"/>
  <c r="AH20" i="1"/>
  <c r="AJ16" i="1"/>
  <c r="AH16" i="1"/>
  <c r="AJ27" i="1"/>
  <c r="AH27" i="1"/>
  <c r="AJ26" i="1"/>
  <c r="AH26" i="1"/>
  <c r="AJ24" i="1"/>
  <c r="AH24" i="1"/>
  <c r="AJ12" i="1"/>
  <c r="AH12" i="1"/>
  <c r="AJ15" i="1"/>
  <c r="AH15" i="1"/>
  <c r="AH23" i="1"/>
  <c r="AJ23" i="1"/>
  <c r="AJ8" i="1"/>
  <c r="AH8" i="1"/>
  <c r="AJ18" i="1"/>
  <c r="AH18" i="1"/>
  <c r="AJ28" i="1"/>
  <c r="AH28" i="1"/>
  <c r="AJ21" i="1"/>
  <c r="AH21" i="1"/>
  <c r="AH25" i="1"/>
  <c r="AJ25" i="1"/>
  <c r="AJ10" i="1"/>
  <c r="AH10" i="1"/>
  <c r="AJ13" i="1"/>
  <c r="AH13" i="1"/>
  <c r="AH9" i="1"/>
  <c r="AJ9" i="1"/>
  <c r="AJ14" i="1"/>
  <c r="AH14" i="1"/>
</calcChain>
</file>

<file path=xl/sharedStrings.xml><?xml version="1.0" encoding="utf-8"?>
<sst xmlns="http://schemas.openxmlformats.org/spreadsheetml/2006/main" count="129" uniqueCount="48">
  <si>
    <t>Letter</t>
  </si>
  <si>
    <t>Count</t>
  </si>
  <si>
    <t>Rank</t>
  </si>
  <si>
    <t>E</t>
  </si>
  <si>
    <t>A</t>
  </si>
  <si>
    <t>R</t>
  </si>
  <si>
    <t>I</t>
  </si>
  <si>
    <t>O</t>
  </si>
  <si>
    <t>T</t>
  </si>
  <si>
    <t>N</t>
  </si>
  <si>
    <t>S</t>
  </si>
  <si>
    <t>L</t>
  </si>
  <si>
    <t>C</t>
  </si>
  <si>
    <t>U</t>
  </si>
  <si>
    <t>D</t>
  </si>
  <si>
    <t>P</t>
  </si>
  <si>
    <t>M</t>
  </si>
  <si>
    <t>H</t>
  </si>
  <si>
    <t>G</t>
  </si>
  <si>
    <t>B</t>
  </si>
  <si>
    <t>F</t>
  </si>
  <si>
    <t>Y</t>
  </si>
  <si>
    <t>W</t>
  </si>
  <si>
    <t>K</t>
  </si>
  <si>
    <t>V</t>
  </si>
  <si>
    <t>X</t>
  </si>
  <si>
    <t>Z</t>
  </si>
  <si>
    <t>J</t>
  </si>
  <si>
    <t>Q</t>
  </si>
  <si>
    <t>#</t>
  </si>
  <si>
    <t>Position</t>
  </si>
  <si>
    <t>Total</t>
  </si>
  <si>
    <t>Letter Ranking Data</t>
  </si>
  <si>
    <t>By Letter Ocurrence</t>
  </si>
  <si>
    <t>By Letter Position - Raw</t>
  </si>
  <si>
    <t>By Letter Position - Fraction</t>
  </si>
  <si>
    <t>By Letter Position - Weighted</t>
  </si>
  <si>
    <t>letter_ranks.txt</t>
  </si>
  <si>
    <t>hard coded in helpers.py</t>
  </si>
  <si>
    <t>ltr_rank_dict = {</t>
  </si>
  <si>
    <t>}</t>
  </si>
  <si>
    <t>MEAN</t>
  </si>
  <si>
    <t>VAR.P</t>
  </si>
  <si>
    <t>STDEV.P</t>
  </si>
  <si>
    <t>This worksheet generates the pywordletool letter frequency tables.</t>
  </si>
  <si>
    <t>letter_ranks_bot.txt</t>
  </si>
  <si>
    <t>ltr_rank_bot_dict = {</t>
  </si>
  <si>
    <t>Data is from the Classis+ vocabulary on 8/18/23.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</si>
</sst>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4105-F6F9-A64C-8035-79998B886E99}">
  <dimension ref="A1:AJ32"/>
  <sheetViews>
    <sheetView zoomScale="152" zoomScaleNormal="152" workbookViewId="0">
      <selection activeCell="L25" sqref="L25"/>
    </sheetView>
  </sheetViews>
  <sheetFormatPr baseColWidth="10" defaultRowHeight="16" x14ac:dyDescent="0.2"/>
  <cols>
    <col min="1" max="1" width="3.1640625" style="1" bestFit="1" customWidth="1"/>
    <col min="2" max="2" width="6" style="1" bestFit="1" customWidth="1"/>
    <col min="3" max="3" width="5.83203125" style="1" bestFit="1" customWidth="1"/>
    <col min="4" max="4" width="5.1640625" style="1" bestFit="1" customWidth="1"/>
    <col min="5" max="5" width="3" style="1" customWidth="1"/>
    <col min="6" max="6" width="6" bestFit="1" customWidth="1"/>
    <col min="7" max="11" width="7.6640625" bestFit="1" customWidth="1"/>
    <col min="12" max="12" width="5.33203125" bestFit="1" customWidth="1"/>
    <col min="13" max="13" width="3.33203125" customWidth="1"/>
    <col min="14" max="14" width="6" bestFit="1" customWidth="1"/>
    <col min="15" max="19" width="7.6640625" bestFit="1" customWidth="1"/>
    <col min="20" max="20" width="5.33203125" bestFit="1" customWidth="1"/>
    <col min="21" max="21" width="3.83203125" customWidth="1"/>
    <col min="22" max="22" width="6" bestFit="1" customWidth="1"/>
    <col min="23" max="27" width="7.6640625" bestFit="1" customWidth="1"/>
    <col min="28" max="28" width="5.6640625" bestFit="1" customWidth="1"/>
    <col min="29" max="29" width="5.33203125" customWidth="1"/>
    <col min="30" max="30" width="6.1640625" bestFit="1" customWidth="1"/>
    <col min="31" max="31" width="8" bestFit="1" customWidth="1"/>
    <col min="32" max="32" width="6.33203125" bestFit="1" customWidth="1"/>
    <col min="33" max="33" width="5.33203125" customWidth="1"/>
    <col min="34" max="34" width="28.6640625" style="1" bestFit="1" customWidth="1"/>
    <col min="35" max="35" width="3.6640625" customWidth="1"/>
    <col min="36" max="36" width="37.33203125" bestFit="1" customWidth="1"/>
  </cols>
  <sheetData>
    <row r="1" spans="1:36" x14ac:dyDescent="0.2">
      <c r="A1" s="8" t="s">
        <v>44</v>
      </c>
    </row>
    <row r="3" spans="1:36" x14ac:dyDescent="0.2">
      <c r="A3" s="8" t="s">
        <v>33</v>
      </c>
      <c r="F3" s="8" t="s">
        <v>34</v>
      </c>
      <c r="N3" s="8" t="s">
        <v>35</v>
      </c>
      <c r="V3" s="8" t="s">
        <v>36</v>
      </c>
      <c r="AH3" s="2" t="s">
        <v>37</v>
      </c>
      <c r="AJ3" s="2" t="s">
        <v>38</v>
      </c>
    </row>
    <row r="4" spans="1:36" x14ac:dyDescent="0.2">
      <c r="C4" s="1">
        <f>MIN(C6:C31)</f>
        <v>27</v>
      </c>
      <c r="G4" s="1" t="s">
        <v>30</v>
      </c>
      <c r="H4" s="1" t="s">
        <v>30</v>
      </c>
      <c r="I4" s="1" t="s">
        <v>30</v>
      </c>
      <c r="J4" s="1" t="s">
        <v>30</v>
      </c>
      <c r="K4" s="1" t="s">
        <v>30</v>
      </c>
      <c r="O4" s="1" t="s">
        <v>30</v>
      </c>
      <c r="P4" s="1" t="s">
        <v>30</v>
      </c>
      <c r="Q4" s="1" t="s">
        <v>30</v>
      </c>
      <c r="R4" s="1" t="s">
        <v>30</v>
      </c>
      <c r="S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  <c r="AA4" s="1" t="s">
        <v>30</v>
      </c>
    </row>
    <row r="5" spans="1:36" x14ac:dyDescent="0.2">
      <c r="A5" s="2" t="s">
        <v>29</v>
      </c>
      <c r="B5" s="2" t="s">
        <v>0</v>
      </c>
      <c r="C5" s="2" t="s">
        <v>1</v>
      </c>
      <c r="D5" s="2" t="s">
        <v>2</v>
      </c>
      <c r="F5" s="2" t="s">
        <v>0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4" t="s">
        <v>31</v>
      </c>
      <c r="M5" s="3"/>
      <c r="N5" s="2" t="s">
        <v>0</v>
      </c>
      <c r="O5" s="2">
        <v>1</v>
      </c>
      <c r="P5" s="2">
        <v>2</v>
      </c>
      <c r="Q5" s="2">
        <v>3</v>
      </c>
      <c r="R5" s="2">
        <v>4</v>
      </c>
      <c r="S5" s="2">
        <v>5</v>
      </c>
      <c r="T5" s="4" t="s">
        <v>31</v>
      </c>
      <c r="V5" s="2" t="s">
        <v>0</v>
      </c>
      <c r="W5" s="2">
        <v>1</v>
      </c>
      <c r="X5" s="2">
        <v>2</v>
      </c>
      <c r="Y5" s="2">
        <v>3</v>
      </c>
      <c r="Z5" s="2">
        <v>4</v>
      </c>
      <c r="AA5" s="2">
        <v>5</v>
      </c>
      <c r="AB5" s="4" t="s">
        <v>31</v>
      </c>
      <c r="AC5" s="3"/>
      <c r="AD5" s="4" t="s">
        <v>42</v>
      </c>
      <c r="AE5" s="4" t="s">
        <v>43</v>
      </c>
      <c r="AF5" s="4" t="s">
        <v>41</v>
      </c>
      <c r="AG5" s="3"/>
      <c r="AH5" s="2" t="s">
        <v>32</v>
      </c>
      <c r="AJ5" s="14" t="s">
        <v>39</v>
      </c>
    </row>
    <row r="6" spans="1:36" x14ac:dyDescent="0.2">
      <c r="A6" s="2">
        <v>1</v>
      </c>
      <c r="B6" s="2" t="s">
        <v>3</v>
      </c>
      <c r="C6" s="2">
        <v>1053</v>
      </c>
      <c r="D6" s="9">
        <f t="shared" ref="D6:D31" si="0">C6/$C$4</f>
        <v>39</v>
      </c>
      <c r="E6" s="5"/>
      <c r="F6" s="10" t="str">
        <f>B6</f>
        <v>E</v>
      </c>
      <c r="G6" s="4">
        <v>72</v>
      </c>
      <c r="H6" s="4">
        <v>241</v>
      </c>
      <c r="I6" s="4">
        <v>177</v>
      </c>
      <c r="J6" s="4">
        <v>318</v>
      </c>
      <c r="K6" s="4">
        <v>422</v>
      </c>
      <c r="L6" s="16">
        <f>SUM(G6:K6)</f>
        <v>1230</v>
      </c>
      <c r="M6" s="3"/>
      <c r="N6" s="10" t="str">
        <f>B6</f>
        <v>E</v>
      </c>
      <c r="O6" s="15">
        <f>G6/$L6</f>
        <v>5.8536585365853662E-2</v>
      </c>
      <c r="P6" s="15">
        <f t="shared" ref="P6:S6" si="1">H6/$L6</f>
        <v>0.19593495934959348</v>
      </c>
      <c r="Q6" s="15">
        <f t="shared" si="1"/>
        <v>0.14390243902439023</v>
      </c>
      <c r="R6" s="15">
        <f t="shared" si="1"/>
        <v>0.25853658536585367</v>
      </c>
      <c r="S6" s="15">
        <f t="shared" si="1"/>
        <v>0.34308943089430893</v>
      </c>
      <c r="T6" s="16">
        <f>SUM(O6:S6)</f>
        <v>1</v>
      </c>
      <c r="V6" s="10" t="str">
        <f>B6</f>
        <v>E</v>
      </c>
      <c r="W6" s="11">
        <f>$D6*O6</f>
        <v>2.2829268292682929</v>
      </c>
      <c r="X6" s="11">
        <f t="shared" ref="X6:AA6" si="2">$D6*P6</f>
        <v>7.6414634146341456</v>
      </c>
      <c r="Y6" s="11">
        <f t="shared" si="2"/>
        <v>5.6121951219512187</v>
      </c>
      <c r="Z6" s="11">
        <f t="shared" si="2"/>
        <v>10.082926829268294</v>
      </c>
      <c r="AA6" s="11">
        <f t="shared" si="2"/>
        <v>13.380487804878049</v>
      </c>
      <c r="AB6" s="12">
        <f>SUM(W6:AA6)</f>
        <v>39</v>
      </c>
      <c r="AC6" s="6"/>
      <c r="AD6" s="11">
        <f t="shared" ref="AD6:AD31" si="3">_xlfn.VAR.P(W6:AA6)</f>
        <v>14.320663890541345</v>
      </c>
      <c r="AE6" s="11">
        <f>_xlfn.STDEV.P(W6:AA6)</f>
        <v>3.7842653039317082</v>
      </c>
      <c r="AF6" s="11">
        <f t="shared" ref="AF6:AF31" si="4">AVERAGE(W6:AA6)</f>
        <v>7.8</v>
      </c>
      <c r="AG6" s="6"/>
      <c r="AH6" s="13" t="str">
        <f>LOWER(V6)&amp;":"&amp;TEXT($AB6, "0.0")&amp;":"&amp;TEXT($W6, "0.00")&amp;":"&amp;TEXT($X6, "0.00")&amp;":"&amp;TEXT($Y6, "0.00")&amp;":"&amp;TEXT($Z6, "0.00")&amp;":"&amp;TEXT($AA6, "0.00")</f>
        <v>e:39.0:2.28:7.64:5.61:10.08:13.38</v>
      </c>
      <c r="AJ6" s="13" t="str">
        <f>"'"&amp;LOWER(V6)&amp;"'"&amp;": ["&amp;TEXT($AB6, "0.0")&amp;" , "&amp;TEXT($W6, "0.00")&amp;" , "&amp;TEXT($X6, "0.00")&amp;" , "&amp;TEXT($Y6, "0.00")&amp;" , "&amp;TEXT($Z6, "0.00")&amp;" , "&amp;TEXT($AA6, "0.00")&amp;"],"</f>
        <v>'e': [39.0 , 2.28 , 7.64 , 5.61 , 10.08 , 13.38],</v>
      </c>
    </row>
    <row r="7" spans="1:36" x14ac:dyDescent="0.2">
      <c r="A7" s="2">
        <v>2</v>
      </c>
      <c r="B7" s="2" t="s">
        <v>4</v>
      </c>
      <c r="C7" s="2">
        <v>906</v>
      </c>
      <c r="D7" s="9">
        <f t="shared" si="0"/>
        <v>33.555555555555557</v>
      </c>
      <c r="E7" s="5"/>
      <c r="F7" s="10" t="str">
        <f t="shared" ref="F7:F31" si="5">B7</f>
        <v>A</v>
      </c>
      <c r="G7" s="4">
        <v>140</v>
      </c>
      <c r="H7" s="4">
        <v>304</v>
      </c>
      <c r="I7" s="4">
        <v>306</v>
      </c>
      <c r="J7" s="4">
        <v>162</v>
      </c>
      <c r="K7" s="4">
        <v>63</v>
      </c>
      <c r="L7" s="16">
        <f>SUM(G7:K7)</f>
        <v>975</v>
      </c>
      <c r="M7" s="3"/>
      <c r="N7" s="10" t="str">
        <f t="shared" ref="N7:N31" si="6">B7</f>
        <v>A</v>
      </c>
      <c r="O7" s="15">
        <f t="shared" ref="O7:O31" si="7">G7/$L7</f>
        <v>0.14358974358974358</v>
      </c>
      <c r="P7" s="15">
        <f t="shared" ref="P7:P31" si="8">H7/$L7</f>
        <v>0.31179487179487181</v>
      </c>
      <c r="Q7" s="15">
        <f t="shared" ref="Q7:Q31" si="9">I7/$L7</f>
        <v>0.31384615384615383</v>
      </c>
      <c r="R7" s="15">
        <f t="shared" ref="R7:R31" si="10">J7/$L7</f>
        <v>0.16615384615384615</v>
      </c>
      <c r="S7" s="15">
        <f t="shared" ref="S7:S31" si="11">K7/$L7</f>
        <v>6.4615384615384616E-2</v>
      </c>
      <c r="T7" s="16">
        <f>SUM(O7:S7)</f>
        <v>0.99999999999999989</v>
      </c>
      <c r="V7" s="10" t="str">
        <f t="shared" ref="V7:V31" si="12">B7</f>
        <v>A</v>
      </c>
      <c r="W7" s="11">
        <f t="shared" ref="W7:W31" si="13">$D7*O7</f>
        <v>4.8182336182336183</v>
      </c>
      <c r="X7" s="11">
        <f t="shared" ref="X7:X31" si="14">$D7*P7</f>
        <v>10.462450142450143</v>
      </c>
      <c r="Y7" s="11">
        <f t="shared" ref="Y7:Y31" si="15">$D7*Q7</f>
        <v>10.531282051282052</v>
      </c>
      <c r="Z7" s="11">
        <f t="shared" ref="Z7:Z31" si="16">$D7*R7</f>
        <v>5.5753846153846158</v>
      </c>
      <c r="AA7" s="11">
        <f t="shared" ref="AA7:AA31" si="17">$D7*S7</f>
        <v>2.1682051282051282</v>
      </c>
      <c r="AB7" s="12">
        <f>SUM(W7:AA7)</f>
        <v>33.555555555555557</v>
      </c>
      <c r="AC7" s="6"/>
      <c r="AD7" s="11">
        <f t="shared" si="3"/>
        <v>10.835421037166897</v>
      </c>
      <c r="AE7" s="11">
        <f t="shared" ref="AE7:AE31" si="18">_xlfn.STDEV.P(W7:AA7)</f>
        <v>3.2917200727229066</v>
      </c>
      <c r="AF7" s="11">
        <f t="shared" si="4"/>
        <v>6.7111111111111112</v>
      </c>
      <c r="AG7" s="6"/>
      <c r="AH7" s="13" t="str">
        <f t="shared" ref="AH7:AH31" si="19">LOWER(V7)&amp;":"&amp;TEXT($AB7, "0.0")&amp;":"&amp;TEXT($W7, "0.00")&amp;":"&amp;TEXT($X7, "0.00")&amp;":"&amp;TEXT($Y7, "0.00")&amp;":"&amp;TEXT($Z7, "0.00")&amp;":"&amp;TEXT($AA7, "0.00")</f>
        <v>a:33.6:4.82:10.46:10.53:5.58:2.17</v>
      </c>
      <c r="AJ7" s="13" t="str">
        <f t="shared" ref="AJ7:AJ31" si="20">"'"&amp;LOWER(V7)&amp;"'"&amp;": ["&amp;TEXT($AB7, "0.0")&amp;" , "&amp;TEXT($W7, "0.00")&amp;" , "&amp;TEXT($X7, "0.00")&amp;" , "&amp;TEXT($Y7, "0.00")&amp;" , "&amp;TEXT($Z7, "0.00")&amp;" , "&amp;TEXT($AA7, "0.00")&amp;"],"</f>
        <v>'a': [33.6 , 4.82 , 10.46 , 10.53 , 5.58 , 2.17],</v>
      </c>
    </row>
    <row r="8" spans="1:36" x14ac:dyDescent="0.2">
      <c r="A8" s="2">
        <v>3</v>
      </c>
      <c r="B8" s="2" t="s">
        <v>5</v>
      </c>
      <c r="C8" s="2">
        <v>835</v>
      </c>
      <c r="D8" s="9">
        <f t="shared" si="0"/>
        <v>30.925925925925927</v>
      </c>
      <c r="E8" s="5"/>
      <c r="F8" s="10" t="str">
        <f t="shared" si="5"/>
        <v>R</v>
      </c>
      <c r="G8" s="4">
        <v>105</v>
      </c>
      <c r="H8" s="4">
        <v>267</v>
      </c>
      <c r="I8" s="4">
        <v>163</v>
      </c>
      <c r="J8" s="4">
        <v>150</v>
      </c>
      <c r="K8" s="4">
        <v>212</v>
      </c>
      <c r="L8" s="16">
        <f t="shared" ref="L8:L31" si="21">SUM(G8:K8)</f>
        <v>897</v>
      </c>
      <c r="M8" s="3"/>
      <c r="N8" s="10" t="str">
        <f t="shared" si="6"/>
        <v>R</v>
      </c>
      <c r="O8" s="15">
        <f t="shared" si="7"/>
        <v>0.11705685618729098</v>
      </c>
      <c r="P8" s="15">
        <f t="shared" si="8"/>
        <v>0.2976588628762542</v>
      </c>
      <c r="Q8" s="15">
        <f t="shared" si="9"/>
        <v>0.18171683389074694</v>
      </c>
      <c r="R8" s="15">
        <f t="shared" si="10"/>
        <v>0.16722408026755853</v>
      </c>
      <c r="S8" s="15">
        <f t="shared" si="11"/>
        <v>0.23634336677814938</v>
      </c>
      <c r="T8" s="16">
        <f t="shared" ref="T8:T31" si="22">SUM(O8:S8)</f>
        <v>1</v>
      </c>
      <c r="V8" s="10" t="str">
        <f t="shared" si="12"/>
        <v>R</v>
      </c>
      <c r="W8" s="11">
        <f t="shared" si="13"/>
        <v>3.6200916635699247</v>
      </c>
      <c r="X8" s="11">
        <f t="shared" si="14"/>
        <v>9.2053759445063807</v>
      </c>
      <c r="Y8" s="11">
        <f t="shared" si="15"/>
        <v>5.6197613443990262</v>
      </c>
      <c r="Z8" s="11">
        <f t="shared" si="16"/>
        <v>5.1715595193856068</v>
      </c>
      <c r="AA8" s="11">
        <f t="shared" si="17"/>
        <v>7.3091374540649907</v>
      </c>
      <c r="AB8" s="12">
        <f t="shared" ref="AB8:AB31" si="23">SUM(W8:AA8)</f>
        <v>30.925925925925931</v>
      </c>
      <c r="AC8" s="6"/>
      <c r="AD8" s="11">
        <f t="shared" si="3"/>
        <v>3.6623333620277574</v>
      </c>
      <c r="AE8" s="11">
        <f t="shared" si="18"/>
        <v>1.9137223837400652</v>
      </c>
      <c r="AF8" s="11">
        <f t="shared" si="4"/>
        <v>6.185185185185186</v>
      </c>
      <c r="AG8" s="6"/>
      <c r="AH8" s="13" t="str">
        <f t="shared" si="19"/>
        <v>r:30.9:3.62:9.21:5.62:5.17:7.31</v>
      </c>
      <c r="AJ8" s="13" t="str">
        <f t="shared" si="20"/>
        <v>'r': [30.9 , 3.62 , 9.21 , 5.62 , 5.17 , 7.31],</v>
      </c>
    </row>
    <row r="9" spans="1:36" x14ac:dyDescent="0.2">
      <c r="A9" s="2">
        <v>5</v>
      </c>
      <c r="B9" s="2" t="s">
        <v>7</v>
      </c>
      <c r="C9" s="2">
        <v>672</v>
      </c>
      <c r="D9" s="9">
        <f t="shared" si="0"/>
        <v>24.888888888888889</v>
      </c>
      <c r="E9" s="5"/>
      <c r="F9" s="10" t="str">
        <f t="shared" si="5"/>
        <v>O</v>
      </c>
      <c r="G9" s="4">
        <v>41</v>
      </c>
      <c r="H9" s="4">
        <v>279</v>
      </c>
      <c r="I9" s="4">
        <v>243</v>
      </c>
      <c r="J9" s="4">
        <v>132</v>
      </c>
      <c r="K9" s="4">
        <v>58</v>
      </c>
      <c r="L9" s="16">
        <f t="shared" si="21"/>
        <v>753</v>
      </c>
      <c r="M9" s="3"/>
      <c r="N9" s="10" t="str">
        <f t="shared" si="6"/>
        <v>O</v>
      </c>
      <c r="O9" s="15">
        <f t="shared" si="7"/>
        <v>5.4448871181938911E-2</v>
      </c>
      <c r="P9" s="15">
        <f t="shared" si="8"/>
        <v>0.37051792828685259</v>
      </c>
      <c r="Q9" s="15">
        <f t="shared" si="9"/>
        <v>0.32270916334661354</v>
      </c>
      <c r="R9" s="15">
        <f t="shared" si="10"/>
        <v>0.1752988047808765</v>
      </c>
      <c r="S9" s="15">
        <f t="shared" si="11"/>
        <v>7.702523240371846E-2</v>
      </c>
      <c r="T9" s="16">
        <f t="shared" si="22"/>
        <v>1</v>
      </c>
      <c r="V9" s="10" t="str">
        <f t="shared" si="12"/>
        <v>O</v>
      </c>
      <c r="W9" s="11">
        <f t="shared" si="13"/>
        <v>1.3551719049727018</v>
      </c>
      <c r="X9" s="11">
        <f t="shared" si="14"/>
        <v>9.2217795484727763</v>
      </c>
      <c r="Y9" s="11">
        <f t="shared" si="15"/>
        <v>8.0318725099601593</v>
      </c>
      <c r="Z9" s="11">
        <f t="shared" si="16"/>
        <v>4.3629924745462594</v>
      </c>
      <c r="AA9" s="11">
        <f t="shared" si="17"/>
        <v>1.9170724509369927</v>
      </c>
      <c r="AB9" s="12">
        <f t="shared" si="23"/>
        <v>24.888888888888889</v>
      </c>
      <c r="AC9" s="6"/>
      <c r="AD9" s="11">
        <f t="shared" si="3"/>
        <v>10.041639407861862</v>
      </c>
      <c r="AE9" s="11">
        <f t="shared" si="18"/>
        <v>3.1688545892580589</v>
      </c>
      <c r="AF9" s="11">
        <f t="shared" si="4"/>
        <v>4.9777777777777779</v>
      </c>
      <c r="AG9" s="6"/>
      <c r="AH9" s="13" t="str">
        <f t="shared" si="19"/>
        <v>o:24.9:1.36:9.22:8.03:4.36:1.92</v>
      </c>
      <c r="AJ9" s="13" t="str">
        <f t="shared" si="20"/>
        <v>'o': [24.9 , 1.36 , 9.22 , 8.03 , 4.36 , 1.92],</v>
      </c>
    </row>
    <row r="10" spans="1:36" x14ac:dyDescent="0.2">
      <c r="A10" s="2">
        <v>6</v>
      </c>
      <c r="B10" s="2" t="s">
        <v>8</v>
      </c>
      <c r="C10" s="2">
        <v>667</v>
      </c>
      <c r="D10" s="9">
        <f t="shared" si="0"/>
        <v>24.703703703703702</v>
      </c>
      <c r="E10" s="5"/>
      <c r="F10" s="10" t="str">
        <f t="shared" si="5"/>
        <v>T</v>
      </c>
      <c r="G10" s="4">
        <v>149</v>
      </c>
      <c r="H10" s="4">
        <v>77</v>
      </c>
      <c r="I10" s="4">
        <v>111</v>
      </c>
      <c r="J10" s="4">
        <v>139</v>
      </c>
      <c r="K10" s="4">
        <v>253</v>
      </c>
      <c r="L10" s="16">
        <f t="shared" si="21"/>
        <v>729</v>
      </c>
      <c r="M10" s="3"/>
      <c r="N10" s="10" t="str">
        <f t="shared" si="6"/>
        <v>T</v>
      </c>
      <c r="O10" s="15">
        <f t="shared" si="7"/>
        <v>0.20438957475994513</v>
      </c>
      <c r="P10" s="15">
        <f t="shared" si="8"/>
        <v>0.1056241426611797</v>
      </c>
      <c r="Q10" s="15">
        <f t="shared" si="9"/>
        <v>0.15226337448559671</v>
      </c>
      <c r="R10" s="15">
        <f t="shared" si="10"/>
        <v>0.19067215363511661</v>
      </c>
      <c r="S10" s="15">
        <f t="shared" si="11"/>
        <v>0.34705075445816186</v>
      </c>
      <c r="T10" s="16">
        <f t="shared" si="22"/>
        <v>1</v>
      </c>
      <c r="V10" s="10" t="str">
        <f t="shared" si="12"/>
        <v>T</v>
      </c>
      <c r="W10" s="11">
        <f t="shared" si="13"/>
        <v>5.0491794949956814</v>
      </c>
      <c r="X10" s="11">
        <f t="shared" si="14"/>
        <v>2.609307524259513</v>
      </c>
      <c r="Y10" s="11">
        <f t="shared" si="15"/>
        <v>3.7614692882182594</v>
      </c>
      <c r="Z10" s="11">
        <f t="shared" si="16"/>
        <v>4.7103083879489915</v>
      </c>
      <c r="AA10" s="11">
        <f t="shared" si="17"/>
        <v>8.573439008281257</v>
      </c>
      <c r="AB10" s="12">
        <f t="shared" si="23"/>
        <v>24.703703703703702</v>
      </c>
      <c r="AC10" s="6"/>
      <c r="AD10" s="11">
        <f t="shared" si="3"/>
        <v>4.017523347455171</v>
      </c>
      <c r="AE10" s="11">
        <f t="shared" si="18"/>
        <v>2.0043760494116794</v>
      </c>
      <c r="AF10" s="11">
        <f t="shared" si="4"/>
        <v>4.9407407407407407</v>
      </c>
      <c r="AG10" s="6"/>
      <c r="AH10" s="13" t="str">
        <f t="shared" si="19"/>
        <v>t:24.7:5.05:2.61:3.76:4.71:8.57</v>
      </c>
      <c r="AJ10" s="13" t="str">
        <f t="shared" si="20"/>
        <v>'t': [24.7 , 5.05 , 2.61 , 3.76 , 4.71 , 8.57],</v>
      </c>
    </row>
    <row r="11" spans="1:36" x14ac:dyDescent="0.2">
      <c r="A11" s="2">
        <v>4</v>
      </c>
      <c r="B11" s="2" t="s">
        <v>6</v>
      </c>
      <c r="C11" s="2">
        <v>646</v>
      </c>
      <c r="D11" s="9">
        <f t="shared" si="0"/>
        <v>23.925925925925927</v>
      </c>
      <c r="E11" s="5"/>
      <c r="F11" s="10" t="str">
        <f t="shared" si="5"/>
        <v>I</v>
      </c>
      <c r="G11" s="4">
        <v>34</v>
      </c>
      <c r="H11" s="4">
        <v>201</v>
      </c>
      <c r="I11" s="4">
        <v>266</v>
      </c>
      <c r="J11" s="4">
        <v>158</v>
      </c>
      <c r="K11" s="4">
        <v>11</v>
      </c>
      <c r="L11" s="16">
        <f t="shared" si="21"/>
        <v>670</v>
      </c>
      <c r="M11" s="3"/>
      <c r="N11" s="10" t="str">
        <f t="shared" si="6"/>
        <v>I</v>
      </c>
      <c r="O11" s="15">
        <f t="shared" si="7"/>
        <v>5.0746268656716415E-2</v>
      </c>
      <c r="P11" s="15">
        <f t="shared" si="8"/>
        <v>0.3</v>
      </c>
      <c r="Q11" s="15">
        <f t="shared" si="9"/>
        <v>0.39701492537313432</v>
      </c>
      <c r="R11" s="15">
        <f t="shared" si="10"/>
        <v>0.23582089552238805</v>
      </c>
      <c r="S11" s="15">
        <f t="shared" si="11"/>
        <v>1.6417910447761194E-2</v>
      </c>
      <c r="T11" s="16">
        <f t="shared" si="22"/>
        <v>1</v>
      </c>
      <c r="V11" s="10" t="str">
        <f t="shared" si="12"/>
        <v>I</v>
      </c>
      <c r="W11" s="11">
        <f t="shared" si="13"/>
        <v>1.2141514648977336</v>
      </c>
      <c r="X11" s="11">
        <f t="shared" si="14"/>
        <v>7.177777777777778</v>
      </c>
      <c r="Y11" s="11">
        <f t="shared" si="15"/>
        <v>9.4989496959646225</v>
      </c>
      <c r="Z11" s="11">
        <f t="shared" si="16"/>
        <v>5.6422332780541735</v>
      </c>
      <c r="AA11" s="11">
        <f t="shared" si="17"/>
        <v>0.39281370923161968</v>
      </c>
      <c r="AB11" s="12">
        <f t="shared" si="23"/>
        <v>23.925925925925931</v>
      </c>
      <c r="AC11" s="6"/>
      <c r="AD11" s="11">
        <f t="shared" si="3"/>
        <v>12.144763124980704</v>
      </c>
      <c r="AE11" s="11">
        <f t="shared" si="18"/>
        <v>3.4849337332266024</v>
      </c>
      <c r="AF11" s="11">
        <f t="shared" si="4"/>
        <v>4.7851851851851865</v>
      </c>
      <c r="AG11" s="6"/>
      <c r="AH11" s="13" t="str">
        <f t="shared" si="19"/>
        <v>i:23.9:1.21:7.18:9.50:5.64:0.39</v>
      </c>
      <c r="AJ11" s="13" t="str">
        <f t="shared" si="20"/>
        <v>'i': [23.9 , 1.21 , 7.18 , 9.50 , 5.64 , 0.39],</v>
      </c>
    </row>
    <row r="12" spans="1:36" x14ac:dyDescent="0.2">
      <c r="A12" s="2">
        <v>9</v>
      </c>
      <c r="B12" s="2" t="s">
        <v>11</v>
      </c>
      <c r="C12" s="2">
        <v>645</v>
      </c>
      <c r="D12" s="9">
        <f t="shared" si="0"/>
        <v>23.888888888888889</v>
      </c>
      <c r="E12" s="5"/>
      <c r="F12" s="10" t="str">
        <f t="shared" si="5"/>
        <v>L</v>
      </c>
      <c r="G12" s="4">
        <v>87</v>
      </c>
      <c r="H12" s="4">
        <v>200</v>
      </c>
      <c r="I12" s="4">
        <v>112</v>
      </c>
      <c r="J12" s="4">
        <v>162</v>
      </c>
      <c r="K12" s="4">
        <v>155</v>
      </c>
      <c r="L12" s="16">
        <f t="shared" si="21"/>
        <v>716</v>
      </c>
      <c r="M12" s="3"/>
      <c r="N12" s="10" t="str">
        <f t="shared" si="6"/>
        <v>L</v>
      </c>
      <c r="O12" s="15">
        <f t="shared" si="7"/>
        <v>0.12150837988826815</v>
      </c>
      <c r="P12" s="15">
        <f t="shared" si="8"/>
        <v>0.27932960893854747</v>
      </c>
      <c r="Q12" s="15">
        <f t="shared" si="9"/>
        <v>0.15642458100558659</v>
      </c>
      <c r="R12" s="15">
        <f t="shared" si="10"/>
        <v>0.22625698324022347</v>
      </c>
      <c r="S12" s="15">
        <f t="shared" si="11"/>
        <v>0.21648044692737431</v>
      </c>
      <c r="T12" s="16">
        <f t="shared" si="22"/>
        <v>1</v>
      </c>
      <c r="V12" s="10" t="str">
        <f t="shared" si="12"/>
        <v>L</v>
      </c>
      <c r="W12" s="11">
        <f t="shared" si="13"/>
        <v>2.9027001862197395</v>
      </c>
      <c r="X12" s="11">
        <f t="shared" si="14"/>
        <v>6.6728739913097455</v>
      </c>
      <c r="Y12" s="11">
        <f t="shared" si="15"/>
        <v>3.7368094351334578</v>
      </c>
      <c r="Z12" s="11">
        <f t="shared" si="16"/>
        <v>5.4050279329608939</v>
      </c>
      <c r="AA12" s="11">
        <f t="shared" si="17"/>
        <v>5.1714773432650532</v>
      </c>
      <c r="AB12" s="12">
        <f t="shared" si="23"/>
        <v>23.888888888888889</v>
      </c>
      <c r="AC12" s="6"/>
      <c r="AD12" s="11">
        <f t="shared" si="3"/>
        <v>1.7478725656672167</v>
      </c>
      <c r="AE12" s="11">
        <f t="shared" si="18"/>
        <v>1.322071316407408</v>
      </c>
      <c r="AF12" s="11">
        <f t="shared" si="4"/>
        <v>4.7777777777777777</v>
      </c>
      <c r="AG12" s="6"/>
      <c r="AH12" s="13" t="str">
        <f t="shared" si="19"/>
        <v>l:23.9:2.90:6.67:3.74:5.41:5.17</v>
      </c>
      <c r="AJ12" s="13" t="str">
        <f t="shared" si="20"/>
        <v>'l': [23.9 , 2.90 , 6.67 , 3.74 , 5.41 , 5.17],</v>
      </c>
    </row>
    <row r="13" spans="1:36" x14ac:dyDescent="0.2">
      <c r="A13" s="2">
        <v>8</v>
      </c>
      <c r="B13" s="2" t="s">
        <v>10</v>
      </c>
      <c r="C13" s="2">
        <v>617</v>
      </c>
      <c r="D13" s="9">
        <f t="shared" si="0"/>
        <v>22.851851851851851</v>
      </c>
      <c r="E13" s="5"/>
      <c r="F13" s="10" t="str">
        <f t="shared" si="5"/>
        <v>S</v>
      </c>
      <c r="G13" s="4">
        <v>365</v>
      </c>
      <c r="H13" s="4">
        <v>16</v>
      </c>
      <c r="I13" s="4">
        <v>80</v>
      </c>
      <c r="J13" s="4">
        <v>171</v>
      </c>
      <c r="K13" s="4">
        <v>36</v>
      </c>
      <c r="L13" s="16">
        <f t="shared" si="21"/>
        <v>668</v>
      </c>
      <c r="M13" s="3"/>
      <c r="N13" s="10" t="str">
        <f t="shared" si="6"/>
        <v>S</v>
      </c>
      <c r="O13" s="15">
        <f t="shared" si="7"/>
        <v>0.54640718562874246</v>
      </c>
      <c r="P13" s="15">
        <f t="shared" si="8"/>
        <v>2.3952095808383235E-2</v>
      </c>
      <c r="Q13" s="15">
        <f t="shared" si="9"/>
        <v>0.11976047904191617</v>
      </c>
      <c r="R13" s="15">
        <f t="shared" si="10"/>
        <v>0.2559880239520958</v>
      </c>
      <c r="S13" s="15">
        <f t="shared" si="11"/>
        <v>5.3892215568862277E-2</v>
      </c>
      <c r="T13" s="16">
        <f t="shared" si="22"/>
        <v>0.99999999999999989</v>
      </c>
      <c r="V13" s="10" t="str">
        <f t="shared" si="12"/>
        <v>S</v>
      </c>
      <c r="W13" s="11">
        <f t="shared" si="13"/>
        <v>12.486416056775337</v>
      </c>
      <c r="X13" s="11">
        <f t="shared" si="14"/>
        <v>0.54734974495453537</v>
      </c>
      <c r="Y13" s="11">
        <f t="shared" si="15"/>
        <v>2.7367487247726769</v>
      </c>
      <c r="Z13" s="11">
        <f t="shared" si="16"/>
        <v>5.8498003992015963</v>
      </c>
      <c r="AA13" s="11">
        <f t="shared" si="17"/>
        <v>1.2315369261477045</v>
      </c>
      <c r="AB13" s="12">
        <f t="shared" si="23"/>
        <v>22.851851851851848</v>
      </c>
      <c r="AC13" s="6"/>
      <c r="AD13" s="11">
        <f t="shared" si="3"/>
        <v>18.99907851358223</v>
      </c>
      <c r="AE13" s="11">
        <f t="shared" si="18"/>
        <v>4.3587932405176355</v>
      </c>
      <c r="AF13" s="11">
        <f t="shared" si="4"/>
        <v>4.5703703703703695</v>
      </c>
      <c r="AG13" s="6"/>
      <c r="AH13" s="13" t="str">
        <f t="shared" si="19"/>
        <v>s:22.9:12.49:0.55:2.74:5.85:1.23</v>
      </c>
      <c r="AJ13" s="13" t="str">
        <f t="shared" si="20"/>
        <v>'s': [22.9 , 12.49 , 0.55 , 2.74 , 5.85 , 1.23],</v>
      </c>
    </row>
    <row r="14" spans="1:36" x14ac:dyDescent="0.2">
      <c r="A14" s="2">
        <v>7</v>
      </c>
      <c r="B14" s="2" t="s">
        <v>9</v>
      </c>
      <c r="C14" s="2">
        <v>548</v>
      </c>
      <c r="D14" s="9">
        <f t="shared" si="0"/>
        <v>20.296296296296298</v>
      </c>
      <c r="E14" s="5"/>
      <c r="F14" s="10" t="str">
        <f t="shared" si="5"/>
        <v>N</v>
      </c>
      <c r="G14" s="4">
        <v>37</v>
      </c>
      <c r="H14" s="4">
        <v>87</v>
      </c>
      <c r="I14" s="4">
        <v>137</v>
      </c>
      <c r="J14" s="4">
        <v>182</v>
      </c>
      <c r="K14" s="4">
        <v>130</v>
      </c>
      <c r="L14" s="16">
        <f t="shared" si="21"/>
        <v>573</v>
      </c>
      <c r="M14" s="3"/>
      <c r="N14" s="10" t="str">
        <f t="shared" si="6"/>
        <v>N</v>
      </c>
      <c r="O14" s="15">
        <f t="shared" si="7"/>
        <v>6.4572425828970326E-2</v>
      </c>
      <c r="P14" s="15">
        <f t="shared" si="8"/>
        <v>0.15183246073298429</v>
      </c>
      <c r="Q14" s="15">
        <f t="shared" si="9"/>
        <v>0.23909249563699825</v>
      </c>
      <c r="R14" s="15">
        <f t="shared" si="10"/>
        <v>0.31762652705061084</v>
      </c>
      <c r="S14" s="15">
        <f t="shared" si="11"/>
        <v>0.2268760907504363</v>
      </c>
      <c r="T14" s="16">
        <f t="shared" si="22"/>
        <v>1</v>
      </c>
      <c r="V14" s="10" t="str">
        <f t="shared" si="12"/>
        <v>N</v>
      </c>
      <c r="W14" s="11">
        <f t="shared" si="13"/>
        <v>1.3105810871953978</v>
      </c>
      <c r="X14" s="11">
        <f t="shared" si="14"/>
        <v>3.081636610432422</v>
      </c>
      <c r="Y14" s="11">
        <f t="shared" si="15"/>
        <v>4.8526921336694464</v>
      </c>
      <c r="Z14" s="11">
        <f t="shared" si="16"/>
        <v>6.4466421045827689</v>
      </c>
      <c r="AA14" s="11">
        <f t="shared" si="17"/>
        <v>4.6047443604162632</v>
      </c>
      <c r="AB14" s="12">
        <f t="shared" si="23"/>
        <v>20.296296296296298</v>
      </c>
      <c r="AC14" s="6"/>
      <c r="AD14" s="11">
        <f t="shared" si="3"/>
        <v>3.0275328618007187</v>
      </c>
      <c r="AE14" s="11">
        <f t="shared" si="18"/>
        <v>1.7399807073070432</v>
      </c>
      <c r="AF14" s="11">
        <f t="shared" si="4"/>
        <v>4.0592592592592593</v>
      </c>
      <c r="AG14" s="6"/>
      <c r="AH14" s="13" t="str">
        <f t="shared" si="19"/>
        <v>n:20.3:1.31:3.08:4.85:6.45:4.60</v>
      </c>
      <c r="AJ14" s="13" t="str">
        <f t="shared" si="20"/>
        <v>'n': [20.3 , 1.31 , 3.08 , 4.85 , 6.45 , 4.60],</v>
      </c>
    </row>
    <row r="15" spans="1:36" x14ac:dyDescent="0.2">
      <c r="A15" s="2">
        <v>11</v>
      </c>
      <c r="B15" s="2" t="s">
        <v>13</v>
      </c>
      <c r="C15" s="2">
        <v>456</v>
      </c>
      <c r="D15" s="9">
        <f t="shared" si="0"/>
        <v>16.888888888888889</v>
      </c>
      <c r="E15" s="5"/>
      <c r="F15" s="10" t="str">
        <f t="shared" si="5"/>
        <v>U</v>
      </c>
      <c r="G15" s="4">
        <v>33</v>
      </c>
      <c r="H15" s="4">
        <v>185</v>
      </c>
      <c r="I15" s="4">
        <v>165</v>
      </c>
      <c r="J15" s="4">
        <v>82</v>
      </c>
      <c r="K15" s="4">
        <v>1</v>
      </c>
      <c r="L15" s="16">
        <f t="shared" si="21"/>
        <v>466</v>
      </c>
      <c r="M15" s="3"/>
      <c r="N15" s="10" t="str">
        <f t="shared" si="6"/>
        <v>U</v>
      </c>
      <c r="O15" s="15">
        <f t="shared" si="7"/>
        <v>7.0815450643776826E-2</v>
      </c>
      <c r="P15" s="15">
        <f t="shared" si="8"/>
        <v>0.39699570815450641</v>
      </c>
      <c r="Q15" s="15">
        <f t="shared" si="9"/>
        <v>0.35407725321888411</v>
      </c>
      <c r="R15" s="15">
        <f t="shared" si="10"/>
        <v>0.17596566523605151</v>
      </c>
      <c r="S15" s="15">
        <f t="shared" si="11"/>
        <v>2.1459227467811159E-3</v>
      </c>
      <c r="T15" s="16">
        <f t="shared" si="22"/>
        <v>1</v>
      </c>
      <c r="V15" s="10" t="str">
        <f t="shared" si="12"/>
        <v>U</v>
      </c>
      <c r="W15" s="11">
        <f t="shared" si="13"/>
        <v>1.195994277539342</v>
      </c>
      <c r="X15" s="11">
        <f t="shared" si="14"/>
        <v>6.7048164043872198</v>
      </c>
      <c r="Y15" s="11">
        <f t="shared" si="15"/>
        <v>5.9799713876967093</v>
      </c>
      <c r="Z15" s="11">
        <f t="shared" si="16"/>
        <v>2.971864568431092</v>
      </c>
      <c r="AA15" s="11">
        <f t="shared" si="17"/>
        <v>3.6242250834525515E-2</v>
      </c>
      <c r="AB15" s="12">
        <f t="shared" si="23"/>
        <v>16.888888888888889</v>
      </c>
      <c r="AC15" s="6"/>
      <c r="AD15" s="11">
        <f t="shared" si="3"/>
        <v>6.7862804119425775</v>
      </c>
      <c r="AE15" s="11">
        <f t="shared" si="18"/>
        <v>2.6050490229442089</v>
      </c>
      <c r="AF15" s="11">
        <f t="shared" si="4"/>
        <v>3.3777777777777778</v>
      </c>
      <c r="AG15" s="6"/>
      <c r="AH15" s="13" t="str">
        <f t="shared" si="19"/>
        <v>u:16.9:1.20:6.70:5.98:2.97:0.04</v>
      </c>
      <c r="AJ15" s="13" t="str">
        <f t="shared" si="20"/>
        <v>'u': [16.9 , 1.20 , 6.70 , 5.98 , 2.97 , 0.04],</v>
      </c>
    </row>
    <row r="16" spans="1:36" x14ac:dyDescent="0.2">
      <c r="A16" s="2">
        <v>10</v>
      </c>
      <c r="B16" s="2" t="s">
        <v>12</v>
      </c>
      <c r="C16" s="2">
        <v>446</v>
      </c>
      <c r="D16" s="9">
        <f t="shared" si="0"/>
        <v>16.518518518518519</v>
      </c>
      <c r="E16" s="5"/>
      <c r="F16" s="10" t="str">
        <f t="shared" si="5"/>
        <v>C</v>
      </c>
      <c r="G16" s="4">
        <v>198</v>
      </c>
      <c r="H16" s="4">
        <v>40</v>
      </c>
      <c r="I16" s="4">
        <v>56</v>
      </c>
      <c r="J16" s="4">
        <v>150</v>
      </c>
      <c r="K16" s="4">
        <v>31</v>
      </c>
      <c r="L16" s="16">
        <f t="shared" si="21"/>
        <v>475</v>
      </c>
      <c r="M16" s="3"/>
      <c r="N16" s="10" t="str">
        <f t="shared" si="6"/>
        <v>C</v>
      </c>
      <c r="O16" s="15">
        <f t="shared" si="7"/>
        <v>0.4168421052631579</v>
      </c>
      <c r="P16" s="15">
        <f t="shared" si="8"/>
        <v>8.4210526315789472E-2</v>
      </c>
      <c r="Q16" s="15">
        <f t="shared" si="9"/>
        <v>0.11789473684210526</v>
      </c>
      <c r="R16" s="15">
        <f t="shared" si="10"/>
        <v>0.31578947368421051</v>
      </c>
      <c r="S16" s="15">
        <f t="shared" si="11"/>
        <v>6.5263157894736842E-2</v>
      </c>
      <c r="T16" s="16">
        <f t="shared" si="22"/>
        <v>1</v>
      </c>
      <c r="V16" s="10" t="str">
        <f t="shared" si="12"/>
        <v>C</v>
      </c>
      <c r="W16" s="11">
        <f t="shared" si="13"/>
        <v>6.8856140350877197</v>
      </c>
      <c r="X16" s="11">
        <f t="shared" si="14"/>
        <v>1.3910331384015595</v>
      </c>
      <c r="Y16" s="11">
        <f t="shared" si="15"/>
        <v>1.9474463937621833</v>
      </c>
      <c r="Z16" s="11">
        <f t="shared" si="16"/>
        <v>5.2163742690058479</v>
      </c>
      <c r="AA16" s="11">
        <f t="shared" si="17"/>
        <v>1.0780506822612086</v>
      </c>
      <c r="AB16" s="12">
        <f t="shared" si="23"/>
        <v>16.518518518518519</v>
      </c>
      <c r="AC16" s="6"/>
      <c r="AD16" s="11">
        <f t="shared" si="3"/>
        <v>5.3879328534895805</v>
      </c>
      <c r="AE16" s="11">
        <f t="shared" si="18"/>
        <v>2.3211921190391762</v>
      </c>
      <c r="AF16" s="11">
        <f t="shared" si="4"/>
        <v>3.3037037037037038</v>
      </c>
      <c r="AG16" s="6"/>
      <c r="AH16" s="13" t="str">
        <f t="shared" si="19"/>
        <v>c:16.5:6.89:1.39:1.95:5.22:1.08</v>
      </c>
      <c r="AJ16" s="13" t="str">
        <f t="shared" si="20"/>
        <v>'c': [16.5 , 6.89 , 1.39 , 1.95 , 5.22 , 1.08],</v>
      </c>
    </row>
    <row r="17" spans="1:36" x14ac:dyDescent="0.2">
      <c r="A17" s="2">
        <v>19</v>
      </c>
      <c r="B17" s="2" t="s">
        <v>21</v>
      </c>
      <c r="C17" s="2">
        <v>416</v>
      </c>
      <c r="D17" s="9">
        <f t="shared" si="0"/>
        <v>15.407407407407407</v>
      </c>
      <c r="E17" s="5"/>
      <c r="F17" s="10" t="str">
        <f t="shared" si="5"/>
        <v>Y</v>
      </c>
      <c r="G17" s="4">
        <v>6</v>
      </c>
      <c r="H17" s="4">
        <v>22</v>
      </c>
      <c r="I17" s="4">
        <v>29</v>
      </c>
      <c r="J17" s="4">
        <v>3</v>
      </c>
      <c r="K17" s="4">
        <v>364</v>
      </c>
      <c r="L17" s="16">
        <f t="shared" si="21"/>
        <v>424</v>
      </c>
      <c r="M17" s="3"/>
      <c r="N17" s="10" t="str">
        <f t="shared" si="6"/>
        <v>Y</v>
      </c>
      <c r="O17" s="15">
        <f t="shared" si="7"/>
        <v>1.4150943396226415E-2</v>
      </c>
      <c r="P17" s="15">
        <f t="shared" si="8"/>
        <v>5.1886792452830191E-2</v>
      </c>
      <c r="Q17" s="15">
        <f t="shared" si="9"/>
        <v>6.8396226415094338E-2</v>
      </c>
      <c r="R17" s="15">
        <f t="shared" si="10"/>
        <v>7.0754716981132077E-3</v>
      </c>
      <c r="S17" s="15">
        <f t="shared" si="11"/>
        <v>0.85849056603773588</v>
      </c>
      <c r="T17" s="16">
        <f t="shared" si="22"/>
        <v>1</v>
      </c>
      <c r="V17" s="10" t="str">
        <f t="shared" si="12"/>
        <v>Y</v>
      </c>
      <c r="W17" s="11">
        <f t="shared" si="13"/>
        <v>0.2180293501048218</v>
      </c>
      <c r="X17" s="11">
        <f t="shared" si="14"/>
        <v>0.79944095038434659</v>
      </c>
      <c r="Y17" s="11">
        <f t="shared" si="15"/>
        <v>1.0538085255066387</v>
      </c>
      <c r="Z17" s="11">
        <f t="shared" si="16"/>
        <v>0.1090146750524109</v>
      </c>
      <c r="AA17" s="11">
        <f t="shared" si="17"/>
        <v>13.22711390635919</v>
      </c>
      <c r="AB17" s="12">
        <f t="shared" si="23"/>
        <v>15.407407407407408</v>
      </c>
      <c r="AC17" s="6"/>
      <c r="AD17" s="11">
        <f t="shared" si="3"/>
        <v>25.857588185339992</v>
      </c>
      <c r="AE17" s="11">
        <f t="shared" si="18"/>
        <v>5.0850357113141289</v>
      </c>
      <c r="AF17" s="11">
        <f t="shared" si="4"/>
        <v>3.0814814814814815</v>
      </c>
      <c r="AG17" s="6"/>
      <c r="AH17" s="13" t="str">
        <f t="shared" si="19"/>
        <v>y:15.4:0.22:0.80:1.05:0.11:13.23</v>
      </c>
      <c r="AJ17" s="13" t="str">
        <f t="shared" si="20"/>
        <v>'y': [15.4 , 0.22 , 0.80 , 1.05 , 0.11 , 13.23],</v>
      </c>
    </row>
    <row r="18" spans="1:36" x14ac:dyDescent="0.2">
      <c r="A18" s="2">
        <v>15</v>
      </c>
      <c r="B18" s="2" t="s">
        <v>17</v>
      </c>
      <c r="C18" s="2">
        <v>377</v>
      </c>
      <c r="D18" s="9">
        <f t="shared" si="0"/>
        <v>13.962962962962964</v>
      </c>
      <c r="E18" s="5"/>
      <c r="F18" s="10" t="str">
        <f t="shared" si="5"/>
        <v>H</v>
      </c>
      <c r="G18" s="4">
        <v>69</v>
      </c>
      <c r="H18" s="4">
        <v>144</v>
      </c>
      <c r="I18" s="4">
        <v>9</v>
      </c>
      <c r="J18" s="4">
        <v>28</v>
      </c>
      <c r="K18" s="4">
        <v>137</v>
      </c>
      <c r="L18" s="16">
        <f t="shared" si="21"/>
        <v>387</v>
      </c>
      <c r="M18" s="3"/>
      <c r="N18" s="10" t="str">
        <f t="shared" si="6"/>
        <v>H</v>
      </c>
      <c r="O18" s="15">
        <f t="shared" si="7"/>
        <v>0.17829457364341086</v>
      </c>
      <c r="P18" s="15">
        <f t="shared" si="8"/>
        <v>0.37209302325581395</v>
      </c>
      <c r="Q18" s="15">
        <f t="shared" si="9"/>
        <v>2.3255813953488372E-2</v>
      </c>
      <c r="R18" s="15">
        <f t="shared" si="10"/>
        <v>7.2351421188630485E-2</v>
      </c>
      <c r="S18" s="15">
        <f t="shared" si="11"/>
        <v>0.35400516795865633</v>
      </c>
      <c r="T18" s="16">
        <f t="shared" si="22"/>
        <v>1</v>
      </c>
      <c r="V18" s="10" t="str">
        <f t="shared" si="12"/>
        <v>H</v>
      </c>
      <c r="W18" s="11">
        <f t="shared" si="13"/>
        <v>2.4895205282802184</v>
      </c>
      <c r="X18" s="11">
        <f t="shared" si="14"/>
        <v>5.1955211024978469</v>
      </c>
      <c r="Y18" s="11">
        <f t="shared" si="15"/>
        <v>0.32472006890611543</v>
      </c>
      <c r="Z18" s="11">
        <f t="shared" si="16"/>
        <v>1.0102402143745812</v>
      </c>
      <c r="AA18" s="11">
        <f t="shared" si="17"/>
        <v>4.942961048904202</v>
      </c>
      <c r="AB18" s="12">
        <f t="shared" si="23"/>
        <v>13.962962962962964</v>
      </c>
      <c r="AC18" s="6"/>
      <c r="AD18" s="11">
        <f t="shared" si="3"/>
        <v>3.9514354782176189</v>
      </c>
      <c r="AE18" s="11">
        <f t="shared" si="18"/>
        <v>1.9878217923691295</v>
      </c>
      <c r="AF18" s="11">
        <f t="shared" si="4"/>
        <v>2.7925925925925927</v>
      </c>
      <c r="AG18" s="6"/>
      <c r="AH18" s="13" t="str">
        <f t="shared" si="19"/>
        <v>h:14.0:2.49:5.20:0.32:1.01:4.94</v>
      </c>
      <c r="AJ18" s="13" t="str">
        <f t="shared" si="20"/>
        <v>'h': [14.0 , 2.49 , 5.20 , 0.32 , 1.01 , 4.94],</v>
      </c>
    </row>
    <row r="19" spans="1:36" x14ac:dyDescent="0.2">
      <c r="A19" s="2">
        <v>12</v>
      </c>
      <c r="B19" s="2" t="s">
        <v>14</v>
      </c>
      <c r="C19" s="2">
        <v>370</v>
      </c>
      <c r="D19" s="9">
        <f t="shared" si="0"/>
        <v>13.703703703703704</v>
      </c>
      <c r="E19" s="5"/>
      <c r="F19" s="10" t="str">
        <f t="shared" si="5"/>
        <v>D</v>
      </c>
      <c r="G19" s="4">
        <v>111</v>
      </c>
      <c r="H19" s="4">
        <v>20</v>
      </c>
      <c r="I19" s="4">
        <v>75</v>
      </c>
      <c r="J19" s="4">
        <v>69</v>
      </c>
      <c r="K19" s="4">
        <v>118</v>
      </c>
      <c r="L19" s="16">
        <f t="shared" si="21"/>
        <v>393</v>
      </c>
      <c r="M19" s="3"/>
      <c r="N19" s="10" t="str">
        <f t="shared" si="6"/>
        <v>D</v>
      </c>
      <c r="O19" s="15">
        <f t="shared" si="7"/>
        <v>0.28244274809160308</v>
      </c>
      <c r="P19" s="15">
        <f t="shared" si="8"/>
        <v>5.0890585241730277E-2</v>
      </c>
      <c r="Q19" s="15">
        <f t="shared" si="9"/>
        <v>0.19083969465648856</v>
      </c>
      <c r="R19" s="15">
        <f t="shared" si="10"/>
        <v>0.17557251908396945</v>
      </c>
      <c r="S19" s="15">
        <f t="shared" si="11"/>
        <v>0.30025445292620867</v>
      </c>
      <c r="T19" s="16">
        <f t="shared" si="22"/>
        <v>1</v>
      </c>
      <c r="V19" s="10" t="str">
        <f t="shared" si="12"/>
        <v>D</v>
      </c>
      <c r="W19" s="11">
        <f t="shared" si="13"/>
        <v>3.8705117331071532</v>
      </c>
      <c r="X19" s="11">
        <f t="shared" si="14"/>
        <v>0.6973895014607483</v>
      </c>
      <c r="Y19" s="11">
        <f t="shared" si="15"/>
        <v>2.6152106304778062</v>
      </c>
      <c r="Z19" s="11">
        <f t="shared" si="16"/>
        <v>2.4059937800395814</v>
      </c>
      <c r="AA19" s="11">
        <f t="shared" si="17"/>
        <v>4.114598058618415</v>
      </c>
      <c r="AB19" s="12">
        <f t="shared" si="23"/>
        <v>13.703703703703706</v>
      </c>
      <c r="AC19" s="6"/>
      <c r="AD19" s="11">
        <f t="shared" si="3"/>
        <v>1.4933928096853959</v>
      </c>
      <c r="AE19" s="11">
        <f t="shared" si="18"/>
        <v>1.2220445203368804</v>
      </c>
      <c r="AF19" s="11">
        <f t="shared" si="4"/>
        <v>2.7407407407407414</v>
      </c>
      <c r="AG19" s="6"/>
      <c r="AH19" s="13" t="str">
        <f t="shared" si="19"/>
        <v>d:13.7:3.87:0.70:2.62:2.41:4.11</v>
      </c>
      <c r="AJ19" s="13" t="str">
        <f t="shared" si="20"/>
        <v>'d': [13.7 , 3.87 , 0.70 , 2.62 , 2.41 , 4.11],</v>
      </c>
    </row>
    <row r="20" spans="1:36" x14ac:dyDescent="0.2">
      <c r="A20" s="2">
        <v>13</v>
      </c>
      <c r="B20" s="2" t="s">
        <v>15</v>
      </c>
      <c r="C20" s="2">
        <v>345</v>
      </c>
      <c r="D20" s="9">
        <f t="shared" si="0"/>
        <v>12.777777777777779</v>
      </c>
      <c r="E20" s="5"/>
      <c r="F20" s="10" t="str">
        <f t="shared" si="5"/>
        <v>P</v>
      </c>
      <c r="G20" s="4">
        <v>141</v>
      </c>
      <c r="H20" s="4">
        <v>61</v>
      </c>
      <c r="I20" s="4">
        <v>57</v>
      </c>
      <c r="J20" s="4">
        <v>50</v>
      </c>
      <c r="K20" s="4">
        <v>56</v>
      </c>
      <c r="L20" s="16">
        <f t="shared" si="21"/>
        <v>365</v>
      </c>
      <c r="M20" s="3"/>
      <c r="N20" s="10" t="str">
        <f t="shared" si="6"/>
        <v>P</v>
      </c>
      <c r="O20" s="15">
        <f t="shared" si="7"/>
        <v>0.38630136986301372</v>
      </c>
      <c r="P20" s="15">
        <f t="shared" si="8"/>
        <v>0.16712328767123288</v>
      </c>
      <c r="Q20" s="15">
        <f t="shared" si="9"/>
        <v>0.15616438356164383</v>
      </c>
      <c r="R20" s="15">
        <f t="shared" si="10"/>
        <v>0.13698630136986301</v>
      </c>
      <c r="S20" s="15">
        <f t="shared" si="11"/>
        <v>0.15342465753424658</v>
      </c>
      <c r="T20" s="16">
        <f t="shared" si="22"/>
        <v>1</v>
      </c>
      <c r="V20" s="10" t="str">
        <f t="shared" si="12"/>
        <v>P</v>
      </c>
      <c r="W20" s="11">
        <f t="shared" si="13"/>
        <v>4.9360730593607309</v>
      </c>
      <c r="X20" s="11">
        <f t="shared" si="14"/>
        <v>2.1354642313546424</v>
      </c>
      <c r="Y20" s="11">
        <f t="shared" si="15"/>
        <v>1.995433789954338</v>
      </c>
      <c r="Z20" s="11">
        <f t="shared" si="16"/>
        <v>1.7503805175038052</v>
      </c>
      <c r="AA20" s="11">
        <f t="shared" si="17"/>
        <v>1.9604261796042621</v>
      </c>
      <c r="AB20" s="12">
        <f t="shared" si="23"/>
        <v>12.777777777777779</v>
      </c>
      <c r="AC20" s="6"/>
      <c r="AD20" s="11">
        <f t="shared" si="3"/>
        <v>1.4319125029827466</v>
      </c>
      <c r="AE20" s="11">
        <f t="shared" si="18"/>
        <v>1.1966254647895249</v>
      </c>
      <c r="AF20" s="11">
        <f t="shared" si="4"/>
        <v>2.5555555555555558</v>
      </c>
      <c r="AG20" s="6"/>
      <c r="AH20" s="13" t="str">
        <f t="shared" si="19"/>
        <v>p:12.8:4.94:2.14:2.00:1.75:1.96</v>
      </c>
      <c r="AJ20" s="13" t="str">
        <f t="shared" si="20"/>
        <v>'p': [12.8 , 4.94 , 2.14 , 2.00 , 1.75 , 1.96],</v>
      </c>
    </row>
    <row r="21" spans="1:36" x14ac:dyDescent="0.2">
      <c r="A21" s="2">
        <v>16</v>
      </c>
      <c r="B21" s="2" t="s">
        <v>18</v>
      </c>
      <c r="C21" s="2">
        <v>299</v>
      </c>
      <c r="D21" s="9">
        <f t="shared" si="0"/>
        <v>11.074074074074074</v>
      </c>
      <c r="E21" s="5"/>
      <c r="F21" s="10" t="str">
        <f t="shared" si="5"/>
        <v>G</v>
      </c>
      <c r="G21" s="4">
        <v>115</v>
      </c>
      <c r="H21" s="4">
        <v>11</v>
      </c>
      <c r="I21" s="4">
        <v>67</v>
      </c>
      <c r="J21" s="4">
        <v>76</v>
      </c>
      <c r="K21" s="4">
        <v>41</v>
      </c>
      <c r="L21" s="16">
        <f t="shared" si="21"/>
        <v>310</v>
      </c>
      <c r="M21" s="3"/>
      <c r="N21" s="10" t="str">
        <f t="shared" si="6"/>
        <v>G</v>
      </c>
      <c r="O21" s="15">
        <f t="shared" si="7"/>
        <v>0.37096774193548387</v>
      </c>
      <c r="P21" s="15">
        <f t="shared" si="8"/>
        <v>3.5483870967741936E-2</v>
      </c>
      <c r="Q21" s="15">
        <f t="shared" si="9"/>
        <v>0.21612903225806451</v>
      </c>
      <c r="R21" s="15">
        <f t="shared" si="10"/>
        <v>0.24516129032258063</v>
      </c>
      <c r="S21" s="15">
        <f t="shared" si="11"/>
        <v>0.13225806451612904</v>
      </c>
      <c r="T21" s="16">
        <f t="shared" si="22"/>
        <v>1</v>
      </c>
      <c r="V21" s="10" t="str">
        <f t="shared" si="12"/>
        <v>G</v>
      </c>
      <c r="W21" s="11">
        <f t="shared" si="13"/>
        <v>4.1081242532855438</v>
      </c>
      <c r="X21" s="11">
        <f t="shared" si="14"/>
        <v>0.39295101553166073</v>
      </c>
      <c r="Y21" s="11">
        <f t="shared" si="15"/>
        <v>2.3934289127837514</v>
      </c>
      <c r="Z21" s="11">
        <f t="shared" si="16"/>
        <v>2.7149342891278376</v>
      </c>
      <c r="AA21" s="11">
        <f t="shared" si="17"/>
        <v>1.4646356033452808</v>
      </c>
      <c r="AB21" s="12">
        <f t="shared" si="23"/>
        <v>11.074074074074074</v>
      </c>
      <c r="AC21" s="6"/>
      <c r="AD21" s="11">
        <f t="shared" si="3"/>
        <v>1.5497199333684484</v>
      </c>
      <c r="AE21" s="11">
        <f t="shared" si="18"/>
        <v>1.2448774772516564</v>
      </c>
      <c r="AF21" s="11">
        <f t="shared" si="4"/>
        <v>2.2148148148148148</v>
      </c>
      <c r="AG21" s="6"/>
      <c r="AH21" s="13" t="str">
        <f t="shared" si="19"/>
        <v>g:11.1:4.11:0.39:2.39:2.71:1.46</v>
      </c>
      <c r="AJ21" s="13" t="str">
        <f t="shared" si="20"/>
        <v>'g': [11.1 , 4.11 , 0.39 , 2.39 , 2.71 , 1.46],</v>
      </c>
    </row>
    <row r="22" spans="1:36" x14ac:dyDescent="0.2">
      <c r="A22" s="2">
        <v>14</v>
      </c>
      <c r="B22" s="2" t="s">
        <v>16</v>
      </c>
      <c r="C22" s="2">
        <v>298</v>
      </c>
      <c r="D22" s="9">
        <f t="shared" si="0"/>
        <v>11.037037037037036</v>
      </c>
      <c r="E22" s="5"/>
      <c r="F22" s="10" t="str">
        <f t="shared" si="5"/>
        <v>M</v>
      </c>
      <c r="G22" s="4">
        <v>107</v>
      </c>
      <c r="H22" s="4">
        <v>38</v>
      </c>
      <c r="I22" s="4">
        <v>61</v>
      </c>
      <c r="J22" s="4">
        <v>68</v>
      </c>
      <c r="K22" s="4">
        <v>42</v>
      </c>
      <c r="L22" s="16">
        <f t="shared" si="21"/>
        <v>316</v>
      </c>
      <c r="M22" s="3"/>
      <c r="N22" s="10" t="str">
        <f t="shared" si="6"/>
        <v>M</v>
      </c>
      <c r="O22" s="15">
        <f t="shared" si="7"/>
        <v>0.33860759493670883</v>
      </c>
      <c r="P22" s="15">
        <f t="shared" si="8"/>
        <v>0.12025316455696203</v>
      </c>
      <c r="Q22" s="15">
        <f t="shared" si="9"/>
        <v>0.19303797468354431</v>
      </c>
      <c r="R22" s="15">
        <f t="shared" si="10"/>
        <v>0.21518987341772153</v>
      </c>
      <c r="S22" s="15">
        <f t="shared" si="11"/>
        <v>0.13291139240506328</v>
      </c>
      <c r="T22" s="16">
        <f t="shared" si="22"/>
        <v>1</v>
      </c>
      <c r="V22" s="10" t="str">
        <f t="shared" si="12"/>
        <v>M</v>
      </c>
      <c r="W22" s="11">
        <f t="shared" si="13"/>
        <v>3.7372245663384898</v>
      </c>
      <c r="X22" s="11">
        <f t="shared" si="14"/>
        <v>1.3272386310360993</v>
      </c>
      <c r="Y22" s="11">
        <f t="shared" si="15"/>
        <v>2.1305672761368961</v>
      </c>
      <c r="Z22" s="11">
        <f t="shared" si="16"/>
        <v>2.3750586029067042</v>
      </c>
      <c r="AA22" s="11">
        <f t="shared" si="17"/>
        <v>1.4669479606188465</v>
      </c>
      <c r="AB22" s="12">
        <f t="shared" si="23"/>
        <v>11.037037037037035</v>
      </c>
      <c r="AC22" s="6"/>
      <c r="AD22" s="11">
        <f t="shared" si="3"/>
        <v>0.73946582722467502</v>
      </c>
      <c r="AE22" s="11">
        <f t="shared" si="18"/>
        <v>0.85992198903428152</v>
      </c>
      <c r="AF22" s="11">
        <f t="shared" si="4"/>
        <v>2.2074074074074068</v>
      </c>
      <c r="AG22" s="6"/>
      <c r="AH22" s="13" t="str">
        <f t="shared" si="19"/>
        <v>m:11.0:3.74:1.33:2.13:2.38:1.47</v>
      </c>
      <c r="AJ22" s="13" t="str">
        <f t="shared" si="20"/>
        <v>'m': [11.0 , 3.74 , 1.33 , 2.13 , 2.38 , 1.47],</v>
      </c>
    </row>
    <row r="23" spans="1:36" x14ac:dyDescent="0.2">
      <c r="A23" s="2">
        <v>17</v>
      </c>
      <c r="B23" s="2" t="s">
        <v>19</v>
      </c>
      <c r="C23" s="2">
        <v>266</v>
      </c>
      <c r="D23" s="9">
        <f t="shared" si="0"/>
        <v>9.8518518518518512</v>
      </c>
      <c r="E23" s="5"/>
      <c r="F23" s="10" t="str">
        <f t="shared" si="5"/>
        <v>B</v>
      </c>
      <c r="G23" s="4">
        <v>173</v>
      </c>
      <c r="H23" s="4">
        <v>16</v>
      </c>
      <c r="I23" s="4">
        <v>54</v>
      </c>
      <c r="J23" s="4">
        <v>24</v>
      </c>
      <c r="K23" s="4">
        <v>11</v>
      </c>
      <c r="L23" s="16">
        <f t="shared" si="21"/>
        <v>278</v>
      </c>
      <c r="M23" s="3"/>
      <c r="N23" s="10" t="str">
        <f t="shared" si="6"/>
        <v>B</v>
      </c>
      <c r="O23" s="15">
        <f t="shared" si="7"/>
        <v>0.62230215827338131</v>
      </c>
      <c r="P23" s="15">
        <f t="shared" si="8"/>
        <v>5.7553956834532377E-2</v>
      </c>
      <c r="Q23" s="15">
        <f t="shared" si="9"/>
        <v>0.19424460431654678</v>
      </c>
      <c r="R23" s="15">
        <f t="shared" si="10"/>
        <v>8.6330935251798566E-2</v>
      </c>
      <c r="S23" s="15">
        <f t="shared" si="11"/>
        <v>3.9568345323741004E-2</v>
      </c>
      <c r="T23" s="16">
        <f t="shared" si="22"/>
        <v>1</v>
      </c>
      <c r="V23" s="10" t="str">
        <f t="shared" si="12"/>
        <v>B</v>
      </c>
      <c r="W23" s="11">
        <f t="shared" si="13"/>
        <v>6.1308286703970154</v>
      </c>
      <c r="X23" s="11">
        <f t="shared" si="14"/>
        <v>0.56701305622168929</v>
      </c>
      <c r="Y23" s="11">
        <f t="shared" si="15"/>
        <v>1.9136690647482015</v>
      </c>
      <c r="Z23" s="11">
        <f t="shared" si="16"/>
        <v>0.85051958433253394</v>
      </c>
      <c r="AA23" s="11">
        <f t="shared" si="17"/>
        <v>0.38982147615241136</v>
      </c>
      <c r="AB23" s="12">
        <f t="shared" si="23"/>
        <v>9.851851851851853</v>
      </c>
      <c r="AC23" s="6"/>
      <c r="AD23" s="11">
        <f t="shared" si="3"/>
        <v>4.6068481290995233</v>
      </c>
      <c r="AE23" s="11">
        <f t="shared" si="18"/>
        <v>2.1463569435439958</v>
      </c>
      <c r="AF23" s="11">
        <f t="shared" si="4"/>
        <v>1.9703703703703705</v>
      </c>
      <c r="AG23" s="6"/>
      <c r="AH23" s="13" t="str">
        <f t="shared" si="19"/>
        <v>b:9.9:6.13:0.57:1.91:0.85:0.39</v>
      </c>
      <c r="AJ23" s="13" t="str">
        <f t="shared" si="20"/>
        <v>'b': [9.9 , 6.13 , 0.57 , 1.91 , 0.85 , 0.39],</v>
      </c>
    </row>
    <row r="24" spans="1:36" x14ac:dyDescent="0.2">
      <c r="A24" s="2">
        <v>18</v>
      </c>
      <c r="B24" s="2" t="s">
        <v>20</v>
      </c>
      <c r="C24" s="2">
        <v>206</v>
      </c>
      <c r="D24" s="9">
        <f t="shared" si="0"/>
        <v>7.6296296296296298</v>
      </c>
      <c r="E24" s="5"/>
      <c r="F24" s="10" t="str">
        <f t="shared" si="5"/>
        <v>F</v>
      </c>
      <c r="G24" s="4">
        <v>135</v>
      </c>
      <c r="H24" s="4">
        <v>8</v>
      </c>
      <c r="I24" s="4">
        <v>25</v>
      </c>
      <c r="J24" s="4">
        <v>35</v>
      </c>
      <c r="K24" s="4">
        <v>26</v>
      </c>
      <c r="L24" s="16">
        <f t="shared" si="21"/>
        <v>229</v>
      </c>
      <c r="M24" s="3"/>
      <c r="N24" s="10" t="str">
        <f t="shared" si="6"/>
        <v>F</v>
      </c>
      <c r="O24" s="15">
        <f t="shared" si="7"/>
        <v>0.58951965065502188</v>
      </c>
      <c r="P24" s="15">
        <f t="shared" si="8"/>
        <v>3.4934497816593885E-2</v>
      </c>
      <c r="Q24" s="15">
        <f t="shared" si="9"/>
        <v>0.1091703056768559</v>
      </c>
      <c r="R24" s="15">
        <f t="shared" si="10"/>
        <v>0.15283842794759825</v>
      </c>
      <c r="S24" s="15">
        <f t="shared" si="11"/>
        <v>0.11353711790393013</v>
      </c>
      <c r="T24" s="16">
        <f t="shared" si="22"/>
        <v>1</v>
      </c>
      <c r="V24" s="10" t="str">
        <f t="shared" si="12"/>
        <v>F</v>
      </c>
      <c r="W24" s="11">
        <f t="shared" si="13"/>
        <v>4.4978165938864629</v>
      </c>
      <c r="X24" s="11">
        <f t="shared" si="14"/>
        <v>0.26653727963771628</v>
      </c>
      <c r="Y24" s="11">
        <f t="shared" si="15"/>
        <v>0.83292899886786353</v>
      </c>
      <c r="Z24" s="11">
        <f t="shared" si="16"/>
        <v>1.1661005984150088</v>
      </c>
      <c r="AA24" s="11">
        <f t="shared" si="17"/>
        <v>0.86624615882257805</v>
      </c>
      <c r="AB24" s="12">
        <f t="shared" si="23"/>
        <v>7.6296296296296298</v>
      </c>
      <c r="AC24" s="6"/>
      <c r="AD24" s="11">
        <f t="shared" si="3"/>
        <v>2.2926180614132718</v>
      </c>
      <c r="AE24" s="11">
        <f t="shared" si="18"/>
        <v>1.5141393797841967</v>
      </c>
      <c r="AF24" s="11">
        <f t="shared" si="4"/>
        <v>1.5259259259259259</v>
      </c>
      <c r="AG24" s="6"/>
      <c r="AH24" s="13" t="str">
        <f t="shared" si="19"/>
        <v>f:7.6:4.50:0.27:0.83:1.17:0.87</v>
      </c>
      <c r="AJ24" s="13" t="str">
        <f t="shared" si="20"/>
        <v>'f': [7.6 , 4.50 , 0.27 , 0.83 , 1.17 , 0.87],</v>
      </c>
    </row>
    <row r="25" spans="1:36" x14ac:dyDescent="0.2">
      <c r="A25" s="2">
        <v>21</v>
      </c>
      <c r="B25" s="2" t="s">
        <v>23</v>
      </c>
      <c r="C25" s="2">
        <v>202</v>
      </c>
      <c r="D25" s="9">
        <f t="shared" si="0"/>
        <v>7.4814814814814818</v>
      </c>
      <c r="E25" s="5"/>
      <c r="F25" s="10" t="str">
        <f t="shared" si="5"/>
        <v>K</v>
      </c>
      <c r="G25" s="4">
        <v>20</v>
      </c>
      <c r="H25" s="4">
        <v>10</v>
      </c>
      <c r="I25" s="4">
        <v>12</v>
      </c>
      <c r="J25" s="4">
        <v>55</v>
      </c>
      <c r="K25" s="4">
        <v>113</v>
      </c>
      <c r="L25" s="16">
        <f t="shared" si="21"/>
        <v>210</v>
      </c>
      <c r="M25" s="3"/>
      <c r="N25" s="10" t="str">
        <f t="shared" si="6"/>
        <v>K</v>
      </c>
      <c r="O25" s="15">
        <f t="shared" si="7"/>
        <v>9.5238095238095233E-2</v>
      </c>
      <c r="P25" s="15">
        <f t="shared" si="8"/>
        <v>4.7619047619047616E-2</v>
      </c>
      <c r="Q25" s="15">
        <f t="shared" si="9"/>
        <v>5.7142857142857141E-2</v>
      </c>
      <c r="R25" s="15">
        <f t="shared" si="10"/>
        <v>0.26190476190476192</v>
      </c>
      <c r="S25" s="15">
        <f t="shared" si="11"/>
        <v>0.53809523809523807</v>
      </c>
      <c r="T25" s="16">
        <f t="shared" si="22"/>
        <v>1</v>
      </c>
      <c r="V25" s="10" t="str">
        <f t="shared" si="12"/>
        <v>K</v>
      </c>
      <c r="W25" s="11">
        <f t="shared" si="13"/>
        <v>0.71252204585537915</v>
      </c>
      <c r="X25" s="11">
        <f t="shared" si="14"/>
        <v>0.35626102292768957</v>
      </c>
      <c r="Y25" s="11">
        <f t="shared" si="15"/>
        <v>0.42751322751322751</v>
      </c>
      <c r="Z25" s="11">
        <f t="shared" si="16"/>
        <v>1.9594356261022929</v>
      </c>
      <c r="AA25" s="11">
        <f t="shared" si="17"/>
        <v>4.0257495590828922</v>
      </c>
      <c r="AB25" s="12">
        <f t="shared" si="23"/>
        <v>7.4814814814814818</v>
      </c>
      <c r="AC25" s="6"/>
      <c r="AD25" s="11">
        <f t="shared" si="3"/>
        <v>1.9337823191462227</v>
      </c>
      <c r="AE25" s="11">
        <f t="shared" si="18"/>
        <v>1.3906050191000401</v>
      </c>
      <c r="AF25" s="11">
        <f t="shared" si="4"/>
        <v>1.4962962962962965</v>
      </c>
      <c r="AG25" s="6"/>
      <c r="AH25" s="13" t="str">
        <f t="shared" si="19"/>
        <v>k:7.5:0.71:0.36:0.43:1.96:4.03</v>
      </c>
      <c r="AJ25" s="13" t="str">
        <f t="shared" si="20"/>
        <v>'k': [7.5 , 0.71 , 0.36 , 0.43 , 1.96 , 4.03],</v>
      </c>
    </row>
    <row r="26" spans="1:36" x14ac:dyDescent="0.2">
      <c r="A26" s="2">
        <v>20</v>
      </c>
      <c r="B26" s="2" t="s">
        <v>22</v>
      </c>
      <c r="C26" s="2">
        <v>193</v>
      </c>
      <c r="D26" s="9">
        <f t="shared" si="0"/>
        <v>7.1481481481481479</v>
      </c>
      <c r="E26" s="5"/>
      <c r="F26" s="10" t="str">
        <f t="shared" si="5"/>
        <v>W</v>
      </c>
      <c r="G26" s="4">
        <v>82</v>
      </c>
      <c r="H26" s="4">
        <v>44</v>
      </c>
      <c r="I26" s="4">
        <v>26</v>
      </c>
      <c r="J26" s="4">
        <v>25</v>
      </c>
      <c r="K26" s="4">
        <v>17</v>
      </c>
      <c r="L26" s="16">
        <f t="shared" si="21"/>
        <v>194</v>
      </c>
      <c r="M26" s="3"/>
      <c r="N26" s="10" t="str">
        <f t="shared" si="6"/>
        <v>W</v>
      </c>
      <c r="O26" s="15">
        <f t="shared" si="7"/>
        <v>0.42268041237113402</v>
      </c>
      <c r="P26" s="15">
        <f t="shared" si="8"/>
        <v>0.22680412371134021</v>
      </c>
      <c r="Q26" s="15">
        <f t="shared" si="9"/>
        <v>0.13402061855670103</v>
      </c>
      <c r="R26" s="15">
        <f t="shared" si="10"/>
        <v>0.12886597938144329</v>
      </c>
      <c r="S26" s="15">
        <f t="shared" si="11"/>
        <v>8.7628865979381437E-2</v>
      </c>
      <c r="T26" s="16">
        <f t="shared" si="22"/>
        <v>1</v>
      </c>
      <c r="V26" s="10" t="str">
        <f t="shared" si="12"/>
        <v>W</v>
      </c>
      <c r="W26" s="11">
        <f t="shared" si="13"/>
        <v>3.0213822069492173</v>
      </c>
      <c r="X26" s="11">
        <f t="shared" si="14"/>
        <v>1.6212294768995799</v>
      </c>
      <c r="Y26" s="11">
        <f t="shared" si="15"/>
        <v>0.9579992363497517</v>
      </c>
      <c r="Z26" s="11">
        <f t="shared" si="16"/>
        <v>0.92115311187476123</v>
      </c>
      <c r="AA26" s="11">
        <f t="shared" si="17"/>
        <v>0.62638411607483768</v>
      </c>
      <c r="AB26" s="12">
        <f t="shared" si="23"/>
        <v>7.148148148148147</v>
      </c>
      <c r="AC26" s="6"/>
      <c r="AD26" s="11">
        <f t="shared" si="3"/>
        <v>0.7393147441793545</v>
      </c>
      <c r="AE26" s="11">
        <f t="shared" si="18"/>
        <v>0.85983413759826643</v>
      </c>
      <c r="AF26" s="11">
        <f t="shared" si="4"/>
        <v>1.4296296296296294</v>
      </c>
      <c r="AG26" s="6"/>
      <c r="AH26" s="13" t="str">
        <f t="shared" si="19"/>
        <v>w:7.1:3.02:1.62:0.96:0.92:0.63</v>
      </c>
      <c r="AJ26" s="13" t="str">
        <f t="shared" si="20"/>
        <v>'w': [7.1 , 3.02 , 1.62 , 0.96 , 0.92 , 0.63],</v>
      </c>
    </row>
    <row r="27" spans="1:36" x14ac:dyDescent="0.2">
      <c r="A27" s="2">
        <v>22</v>
      </c>
      <c r="B27" s="2" t="s">
        <v>24</v>
      </c>
      <c r="C27" s="2">
        <v>148</v>
      </c>
      <c r="D27" s="9">
        <f t="shared" si="0"/>
        <v>5.4814814814814818</v>
      </c>
      <c r="E27" s="5"/>
      <c r="F27" s="10" t="str">
        <f t="shared" si="5"/>
        <v>V</v>
      </c>
      <c r="G27" s="4">
        <v>43</v>
      </c>
      <c r="H27" s="4">
        <v>15</v>
      </c>
      <c r="I27" s="4">
        <v>49</v>
      </c>
      <c r="J27" s="4">
        <v>45</v>
      </c>
      <c r="K27" s="4">
        <v>0</v>
      </c>
      <c r="L27" s="16">
        <f t="shared" si="21"/>
        <v>152</v>
      </c>
      <c r="M27" s="3"/>
      <c r="N27" s="10" t="str">
        <f t="shared" si="6"/>
        <v>V</v>
      </c>
      <c r="O27" s="15">
        <f t="shared" si="7"/>
        <v>0.28289473684210525</v>
      </c>
      <c r="P27" s="15">
        <f t="shared" si="8"/>
        <v>9.8684210526315791E-2</v>
      </c>
      <c r="Q27" s="15">
        <f t="shared" si="9"/>
        <v>0.32236842105263158</v>
      </c>
      <c r="R27" s="15">
        <f t="shared" si="10"/>
        <v>0.29605263157894735</v>
      </c>
      <c r="S27" s="15">
        <f t="shared" si="11"/>
        <v>0</v>
      </c>
      <c r="T27" s="16">
        <f t="shared" si="22"/>
        <v>1</v>
      </c>
      <c r="V27" s="10" t="str">
        <f t="shared" si="12"/>
        <v>V</v>
      </c>
      <c r="W27" s="11">
        <f t="shared" si="13"/>
        <v>1.5506822612085771</v>
      </c>
      <c r="X27" s="11">
        <f t="shared" si="14"/>
        <v>0.54093567251461994</v>
      </c>
      <c r="Y27" s="11">
        <f t="shared" si="15"/>
        <v>1.767056530214425</v>
      </c>
      <c r="Z27" s="11">
        <f t="shared" si="16"/>
        <v>1.6228070175438596</v>
      </c>
      <c r="AA27" s="11">
        <f t="shared" si="17"/>
        <v>0</v>
      </c>
      <c r="AB27" s="12">
        <f t="shared" si="23"/>
        <v>5.481481481481481</v>
      </c>
      <c r="AC27" s="6"/>
      <c r="AD27" s="11">
        <f t="shared" si="3"/>
        <v>0.48877808556478941</v>
      </c>
      <c r="AE27" s="11">
        <f t="shared" si="18"/>
        <v>0.69912665917184802</v>
      </c>
      <c r="AF27" s="11">
        <f t="shared" si="4"/>
        <v>1.0962962962962961</v>
      </c>
      <c r="AG27" s="6"/>
      <c r="AH27" s="13" t="str">
        <f t="shared" si="19"/>
        <v>v:5.5:1.55:0.54:1.77:1.62:0.00</v>
      </c>
      <c r="AJ27" s="13" t="str">
        <f t="shared" si="20"/>
        <v>'v': [5.5 , 1.55 , 0.54 , 1.77 , 1.62 , 0.00],</v>
      </c>
    </row>
    <row r="28" spans="1:36" x14ac:dyDescent="0.2">
      <c r="A28" s="2">
        <v>23</v>
      </c>
      <c r="B28" s="2" t="s">
        <v>25</v>
      </c>
      <c r="C28" s="2">
        <v>37</v>
      </c>
      <c r="D28" s="9">
        <f t="shared" si="0"/>
        <v>1.3703703703703705</v>
      </c>
      <c r="E28" s="5"/>
      <c r="F28" s="10" t="str">
        <f t="shared" si="5"/>
        <v>X</v>
      </c>
      <c r="G28" s="4">
        <v>0</v>
      </c>
      <c r="H28" s="4">
        <v>14</v>
      </c>
      <c r="I28" s="4">
        <v>12</v>
      </c>
      <c r="J28" s="4">
        <v>3</v>
      </c>
      <c r="K28" s="4">
        <v>8</v>
      </c>
      <c r="L28" s="16">
        <f t="shared" si="21"/>
        <v>37</v>
      </c>
      <c r="M28" s="3"/>
      <c r="N28" s="10" t="str">
        <f t="shared" si="6"/>
        <v>X</v>
      </c>
      <c r="O28" s="15">
        <f t="shared" si="7"/>
        <v>0</v>
      </c>
      <c r="P28" s="15">
        <f t="shared" si="8"/>
        <v>0.3783783783783784</v>
      </c>
      <c r="Q28" s="15">
        <f t="shared" si="9"/>
        <v>0.32432432432432434</v>
      </c>
      <c r="R28" s="15">
        <f t="shared" si="10"/>
        <v>8.1081081081081086E-2</v>
      </c>
      <c r="S28" s="15">
        <f t="shared" si="11"/>
        <v>0.21621621621621623</v>
      </c>
      <c r="T28" s="16">
        <f t="shared" si="22"/>
        <v>1</v>
      </c>
      <c r="V28" s="10" t="str">
        <f t="shared" si="12"/>
        <v>X</v>
      </c>
      <c r="W28" s="11">
        <f t="shared" si="13"/>
        <v>0</v>
      </c>
      <c r="X28" s="11">
        <f t="shared" si="14"/>
        <v>0.5185185185185186</v>
      </c>
      <c r="Y28" s="11">
        <f t="shared" si="15"/>
        <v>0.44444444444444448</v>
      </c>
      <c r="Z28" s="11">
        <f t="shared" si="16"/>
        <v>0.11111111111111112</v>
      </c>
      <c r="AA28" s="11">
        <f t="shared" si="17"/>
        <v>0.29629629629629634</v>
      </c>
      <c r="AB28" s="12">
        <f t="shared" si="23"/>
        <v>1.3703703703703705</v>
      </c>
      <c r="AC28" s="6"/>
      <c r="AD28" s="11">
        <f t="shared" si="3"/>
        <v>3.8189300411522659E-2</v>
      </c>
      <c r="AE28" s="11">
        <f t="shared" si="18"/>
        <v>0.19542082901145072</v>
      </c>
      <c r="AF28" s="11">
        <f t="shared" si="4"/>
        <v>0.27407407407407408</v>
      </c>
      <c r="AG28" s="6"/>
      <c r="AH28" s="13" t="str">
        <f t="shared" si="19"/>
        <v>x:1.4:0.00:0.52:0.44:0.11:0.30</v>
      </c>
      <c r="AJ28" s="13" t="str">
        <f t="shared" si="20"/>
        <v>'x': [1.4 , 0.00 , 0.52 , 0.44 , 0.11 , 0.30],</v>
      </c>
    </row>
    <row r="29" spans="1:36" x14ac:dyDescent="0.2">
      <c r="A29" s="2">
        <v>24</v>
      </c>
      <c r="B29" s="2" t="s">
        <v>26</v>
      </c>
      <c r="C29" s="2">
        <v>35</v>
      </c>
      <c r="D29" s="9">
        <f t="shared" si="0"/>
        <v>1.2962962962962963</v>
      </c>
      <c r="E29" s="5"/>
      <c r="F29" s="10" t="str">
        <f t="shared" si="5"/>
        <v>Z</v>
      </c>
      <c r="G29" s="4">
        <v>3</v>
      </c>
      <c r="H29" s="4">
        <v>2</v>
      </c>
      <c r="I29" s="4">
        <v>11</v>
      </c>
      <c r="J29" s="4">
        <v>20</v>
      </c>
      <c r="K29" s="4">
        <v>4</v>
      </c>
      <c r="L29" s="16">
        <f t="shared" si="21"/>
        <v>40</v>
      </c>
      <c r="M29" s="3"/>
      <c r="N29" s="10" t="str">
        <f t="shared" si="6"/>
        <v>Z</v>
      </c>
      <c r="O29" s="15">
        <f t="shared" si="7"/>
        <v>7.4999999999999997E-2</v>
      </c>
      <c r="P29" s="15">
        <f t="shared" si="8"/>
        <v>0.05</v>
      </c>
      <c r="Q29" s="15">
        <f t="shared" si="9"/>
        <v>0.27500000000000002</v>
      </c>
      <c r="R29" s="15">
        <f t="shared" si="10"/>
        <v>0.5</v>
      </c>
      <c r="S29" s="15">
        <f t="shared" si="11"/>
        <v>0.1</v>
      </c>
      <c r="T29" s="16">
        <f t="shared" si="22"/>
        <v>1</v>
      </c>
      <c r="V29" s="10" t="str">
        <f t="shared" si="12"/>
        <v>Z</v>
      </c>
      <c r="W29" s="11">
        <f t="shared" si="13"/>
        <v>9.7222222222222224E-2</v>
      </c>
      <c r="X29" s="11">
        <f t="shared" si="14"/>
        <v>6.4814814814814811E-2</v>
      </c>
      <c r="Y29" s="11">
        <f t="shared" si="15"/>
        <v>0.35648148148148151</v>
      </c>
      <c r="Z29" s="11">
        <f t="shared" si="16"/>
        <v>0.64814814814814814</v>
      </c>
      <c r="AA29" s="11">
        <f t="shared" si="17"/>
        <v>0.12962962962962962</v>
      </c>
      <c r="AB29" s="12">
        <f t="shared" si="23"/>
        <v>1.2962962962962963</v>
      </c>
      <c r="AC29" s="6"/>
      <c r="AD29" s="11">
        <f t="shared" si="3"/>
        <v>4.8311042524005483E-2</v>
      </c>
      <c r="AE29" s="11">
        <f t="shared" si="18"/>
        <v>0.21979773093461516</v>
      </c>
      <c r="AF29" s="11">
        <f t="shared" si="4"/>
        <v>0.25925925925925924</v>
      </c>
      <c r="AG29" s="6"/>
      <c r="AH29" s="13" t="str">
        <f t="shared" si="19"/>
        <v>z:1.3:0.10:0.06:0.36:0.65:0.13</v>
      </c>
      <c r="AJ29" s="13" t="str">
        <f t="shared" si="20"/>
        <v>'z': [1.3 , 0.10 , 0.06 , 0.36 , 0.65 , 0.13],</v>
      </c>
    </row>
    <row r="30" spans="1:36" x14ac:dyDescent="0.2">
      <c r="A30" s="2">
        <v>26</v>
      </c>
      <c r="B30" s="2" t="s">
        <v>28</v>
      </c>
      <c r="C30" s="2">
        <v>29</v>
      </c>
      <c r="D30" s="9">
        <f t="shared" si="0"/>
        <v>1.0740740740740742</v>
      </c>
      <c r="E30" s="5"/>
      <c r="F30" s="10" t="str">
        <f t="shared" si="5"/>
        <v>Q</v>
      </c>
      <c r="G30" s="4">
        <v>23</v>
      </c>
      <c r="H30" s="4">
        <v>5</v>
      </c>
      <c r="I30" s="4">
        <v>1</v>
      </c>
      <c r="J30" s="4">
        <v>0</v>
      </c>
      <c r="K30" s="4">
        <v>0</v>
      </c>
      <c r="L30" s="16">
        <f t="shared" si="21"/>
        <v>29</v>
      </c>
      <c r="M30" s="3"/>
      <c r="N30" s="10" t="str">
        <f t="shared" si="6"/>
        <v>Q</v>
      </c>
      <c r="O30" s="15">
        <f t="shared" si="7"/>
        <v>0.7931034482758621</v>
      </c>
      <c r="P30" s="15">
        <f t="shared" si="8"/>
        <v>0.17241379310344829</v>
      </c>
      <c r="Q30" s="15">
        <f t="shared" si="9"/>
        <v>3.4482758620689655E-2</v>
      </c>
      <c r="R30" s="15">
        <f t="shared" si="10"/>
        <v>0</v>
      </c>
      <c r="S30" s="15">
        <f t="shared" si="11"/>
        <v>0</v>
      </c>
      <c r="T30" s="16">
        <f t="shared" si="22"/>
        <v>1</v>
      </c>
      <c r="V30" s="10" t="str">
        <f t="shared" si="12"/>
        <v>Q</v>
      </c>
      <c r="W30" s="11">
        <f t="shared" si="13"/>
        <v>0.85185185185185197</v>
      </c>
      <c r="X30" s="11">
        <f t="shared" si="14"/>
        <v>0.1851851851851852</v>
      </c>
      <c r="Y30" s="11">
        <f t="shared" si="15"/>
        <v>3.7037037037037042E-2</v>
      </c>
      <c r="Z30" s="11">
        <f t="shared" si="16"/>
        <v>0</v>
      </c>
      <c r="AA30" s="11">
        <f t="shared" si="17"/>
        <v>0</v>
      </c>
      <c r="AB30" s="12">
        <f t="shared" si="23"/>
        <v>1.0740740740740742</v>
      </c>
      <c r="AC30" s="6"/>
      <c r="AD30" s="11">
        <f t="shared" si="3"/>
        <v>0.10611796982167356</v>
      </c>
      <c r="AE30" s="11">
        <f t="shared" si="18"/>
        <v>0.32575753225623738</v>
      </c>
      <c r="AF30" s="11">
        <f t="shared" si="4"/>
        <v>0.21481481481481485</v>
      </c>
      <c r="AG30" s="6"/>
      <c r="AH30" s="13" t="str">
        <f t="shared" si="19"/>
        <v>q:1.1:0.85:0.19:0.04:0.00:0.00</v>
      </c>
      <c r="AJ30" s="13" t="str">
        <f t="shared" si="20"/>
        <v>'q': [1.1 , 0.85 , 0.19 , 0.04 , 0.00 , 0.00],</v>
      </c>
    </row>
    <row r="31" spans="1:36" x14ac:dyDescent="0.2">
      <c r="A31" s="2">
        <v>25</v>
      </c>
      <c r="B31" s="2" t="s">
        <v>27</v>
      </c>
      <c r="C31" s="2">
        <v>27</v>
      </c>
      <c r="D31" s="9">
        <f t="shared" si="0"/>
        <v>1</v>
      </c>
      <c r="E31" s="5"/>
      <c r="F31" s="10" t="str">
        <f t="shared" si="5"/>
        <v>J</v>
      </c>
      <c r="G31" s="4">
        <v>20</v>
      </c>
      <c r="H31" s="4">
        <v>2</v>
      </c>
      <c r="I31" s="4">
        <v>3</v>
      </c>
      <c r="J31" s="4">
        <v>2</v>
      </c>
      <c r="K31" s="4">
        <v>0</v>
      </c>
      <c r="L31" s="16">
        <f t="shared" si="21"/>
        <v>27</v>
      </c>
      <c r="M31" s="3"/>
      <c r="N31" s="10" t="str">
        <f t="shared" si="6"/>
        <v>J</v>
      </c>
      <c r="O31" s="15">
        <f t="shared" si="7"/>
        <v>0.7407407407407407</v>
      </c>
      <c r="P31" s="15">
        <f t="shared" si="8"/>
        <v>7.407407407407407E-2</v>
      </c>
      <c r="Q31" s="15">
        <f t="shared" si="9"/>
        <v>0.1111111111111111</v>
      </c>
      <c r="R31" s="15">
        <f t="shared" si="10"/>
        <v>7.407407407407407E-2</v>
      </c>
      <c r="S31" s="15">
        <f t="shared" si="11"/>
        <v>0</v>
      </c>
      <c r="T31" s="16">
        <f t="shared" si="22"/>
        <v>0.99999999999999989</v>
      </c>
      <c r="V31" s="10" t="str">
        <f t="shared" si="12"/>
        <v>J</v>
      </c>
      <c r="W31" s="11">
        <f t="shared" si="13"/>
        <v>0.7407407407407407</v>
      </c>
      <c r="X31" s="11">
        <f t="shared" si="14"/>
        <v>7.407407407407407E-2</v>
      </c>
      <c r="Y31" s="11">
        <f t="shared" si="15"/>
        <v>0.1111111111111111</v>
      </c>
      <c r="Z31" s="11">
        <f t="shared" si="16"/>
        <v>7.407407407407407E-2</v>
      </c>
      <c r="AA31" s="11">
        <f t="shared" si="17"/>
        <v>0</v>
      </c>
      <c r="AB31" s="12">
        <f t="shared" si="23"/>
        <v>0.99999999999999989</v>
      </c>
      <c r="AC31" s="7"/>
      <c r="AD31" s="11">
        <f t="shared" si="3"/>
        <v>7.440329218106996E-2</v>
      </c>
      <c r="AE31" s="11">
        <f t="shared" si="18"/>
        <v>0.27276966873365882</v>
      </c>
      <c r="AF31" s="11">
        <f t="shared" si="4"/>
        <v>0.19999999999999998</v>
      </c>
      <c r="AG31" s="7"/>
      <c r="AH31" s="13" t="str">
        <f t="shared" si="19"/>
        <v>j:1.0:0.74:0.07:0.11:0.07:0.00</v>
      </c>
      <c r="AJ31" s="13" t="str">
        <f t="shared" si="20"/>
        <v>'j': [1.0 , 0.74 , 0.07 , 0.11 , 0.07 , 0.00],</v>
      </c>
    </row>
    <row r="32" spans="1:36" x14ac:dyDescent="0.2">
      <c r="AJ32" s="14" t="s">
        <v>40</v>
      </c>
    </row>
  </sheetData>
  <sortState xmlns:xlrd2="http://schemas.microsoft.com/office/spreadsheetml/2017/richdata2" ref="A6:D31">
    <sortCondition descending="1" ref="D6:D3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CFB5-CB41-EA41-8B71-2BF98B5004B8}">
  <dimension ref="A1:AJ32"/>
  <sheetViews>
    <sheetView tabSelected="1" zoomScale="152" zoomScaleNormal="152" workbookViewId="0">
      <selection activeCell="A2" sqref="A2"/>
    </sheetView>
  </sheetViews>
  <sheetFormatPr baseColWidth="10" defaultRowHeight="16" x14ac:dyDescent="0.2"/>
  <cols>
    <col min="1" max="1" width="3.1640625" style="1" bestFit="1" customWidth="1"/>
    <col min="2" max="2" width="6" style="1" bestFit="1" customWidth="1"/>
    <col min="3" max="3" width="5.83203125" style="1" bestFit="1" customWidth="1"/>
    <col min="4" max="4" width="5.1640625" style="1" bestFit="1" customWidth="1"/>
    <col min="5" max="5" width="3" style="1" customWidth="1"/>
    <col min="6" max="6" width="6" bestFit="1" customWidth="1"/>
    <col min="7" max="11" width="7.6640625" bestFit="1" customWidth="1"/>
    <col min="12" max="12" width="5.33203125" bestFit="1" customWidth="1"/>
    <col min="13" max="13" width="3.33203125" customWidth="1"/>
    <col min="14" max="14" width="6" bestFit="1" customWidth="1"/>
    <col min="15" max="19" width="7.6640625" bestFit="1" customWidth="1"/>
    <col min="20" max="20" width="5.33203125" bestFit="1" customWidth="1"/>
    <col min="21" max="21" width="3.83203125" customWidth="1"/>
    <col min="22" max="22" width="6" bestFit="1" customWidth="1"/>
    <col min="23" max="27" width="7.6640625" bestFit="1" customWidth="1"/>
    <col min="28" max="28" width="5.6640625" bestFit="1" customWidth="1"/>
    <col min="29" max="29" width="5.33203125" customWidth="1"/>
    <col min="30" max="30" width="6.1640625" bestFit="1" customWidth="1"/>
    <col min="31" max="31" width="8" bestFit="1" customWidth="1"/>
    <col min="32" max="32" width="6.33203125" bestFit="1" customWidth="1"/>
    <col min="33" max="33" width="5.33203125" customWidth="1"/>
    <col min="34" max="34" width="28.6640625" style="1" bestFit="1" customWidth="1"/>
    <col min="35" max="35" width="3.6640625" customWidth="1"/>
    <col min="36" max="36" width="37.33203125" bestFit="1" customWidth="1"/>
  </cols>
  <sheetData>
    <row r="1" spans="1:36" x14ac:dyDescent="0.2">
      <c r="A1" s="8" t="s">
        <v>44</v>
      </c>
    </row>
    <row r="2" spans="1:36" x14ac:dyDescent="0.2">
      <c r="A2" s="8" t="s">
        <v>47</v>
      </c>
    </row>
    <row r="3" spans="1:36" x14ac:dyDescent="0.2">
      <c r="A3" s="8" t="s">
        <v>33</v>
      </c>
      <c r="F3" s="8" t="s">
        <v>34</v>
      </c>
      <c r="N3" s="8" t="s">
        <v>35</v>
      </c>
      <c r="V3" s="8" t="s">
        <v>36</v>
      </c>
      <c r="AH3" s="2" t="s">
        <v>45</v>
      </c>
      <c r="AJ3" s="2" t="s">
        <v>38</v>
      </c>
    </row>
    <row r="4" spans="1:36" x14ac:dyDescent="0.2">
      <c r="C4" s="1">
        <f>MIN(C6:C31)</f>
        <v>35</v>
      </c>
      <c r="G4" s="1" t="s">
        <v>30</v>
      </c>
      <c r="H4" s="1" t="s">
        <v>30</v>
      </c>
      <c r="I4" s="1" t="s">
        <v>30</v>
      </c>
      <c r="J4" s="1" t="s">
        <v>30</v>
      </c>
      <c r="K4" s="1" t="s">
        <v>30</v>
      </c>
      <c r="O4" s="1" t="s">
        <v>30</v>
      </c>
      <c r="P4" s="1" t="s">
        <v>30</v>
      </c>
      <c r="Q4" s="1" t="s">
        <v>30</v>
      </c>
      <c r="R4" s="1" t="s">
        <v>30</v>
      </c>
      <c r="S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  <c r="AA4" s="1" t="s">
        <v>30</v>
      </c>
    </row>
    <row r="5" spans="1:36" x14ac:dyDescent="0.2">
      <c r="A5" s="2" t="s">
        <v>29</v>
      </c>
      <c r="B5" s="2" t="s">
        <v>0</v>
      </c>
      <c r="C5" s="2" t="s">
        <v>1</v>
      </c>
      <c r="D5" s="2" t="s">
        <v>2</v>
      </c>
      <c r="F5" s="2" t="s">
        <v>0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4" t="s">
        <v>31</v>
      </c>
      <c r="M5" s="3"/>
      <c r="N5" s="2" t="s">
        <v>0</v>
      </c>
      <c r="O5" s="2">
        <v>1</v>
      </c>
      <c r="P5" s="2">
        <v>2</v>
      </c>
      <c r="Q5" s="2">
        <v>3</v>
      </c>
      <c r="R5" s="2">
        <v>4</v>
      </c>
      <c r="S5" s="2">
        <v>5</v>
      </c>
      <c r="T5" s="4" t="s">
        <v>31</v>
      </c>
      <c r="V5" s="2" t="s">
        <v>0</v>
      </c>
      <c r="W5" s="2">
        <v>1</v>
      </c>
      <c r="X5" s="2">
        <v>2</v>
      </c>
      <c r="Y5" s="2">
        <v>3</v>
      </c>
      <c r="Z5" s="2">
        <v>4</v>
      </c>
      <c r="AA5" s="2">
        <v>5</v>
      </c>
      <c r="AB5" s="4" t="s">
        <v>31</v>
      </c>
      <c r="AC5" s="3"/>
      <c r="AD5" s="4" t="s">
        <v>42</v>
      </c>
      <c r="AE5" s="4" t="s">
        <v>43</v>
      </c>
      <c r="AF5" s="4" t="s">
        <v>41</v>
      </c>
      <c r="AG5" s="3"/>
      <c r="AH5" s="2" t="s">
        <v>32</v>
      </c>
      <c r="AJ5" s="14" t="s">
        <v>46</v>
      </c>
    </row>
    <row r="6" spans="1:36" x14ac:dyDescent="0.2">
      <c r="A6" s="2">
        <v>1</v>
      </c>
      <c r="B6" s="2" t="s">
        <v>3</v>
      </c>
      <c r="C6" s="2">
        <v>1550</v>
      </c>
      <c r="D6" s="9">
        <f t="shared" ref="D6:D31" si="0">C6/$C$4</f>
        <v>44.285714285714285</v>
      </c>
      <c r="E6" s="5"/>
      <c r="F6" s="10" t="str">
        <f>B6</f>
        <v>E</v>
      </c>
      <c r="G6" s="4">
        <v>91</v>
      </c>
      <c r="H6" s="4">
        <v>321</v>
      </c>
      <c r="I6" s="4">
        <v>208</v>
      </c>
      <c r="J6" s="4">
        <v>660</v>
      </c>
      <c r="K6" s="4">
        <v>495</v>
      </c>
      <c r="L6" s="16">
        <f>SUM(G6:K6)</f>
        <v>1775</v>
      </c>
      <c r="M6" s="3"/>
      <c r="N6" s="10" t="str">
        <f>B6</f>
        <v>E</v>
      </c>
      <c r="O6" s="15">
        <f>G6/$L6</f>
        <v>5.1267605633802817E-2</v>
      </c>
      <c r="P6" s="15">
        <f t="shared" ref="P6:S21" si="1">H6/$L6</f>
        <v>0.1808450704225352</v>
      </c>
      <c r="Q6" s="15">
        <f t="shared" si="1"/>
        <v>0.1171830985915493</v>
      </c>
      <c r="R6" s="15">
        <f t="shared" si="1"/>
        <v>0.37183098591549296</v>
      </c>
      <c r="S6" s="15">
        <f t="shared" si="1"/>
        <v>0.27887323943661974</v>
      </c>
      <c r="T6" s="16">
        <f>SUM(O6:S6)</f>
        <v>1</v>
      </c>
      <c r="V6" s="10" t="str">
        <f>B6</f>
        <v>E</v>
      </c>
      <c r="W6" s="11">
        <f>$D6*O6</f>
        <v>2.2704225352112677</v>
      </c>
      <c r="X6" s="11">
        <f t="shared" ref="X6:AA21" si="2">$D6*P6</f>
        <v>8.0088531187122722</v>
      </c>
      <c r="Y6" s="11">
        <f t="shared" si="2"/>
        <v>5.1895372233400403</v>
      </c>
      <c r="Z6" s="11">
        <f t="shared" si="2"/>
        <v>16.466800804828974</v>
      </c>
      <c r="AA6" s="11">
        <f t="shared" si="2"/>
        <v>12.350100603621732</v>
      </c>
      <c r="AB6" s="12">
        <f>SUM(W6:AA6)</f>
        <v>44.285714285714285</v>
      </c>
      <c r="AC6" s="6"/>
      <c r="AD6" s="11">
        <f t="shared" ref="AD6:AD31" si="3">_xlfn.VAR.P(W6:AA6)</f>
        <v>25.532691812848942</v>
      </c>
      <c r="AE6" s="11">
        <f>_xlfn.STDEV.P(W6:AA6)</f>
        <v>5.0529884041870652</v>
      </c>
      <c r="AF6" s="11">
        <f t="shared" ref="AF6:AF31" si="4">AVERAGE(W6:AA6)</f>
        <v>8.8571428571428577</v>
      </c>
      <c r="AG6" s="6"/>
      <c r="AH6" s="13" t="str">
        <f>LOWER(V6)&amp;":"&amp;TEXT($AB6, "0.0")&amp;":"&amp;TEXT($W6, "0.00")&amp;":"&amp;TEXT($X6, "0.00")&amp;":"&amp;TEXT($Y6, "0.00")&amp;":"&amp;TEXT($Z6, "0.00")&amp;":"&amp;TEXT($AA6, "0.00")</f>
        <v>e:44.3:2.27:8.01:5.19:16.47:12.35</v>
      </c>
      <c r="AJ6" s="13" t="str">
        <f>"'"&amp;LOWER(V6)&amp;"'"&amp;": ["&amp;TEXT($AB6, "0.0")&amp;" , "&amp;TEXT($W6, "0.00")&amp;" , "&amp;TEXT($X6, "0.00")&amp;" , "&amp;TEXT($Y6, "0.00")&amp;" , "&amp;TEXT($Z6, "0.00")&amp;" , "&amp;TEXT($AA6, "0.00")&amp;"],"</f>
        <v>'e': [44.3 , 2.27 , 8.01 , 5.19 , 16.47 , 12.35],</v>
      </c>
    </row>
    <row r="7" spans="1:36" x14ac:dyDescent="0.2">
      <c r="A7" s="2">
        <v>2</v>
      </c>
      <c r="B7" s="2" t="s">
        <v>4</v>
      </c>
      <c r="C7" s="2">
        <v>1216</v>
      </c>
      <c r="D7" s="9">
        <f t="shared" si="0"/>
        <v>34.74285714285714</v>
      </c>
      <c r="E7" s="5"/>
      <c r="F7" s="10" t="str">
        <f t="shared" ref="F7:F31" si="5">B7</f>
        <v>A</v>
      </c>
      <c r="G7" s="4">
        <v>197</v>
      </c>
      <c r="H7" s="4">
        <v>463</v>
      </c>
      <c r="I7" s="4">
        <v>348</v>
      </c>
      <c r="J7" s="4">
        <v>205</v>
      </c>
      <c r="K7" s="4">
        <v>98</v>
      </c>
      <c r="L7" s="16">
        <f>SUM(G7:K7)</f>
        <v>1311</v>
      </c>
      <c r="M7" s="3"/>
      <c r="N7" s="10" t="str">
        <f t="shared" ref="N7:N31" si="6">B7</f>
        <v>A</v>
      </c>
      <c r="O7" s="15">
        <f t="shared" ref="O7:S31" si="7">G7/$L7</f>
        <v>0.15026697177726925</v>
      </c>
      <c r="P7" s="15">
        <f t="shared" si="1"/>
        <v>0.35316552250190691</v>
      </c>
      <c r="Q7" s="15">
        <f t="shared" si="1"/>
        <v>0.26544622425629288</v>
      </c>
      <c r="R7" s="15">
        <f t="shared" si="1"/>
        <v>0.15636918382913806</v>
      </c>
      <c r="S7" s="15">
        <f t="shared" si="1"/>
        <v>7.4752097635392825E-2</v>
      </c>
      <c r="T7" s="16">
        <f>SUM(O7:S7)</f>
        <v>1</v>
      </c>
      <c r="V7" s="10" t="str">
        <f t="shared" ref="V7:V31" si="8">B7</f>
        <v>A</v>
      </c>
      <c r="W7" s="11">
        <f t="shared" ref="W7:AA31" si="9">$D7*O7</f>
        <v>5.2207039337474113</v>
      </c>
      <c r="X7" s="11">
        <f t="shared" si="2"/>
        <v>12.26997929606625</v>
      </c>
      <c r="Y7" s="11">
        <f t="shared" si="2"/>
        <v>9.2223602484472043</v>
      </c>
      <c r="Z7" s="11">
        <f t="shared" si="2"/>
        <v>5.4327122153209109</v>
      </c>
      <c r="AA7" s="11">
        <f t="shared" si="2"/>
        <v>2.5971014492753621</v>
      </c>
      <c r="AB7" s="12">
        <f>SUM(W7:AA7)</f>
        <v>34.74285714285714</v>
      </c>
      <c r="AC7" s="6"/>
      <c r="AD7" s="11">
        <f t="shared" si="3"/>
        <v>11.54122870088173</v>
      </c>
      <c r="AE7" s="11">
        <f t="shared" ref="AE7:AE31" si="10">_xlfn.STDEV.P(W7:AA7)</f>
        <v>3.3972383932956087</v>
      </c>
      <c r="AF7" s="11">
        <f t="shared" si="4"/>
        <v>6.9485714285714284</v>
      </c>
      <c r="AG7" s="6"/>
      <c r="AH7" s="13" t="str">
        <f t="shared" ref="AH7:AH31" si="11">LOWER(V7)&amp;":"&amp;TEXT($AB7, "0.0")&amp;":"&amp;TEXT($W7, "0.00")&amp;":"&amp;TEXT($X7, "0.00")&amp;":"&amp;TEXT($Y7, "0.00")&amp;":"&amp;TEXT($Z7, "0.00")&amp;":"&amp;TEXT($AA7, "0.00")</f>
        <v>a:34.7:5.22:12.27:9.22:5.43:2.60</v>
      </c>
      <c r="AJ7" s="13" t="str">
        <f t="shared" ref="AJ7:AJ31" si="12">"'"&amp;LOWER(V7)&amp;"'"&amp;": ["&amp;TEXT($AB7, "0.0")&amp;" , "&amp;TEXT($W7, "0.00")&amp;" , "&amp;TEXT($X7, "0.00")&amp;" , "&amp;TEXT($Y7, "0.00")&amp;" , "&amp;TEXT($Z7, "0.00")&amp;" , "&amp;TEXT($AA7, "0.00")&amp;"],"</f>
        <v>'a': [34.7 , 5.22 , 12.27 , 9.22 , 5.43 , 2.60],</v>
      </c>
    </row>
    <row r="8" spans="1:36" x14ac:dyDescent="0.2">
      <c r="A8" s="2">
        <v>3</v>
      </c>
      <c r="B8" s="2" t="s">
        <v>5</v>
      </c>
      <c r="C8" s="2">
        <v>1076</v>
      </c>
      <c r="D8" s="9">
        <f t="shared" si="0"/>
        <v>30.742857142857144</v>
      </c>
      <c r="E8" s="5"/>
      <c r="F8" s="10" t="str">
        <f t="shared" si="5"/>
        <v>R</v>
      </c>
      <c r="G8" s="4">
        <v>152</v>
      </c>
      <c r="H8" s="4">
        <v>307</v>
      </c>
      <c r="I8" s="4">
        <v>231</v>
      </c>
      <c r="J8" s="4">
        <v>186</v>
      </c>
      <c r="K8" s="4">
        <v>279</v>
      </c>
      <c r="L8" s="16">
        <f t="shared" ref="L8:L31" si="13">SUM(G8:K8)</f>
        <v>1155</v>
      </c>
      <c r="M8" s="3"/>
      <c r="N8" s="10" t="str">
        <f t="shared" si="6"/>
        <v>R</v>
      </c>
      <c r="O8" s="15">
        <f t="shared" si="7"/>
        <v>0.13160173160173161</v>
      </c>
      <c r="P8" s="15">
        <f t="shared" si="1"/>
        <v>0.26580086580086582</v>
      </c>
      <c r="Q8" s="15">
        <f t="shared" si="1"/>
        <v>0.2</v>
      </c>
      <c r="R8" s="15">
        <f t="shared" si="1"/>
        <v>0.16103896103896104</v>
      </c>
      <c r="S8" s="15">
        <f t="shared" si="1"/>
        <v>0.24155844155844156</v>
      </c>
      <c r="T8" s="16">
        <f t="shared" ref="T8:T31" si="14">SUM(O8:S8)</f>
        <v>1</v>
      </c>
      <c r="V8" s="10" t="str">
        <f t="shared" si="8"/>
        <v>R</v>
      </c>
      <c r="W8" s="11">
        <f t="shared" si="9"/>
        <v>4.0458132343846636</v>
      </c>
      <c r="X8" s="11">
        <f t="shared" si="2"/>
        <v>8.1714780457637612</v>
      </c>
      <c r="Y8" s="11">
        <f t="shared" si="2"/>
        <v>6.1485714285714295</v>
      </c>
      <c r="Z8" s="11">
        <f t="shared" si="2"/>
        <v>4.9507977736549167</v>
      </c>
      <c r="AA8" s="11">
        <f t="shared" si="2"/>
        <v>7.4261966604823746</v>
      </c>
      <c r="AB8" s="12">
        <f t="shared" ref="AB8:AB31" si="15">SUM(W8:AA8)</f>
        <v>30.742857142857144</v>
      </c>
      <c r="AC8" s="6"/>
      <c r="AD8" s="11">
        <f t="shared" si="3"/>
        <v>2.3161462333455347</v>
      </c>
      <c r="AE8" s="11">
        <f t="shared" si="10"/>
        <v>1.5218890345046627</v>
      </c>
      <c r="AF8" s="11">
        <f t="shared" si="4"/>
        <v>6.1485714285714286</v>
      </c>
      <c r="AG8" s="6"/>
      <c r="AH8" s="13" t="str">
        <f t="shared" si="11"/>
        <v>r:30.7:4.05:8.17:6.15:4.95:7.43</v>
      </c>
      <c r="AJ8" s="13" t="str">
        <f t="shared" si="12"/>
        <v>'r': [30.7 , 4.05 , 8.17 , 6.15 , 4.95 , 7.43],</v>
      </c>
    </row>
    <row r="9" spans="1:36" x14ac:dyDescent="0.2">
      <c r="A9" s="2">
        <v>5</v>
      </c>
      <c r="B9" s="2" t="s">
        <v>7</v>
      </c>
      <c r="C9" s="2">
        <v>945</v>
      </c>
      <c r="D9" s="9">
        <f t="shared" si="0"/>
        <v>27</v>
      </c>
      <c r="E9" s="5"/>
      <c r="F9" s="10" t="str">
        <f t="shared" si="5"/>
        <v>O</v>
      </c>
      <c r="G9" s="4">
        <v>62</v>
      </c>
      <c r="H9" s="4">
        <v>445</v>
      </c>
      <c r="I9" s="4">
        <v>292</v>
      </c>
      <c r="J9" s="4">
        <v>174</v>
      </c>
      <c r="K9" s="4">
        <v>91</v>
      </c>
      <c r="L9" s="16">
        <f t="shared" si="13"/>
        <v>1064</v>
      </c>
      <c r="M9" s="3"/>
      <c r="N9" s="10" t="str">
        <f t="shared" si="6"/>
        <v>O</v>
      </c>
      <c r="O9" s="15">
        <f t="shared" si="7"/>
        <v>5.827067669172932E-2</v>
      </c>
      <c r="P9" s="15">
        <f t="shared" si="1"/>
        <v>0.4182330827067669</v>
      </c>
      <c r="Q9" s="15">
        <f t="shared" si="1"/>
        <v>0.27443609022556392</v>
      </c>
      <c r="R9" s="15">
        <f t="shared" si="1"/>
        <v>0.16353383458646617</v>
      </c>
      <c r="S9" s="15">
        <f t="shared" si="1"/>
        <v>8.5526315789473686E-2</v>
      </c>
      <c r="T9" s="16">
        <f t="shared" si="14"/>
        <v>1</v>
      </c>
      <c r="V9" s="10" t="str">
        <f t="shared" si="8"/>
        <v>O</v>
      </c>
      <c r="W9" s="11">
        <f t="shared" si="9"/>
        <v>1.5733082706766917</v>
      </c>
      <c r="X9" s="11">
        <f t="shared" si="2"/>
        <v>11.292293233082706</v>
      </c>
      <c r="Y9" s="11">
        <f t="shared" si="2"/>
        <v>7.4097744360902258</v>
      </c>
      <c r="Z9" s="11">
        <f t="shared" si="2"/>
        <v>4.4154135338345863</v>
      </c>
      <c r="AA9" s="11">
        <f t="shared" si="2"/>
        <v>2.3092105263157894</v>
      </c>
      <c r="AB9" s="12">
        <f t="shared" si="15"/>
        <v>27</v>
      </c>
      <c r="AC9" s="6"/>
      <c r="AD9" s="11">
        <f t="shared" si="3"/>
        <v>12.784854499971734</v>
      </c>
      <c r="AE9" s="11">
        <f t="shared" si="10"/>
        <v>3.5755914895261363</v>
      </c>
      <c r="AF9" s="11">
        <f t="shared" si="4"/>
        <v>5.4</v>
      </c>
      <c r="AG9" s="6"/>
      <c r="AH9" s="13" t="str">
        <f t="shared" si="11"/>
        <v>o:27.0:1.57:11.29:7.41:4.42:2.31</v>
      </c>
      <c r="AJ9" s="13" t="str">
        <f t="shared" si="12"/>
        <v>'o': [27.0 , 1.57 , 11.29 , 7.41 , 4.42 , 2.31],</v>
      </c>
    </row>
    <row r="10" spans="1:36" x14ac:dyDescent="0.2">
      <c r="A10" s="2">
        <v>6</v>
      </c>
      <c r="B10" s="2" t="s">
        <v>6</v>
      </c>
      <c r="C10" s="2">
        <v>875</v>
      </c>
      <c r="D10" s="9">
        <f t="shared" si="0"/>
        <v>25</v>
      </c>
      <c r="E10" s="5"/>
      <c r="F10" s="10" t="str">
        <f t="shared" si="5"/>
        <v>I</v>
      </c>
      <c r="G10" s="4">
        <v>46</v>
      </c>
      <c r="H10" s="4">
        <v>322</v>
      </c>
      <c r="I10" s="4">
        <v>320</v>
      </c>
      <c r="J10" s="4">
        <v>198</v>
      </c>
      <c r="K10" s="4">
        <v>19</v>
      </c>
      <c r="L10" s="16">
        <f t="shared" si="13"/>
        <v>905</v>
      </c>
      <c r="M10" s="3"/>
      <c r="N10" s="10" t="str">
        <f t="shared" si="6"/>
        <v>I</v>
      </c>
      <c r="O10" s="15">
        <f t="shared" si="7"/>
        <v>5.0828729281767959E-2</v>
      </c>
      <c r="P10" s="15">
        <f t="shared" si="1"/>
        <v>0.35580110497237571</v>
      </c>
      <c r="Q10" s="15">
        <f t="shared" si="1"/>
        <v>0.35359116022099446</v>
      </c>
      <c r="R10" s="15">
        <f t="shared" si="1"/>
        <v>0.21878453038674034</v>
      </c>
      <c r="S10" s="15">
        <f t="shared" si="1"/>
        <v>2.0994475138121547E-2</v>
      </c>
      <c r="T10" s="16">
        <f t="shared" si="14"/>
        <v>1</v>
      </c>
      <c r="V10" s="10" t="str">
        <f t="shared" si="8"/>
        <v>I</v>
      </c>
      <c r="W10" s="11">
        <f t="shared" si="9"/>
        <v>1.270718232044199</v>
      </c>
      <c r="X10" s="11">
        <f t="shared" si="2"/>
        <v>8.8950276243093924</v>
      </c>
      <c r="Y10" s="11">
        <f t="shared" si="2"/>
        <v>8.8397790055248606</v>
      </c>
      <c r="Z10" s="11">
        <f t="shared" si="2"/>
        <v>5.4696132596685088</v>
      </c>
      <c r="AA10" s="11">
        <f t="shared" si="2"/>
        <v>0.52486187845303867</v>
      </c>
      <c r="AB10" s="12">
        <f t="shared" si="15"/>
        <v>25</v>
      </c>
      <c r="AC10" s="6"/>
      <c r="AD10" s="11">
        <f t="shared" si="3"/>
        <v>12.814016666157931</v>
      </c>
      <c r="AE10" s="11">
        <f t="shared" si="10"/>
        <v>3.5796671166685221</v>
      </c>
      <c r="AF10" s="11">
        <f t="shared" si="4"/>
        <v>5</v>
      </c>
      <c r="AG10" s="6"/>
      <c r="AH10" s="13" t="str">
        <f t="shared" si="11"/>
        <v>i:25.0:1.27:8.90:8.84:5.47:0.52</v>
      </c>
      <c r="AJ10" s="13" t="str">
        <f t="shared" si="12"/>
        <v>'i': [25.0 , 1.27 , 8.90 , 8.84 , 5.47 , 0.52],</v>
      </c>
    </row>
    <row r="11" spans="1:36" x14ac:dyDescent="0.2">
      <c r="A11" s="2">
        <v>4</v>
      </c>
      <c r="B11" s="2" t="s">
        <v>8</v>
      </c>
      <c r="C11" s="2">
        <v>847</v>
      </c>
      <c r="D11" s="9">
        <f t="shared" si="0"/>
        <v>24.2</v>
      </c>
      <c r="E11" s="5"/>
      <c r="F11" s="10" t="str">
        <f t="shared" si="5"/>
        <v>T</v>
      </c>
      <c r="G11" s="4">
        <v>200</v>
      </c>
      <c r="H11" s="4">
        <v>86</v>
      </c>
      <c r="I11" s="4">
        <v>180</v>
      </c>
      <c r="J11" s="4">
        <v>169</v>
      </c>
      <c r="K11" s="4">
        <v>289</v>
      </c>
      <c r="L11" s="16">
        <f t="shared" si="13"/>
        <v>924</v>
      </c>
      <c r="M11" s="3"/>
      <c r="N11" s="10" t="str">
        <f t="shared" si="6"/>
        <v>T</v>
      </c>
      <c r="O11" s="15">
        <f t="shared" si="7"/>
        <v>0.21645021645021645</v>
      </c>
      <c r="P11" s="15">
        <f t="shared" si="1"/>
        <v>9.3073593073593072E-2</v>
      </c>
      <c r="Q11" s="15">
        <f t="shared" si="1"/>
        <v>0.19480519480519481</v>
      </c>
      <c r="R11" s="15">
        <f t="shared" si="1"/>
        <v>0.1829004329004329</v>
      </c>
      <c r="S11" s="15">
        <f t="shared" si="1"/>
        <v>0.31277056277056275</v>
      </c>
      <c r="T11" s="16">
        <f t="shared" si="14"/>
        <v>1</v>
      </c>
      <c r="V11" s="10" t="str">
        <f t="shared" si="8"/>
        <v>T</v>
      </c>
      <c r="W11" s="11">
        <f t="shared" si="9"/>
        <v>5.2380952380952381</v>
      </c>
      <c r="X11" s="11">
        <f t="shared" si="2"/>
        <v>2.2523809523809524</v>
      </c>
      <c r="Y11" s="11">
        <f t="shared" si="2"/>
        <v>4.7142857142857144</v>
      </c>
      <c r="Z11" s="11">
        <f t="shared" si="2"/>
        <v>4.4261904761904756</v>
      </c>
      <c r="AA11" s="11">
        <f t="shared" si="2"/>
        <v>7.5690476190476188</v>
      </c>
      <c r="AB11" s="12">
        <f t="shared" si="15"/>
        <v>24.2</v>
      </c>
      <c r="AC11" s="6"/>
      <c r="AD11" s="11">
        <f t="shared" si="3"/>
        <v>2.897799092970522</v>
      </c>
      <c r="AE11" s="11">
        <f t="shared" si="10"/>
        <v>1.7022923053842787</v>
      </c>
      <c r="AF11" s="11">
        <f t="shared" si="4"/>
        <v>4.84</v>
      </c>
      <c r="AG11" s="6"/>
      <c r="AH11" s="13" t="str">
        <f t="shared" si="11"/>
        <v>t:24.2:5.24:2.25:4.71:4.43:7.57</v>
      </c>
      <c r="AJ11" s="13" t="str">
        <f t="shared" si="12"/>
        <v>'t': [24.2 , 5.24 , 2.25 , 4.71 , 4.43 , 7.57],</v>
      </c>
    </row>
    <row r="12" spans="1:36" x14ac:dyDescent="0.2">
      <c r="A12" s="2">
        <v>9</v>
      </c>
      <c r="B12" s="2" t="s">
        <v>11</v>
      </c>
      <c r="C12" s="2">
        <v>799</v>
      </c>
      <c r="D12" s="9">
        <f t="shared" si="0"/>
        <v>22.828571428571429</v>
      </c>
      <c r="E12" s="5"/>
      <c r="F12" s="10" t="str">
        <f t="shared" si="5"/>
        <v>L</v>
      </c>
      <c r="G12" s="4">
        <v>129</v>
      </c>
      <c r="H12" s="4">
        <v>228</v>
      </c>
      <c r="I12" s="4">
        <v>163</v>
      </c>
      <c r="J12" s="4">
        <v>186</v>
      </c>
      <c r="K12" s="4">
        <v>174</v>
      </c>
      <c r="L12" s="16">
        <f t="shared" si="13"/>
        <v>880</v>
      </c>
      <c r="M12" s="3"/>
      <c r="N12" s="10" t="str">
        <f t="shared" si="6"/>
        <v>L</v>
      </c>
      <c r="O12" s="15">
        <f t="shared" si="7"/>
        <v>0.14659090909090908</v>
      </c>
      <c r="P12" s="15">
        <f t="shared" si="1"/>
        <v>0.25909090909090909</v>
      </c>
      <c r="Q12" s="15">
        <f t="shared" si="1"/>
        <v>0.18522727272727274</v>
      </c>
      <c r="R12" s="15">
        <f t="shared" si="1"/>
        <v>0.21136363636363636</v>
      </c>
      <c r="S12" s="15">
        <f t="shared" si="1"/>
        <v>0.19772727272727272</v>
      </c>
      <c r="T12" s="16">
        <f t="shared" si="14"/>
        <v>1</v>
      </c>
      <c r="V12" s="10" t="str">
        <f t="shared" si="8"/>
        <v>L</v>
      </c>
      <c r="W12" s="11">
        <f t="shared" si="9"/>
        <v>3.3464610389610385</v>
      </c>
      <c r="X12" s="11">
        <f t="shared" si="2"/>
        <v>5.9146753246753248</v>
      </c>
      <c r="Y12" s="11">
        <f t="shared" si="2"/>
        <v>4.2284740259740268</v>
      </c>
      <c r="Z12" s="11">
        <f t="shared" si="2"/>
        <v>4.8251298701298699</v>
      </c>
      <c r="AA12" s="11">
        <f t="shared" si="2"/>
        <v>4.5138311688311692</v>
      </c>
      <c r="AB12" s="12">
        <f t="shared" si="15"/>
        <v>22.828571428571429</v>
      </c>
      <c r="AC12" s="6"/>
      <c r="AD12" s="11">
        <f t="shared" si="3"/>
        <v>0.69799873207960905</v>
      </c>
      <c r="AE12" s="11">
        <f t="shared" si="10"/>
        <v>0.83546318415571674</v>
      </c>
      <c r="AF12" s="11">
        <f t="shared" si="4"/>
        <v>4.5657142857142858</v>
      </c>
      <c r="AG12" s="6"/>
      <c r="AH12" s="13" t="str">
        <f t="shared" si="11"/>
        <v>l:22.8:3.35:5.91:4.23:4.83:4.51</v>
      </c>
      <c r="AJ12" s="13" t="str">
        <f t="shared" si="12"/>
        <v>'l': [22.8 , 3.35 , 5.91 , 4.23 , 4.83 , 4.51],</v>
      </c>
    </row>
    <row r="13" spans="1:36" x14ac:dyDescent="0.2">
      <c r="A13" s="2">
        <v>8</v>
      </c>
      <c r="B13" s="2" t="s">
        <v>10</v>
      </c>
      <c r="C13" s="2">
        <v>785</v>
      </c>
      <c r="D13" s="9">
        <f t="shared" si="0"/>
        <v>22.428571428571427</v>
      </c>
      <c r="E13" s="5"/>
      <c r="F13" s="10" t="str">
        <f t="shared" si="5"/>
        <v>S</v>
      </c>
      <c r="G13" s="4">
        <v>438</v>
      </c>
      <c r="H13" s="4">
        <v>27</v>
      </c>
      <c r="I13" s="4">
        <v>115</v>
      </c>
      <c r="J13" s="4">
        <v>208</v>
      </c>
      <c r="K13" s="4">
        <v>61</v>
      </c>
      <c r="L13" s="16">
        <f t="shared" si="13"/>
        <v>849</v>
      </c>
      <c r="M13" s="3"/>
      <c r="N13" s="10" t="str">
        <f t="shared" si="6"/>
        <v>S</v>
      </c>
      <c r="O13" s="15">
        <f t="shared" si="7"/>
        <v>0.51590106007067138</v>
      </c>
      <c r="P13" s="15">
        <f t="shared" si="1"/>
        <v>3.1802120141342753E-2</v>
      </c>
      <c r="Q13" s="15">
        <f t="shared" si="1"/>
        <v>0.13545347467608951</v>
      </c>
      <c r="R13" s="15">
        <f t="shared" si="1"/>
        <v>0.24499411071849234</v>
      </c>
      <c r="S13" s="15">
        <f t="shared" si="1"/>
        <v>7.1849234393404002E-2</v>
      </c>
      <c r="T13" s="16">
        <f t="shared" si="14"/>
        <v>0.99999999999999989</v>
      </c>
      <c r="V13" s="10" t="str">
        <f t="shared" si="8"/>
        <v>S</v>
      </c>
      <c r="W13" s="11">
        <f t="shared" si="9"/>
        <v>11.570923775870771</v>
      </c>
      <c r="X13" s="11">
        <f t="shared" si="2"/>
        <v>0.71327612317011602</v>
      </c>
      <c r="Y13" s="11">
        <f t="shared" si="2"/>
        <v>3.0380279320208645</v>
      </c>
      <c r="Z13" s="11">
        <f t="shared" si="2"/>
        <v>5.4948679118290418</v>
      </c>
      <c r="AA13" s="11">
        <f t="shared" si="2"/>
        <v>1.6114756856806325</v>
      </c>
      <c r="AB13" s="12">
        <f t="shared" si="15"/>
        <v>22.428571428571423</v>
      </c>
      <c r="AC13" s="6"/>
      <c r="AD13" s="11">
        <f t="shared" si="3"/>
        <v>15.161383511863459</v>
      </c>
      <c r="AE13" s="11">
        <f t="shared" si="10"/>
        <v>3.8937621283102875</v>
      </c>
      <c r="AF13" s="11">
        <f t="shared" si="4"/>
        <v>4.4857142857142849</v>
      </c>
      <c r="AG13" s="6"/>
      <c r="AH13" s="13" t="str">
        <f t="shared" si="11"/>
        <v>s:22.4:11.57:0.71:3.04:5.49:1.61</v>
      </c>
      <c r="AJ13" s="13" t="str">
        <f t="shared" si="12"/>
        <v>'s': [22.4 , 11.57 , 0.71 , 3.04 , 5.49 , 1.61],</v>
      </c>
    </row>
    <row r="14" spans="1:36" x14ac:dyDescent="0.2">
      <c r="A14" s="2">
        <v>7</v>
      </c>
      <c r="B14" s="2" t="s">
        <v>9</v>
      </c>
      <c r="C14" s="2">
        <v>706</v>
      </c>
      <c r="D14" s="9">
        <f t="shared" si="0"/>
        <v>20.171428571428571</v>
      </c>
      <c r="E14" s="5"/>
      <c r="F14" s="10" t="str">
        <f t="shared" si="5"/>
        <v>N</v>
      </c>
      <c r="G14" s="4">
        <v>55</v>
      </c>
      <c r="H14" s="4">
        <v>116</v>
      </c>
      <c r="I14" s="4">
        <v>195</v>
      </c>
      <c r="J14" s="4">
        <v>215</v>
      </c>
      <c r="K14" s="4">
        <v>159</v>
      </c>
      <c r="L14" s="16">
        <f t="shared" si="13"/>
        <v>740</v>
      </c>
      <c r="M14" s="3"/>
      <c r="N14" s="10" t="str">
        <f t="shared" si="6"/>
        <v>N</v>
      </c>
      <c r="O14" s="15">
        <f t="shared" si="7"/>
        <v>7.4324324324324328E-2</v>
      </c>
      <c r="P14" s="15">
        <f t="shared" si="1"/>
        <v>0.15675675675675677</v>
      </c>
      <c r="Q14" s="15">
        <f t="shared" si="1"/>
        <v>0.26351351351351349</v>
      </c>
      <c r="R14" s="15">
        <f t="shared" si="1"/>
        <v>0.29054054054054052</v>
      </c>
      <c r="S14" s="15">
        <f t="shared" si="1"/>
        <v>0.21486486486486486</v>
      </c>
      <c r="T14" s="16">
        <f t="shared" si="14"/>
        <v>1</v>
      </c>
      <c r="V14" s="10" t="str">
        <f t="shared" si="8"/>
        <v>N</v>
      </c>
      <c r="W14" s="11">
        <f t="shared" si="9"/>
        <v>1.4992277992277994</v>
      </c>
      <c r="X14" s="11">
        <f t="shared" si="2"/>
        <v>3.1620077220077221</v>
      </c>
      <c r="Y14" s="11">
        <f t="shared" si="2"/>
        <v>5.3154440154440143</v>
      </c>
      <c r="Z14" s="11">
        <f t="shared" si="2"/>
        <v>5.8606177606177603</v>
      </c>
      <c r="AA14" s="11">
        <f t="shared" si="2"/>
        <v>4.3341312741312743</v>
      </c>
      <c r="AB14" s="12">
        <f t="shared" si="15"/>
        <v>20.171428571428571</v>
      </c>
      <c r="AC14" s="6"/>
      <c r="AD14" s="11">
        <f t="shared" si="3"/>
        <v>2.4508300448711271</v>
      </c>
      <c r="AE14" s="11">
        <f t="shared" si="10"/>
        <v>1.5655127099040516</v>
      </c>
      <c r="AF14" s="11">
        <f t="shared" si="4"/>
        <v>4.0342857142857138</v>
      </c>
      <c r="AG14" s="6"/>
      <c r="AH14" s="13" t="str">
        <f t="shared" si="11"/>
        <v>n:20.2:1.50:3.16:5.32:5.86:4.33</v>
      </c>
      <c r="AJ14" s="13" t="str">
        <f t="shared" si="12"/>
        <v>'n': [20.2 , 1.50 , 3.16 , 5.32 , 5.86 , 4.33],</v>
      </c>
    </row>
    <row r="15" spans="1:36" x14ac:dyDescent="0.2">
      <c r="A15" s="2">
        <v>11</v>
      </c>
      <c r="B15" s="2" t="s">
        <v>14</v>
      </c>
      <c r="C15" s="2">
        <v>701</v>
      </c>
      <c r="D15" s="9">
        <f t="shared" si="0"/>
        <v>20.028571428571428</v>
      </c>
      <c r="E15" s="5"/>
      <c r="F15" s="10" t="str">
        <f t="shared" si="5"/>
        <v>D</v>
      </c>
      <c r="G15" s="4">
        <v>97</v>
      </c>
      <c r="H15" s="4">
        <v>32</v>
      </c>
      <c r="I15" s="4">
        <v>119</v>
      </c>
      <c r="J15" s="4">
        <v>83</v>
      </c>
      <c r="K15" s="4">
        <v>368</v>
      </c>
      <c r="L15" s="16">
        <f t="shared" si="13"/>
        <v>699</v>
      </c>
      <c r="M15" s="3"/>
      <c r="N15" s="10" t="str">
        <f t="shared" si="6"/>
        <v>D</v>
      </c>
      <c r="O15" s="15">
        <f t="shared" si="7"/>
        <v>0.13876967095851217</v>
      </c>
      <c r="P15" s="15">
        <f t="shared" si="1"/>
        <v>4.5779685264663805E-2</v>
      </c>
      <c r="Q15" s="15">
        <f t="shared" si="1"/>
        <v>0.17024320457796852</v>
      </c>
      <c r="R15" s="15">
        <f t="shared" si="1"/>
        <v>0.11874105865522175</v>
      </c>
      <c r="S15" s="15">
        <f t="shared" si="1"/>
        <v>0.52646638054363382</v>
      </c>
      <c r="T15" s="16">
        <f t="shared" si="14"/>
        <v>1</v>
      </c>
      <c r="V15" s="10" t="str">
        <f t="shared" si="8"/>
        <v>D</v>
      </c>
      <c r="W15" s="11">
        <f t="shared" si="9"/>
        <v>2.779358266911915</v>
      </c>
      <c r="X15" s="11">
        <f t="shared" si="2"/>
        <v>0.91690169630083795</v>
      </c>
      <c r="Y15" s="11">
        <f t="shared" si="2"/>
        <v>3.4097281831187409</v>
      </c>
      <c r="Z15" s="11">
        <f t="shared" si="2"/>
        <v>2.3782137747802983</v>
      </c>
      <c r="AA15" s="11">
        <f t="shared" si="2"/>
        <v>10.544369507459637</v>
      </c>
      <c r="AB15" s="12">
        <f t="shared" si="15"/>
        <v>20.028571428571432</v>
      </c>
      <c r="AC15" s="6"/>
      <c r="AD15" s="11">
        <f t="shared" si="3"/>
        <v>11.360536350761388</v>
      </c>
      <c r="AE15" s="11">
        <f t="shared" si="10"/>
        <v>3.3705394747371509</v>
      </c>
      <c r="AF15" s="11">
        <f t="shared" si="4"/>
        <v>4.0057142857142862</v>
      </c>
      <c r="AG15" s="6"/>
      <c r="AH15" s="13" t="str">
        <f t="shared" si="11"/>
        <v>d:20.0:2.78:0.92:3.41:2.38:10.54</v>
      </c>
      <c r="AJ15" s="13" t="str">
        <f t="shared" si="12"/>
        <v>'d': [20.0 , 2.78 , 0.92 , 3.41 , 2.38 , 10.54],</v>
      </c>
    </row>
    <row r="16" spans="1:36" x14ac:dyDescent="0.2">
      <c r="A16" s="2">
        <v>10</v>
      </c>
      <c r="B16" s="2" t="s">
        <v>13</v>
      </c>
      <c r="C16" s="2">
        <v>623</v>
      </c>
      <c r="D16" s="9">
        <f t="shared" si="0"/>
        <v>17.8</v>
      </c>
      <c r="E16" s="5"/>
      <c r="F16" s="10" t="str">
        <f t="shared" si="5"/>
        <v>U</v>
      </c>
      <c r="G16" s="4">
        <v>50</v>
      </c>
      <c r="H16" s="4">
        <v>275</v>
      </c>
      <c r="I16" s="4">
        <v>197</v>
      </c>
      <c r="J16" s="4">
        <v>112</v>
      </c>
      <c r="K16" s="4">
        <v>5</v>
      </c>
      <c r="L16" s="16">
        <f t="shared" si="13"/>
        <v>639</v>
      </c>
      <c r="M16" s="3"/>
      <c r="N16" s="10" t="str">
        <f t="shared" si="6"/>
        <v>U</v>
      </c>
      <c r="O16" s="15">
        <f t="shared" si="7"/>
        <v>7.82472613458529E-2</v>
      </c>
      <c r="P16" s="15">
        <f t="shared" si="1"/>
        <v>0.43035993740219092</v>
      </c>
      <c r="Q16" s="15">
        <f t="shared" si="1"/>
        <v>0.30829420970266042</v>
      </c>
      <c r="R16" s="15">
        <f t="shared" si="1"/>
        <v>0.17527386541471049</v>
      </c>
      <c r="S16" s="15">
        <f t="shared" si="1"/>
        <v>7.8247261345852897E-3</v>
      </c>
      <c r="T16" s="16">
        <f t="shared" si="14"/>
        <v>1</v>
      </c>
      <c r="V16" s="10" t="str">
        <f t="shared" si="8"/>
        <v>U</v>
      </c>
      <c r="W16" s="11">
        <f t="shared" si="9"/>
        <v>1.3928012519561817</v>
      </c>
      <c r="X16" s="11">
        <f t="shared" si="2"/>
        <v>7.6604068857589986</v>
      </c>
      <c r="Y16" s="11">
        <f t="shared" si="2"/>
        <v>5.487636932707356</v>
      </c>
      <c r="Z16" s="11">
        <f t="shared" si="2"/>
        <v>3.1198748043818467</v>
      </c>
      <c r="AA16" s="11">
        <f t="shared" si="2"/>
        <v>0.13928012519561817</v>
      </c>
      <c r="AB16" s="12">
        <f t="shared" si="15"/>
        <v>17.800000000000004</v>
      </c>
      <c r="AC16" s="6"/>
      <c r="AD16" s="11">
        <f t="shared" si="3"/>
        <v>7.4241811672679043</v>
      </c>
      <c r="AE16" s="11">
        <f t="shared" si="10"/>
        <v>2.7247350636837897</v>
      </c>
      <c r="AF16" s="11">
        <f t="shared" si="4"/>
        <v>3.5600000000000009</v>
      </c>
      <c r="AG16" s="6"/>
      <c r="AH16" s="13" t="str">
        <f t="shared" si="11"/>
        <v>u:17.8:1.39:7.66:5.49:3.12:0.14</v>
      </c>
      <c r="AJ16" s="13" t="str">
        <f t="shared" si="12"/>
        <v>'u': [17.8 , 1.39 , 7.66 , 5.49 , 3.12 , 0.14],</v>
      </c>
    </row>
    <row r="17" spans="1:36" x14ac:dyDescent="0.2">
      <c r="A17" s="2">
        <v>19</v>
      </c>
      <c r="B17" s="2" t="s">
        <v>21</v>
      </c>
      <c r="C17" s="2">
        <v>584</v>
      </c>
      <c r="D17" s="9">
        <f t="shared" si="0"/>
        <v>16.685714285714287</v>
      </c>
      <c r="E17" s="5"/>
      <c r="F17" s="10" t="str">
        <f t="shared" si="5"/>
        <v>Y</v>
      </c>
      <c r="G17" s="4">
        <v>15</v>
      </c>
      <c r="H17" s="4">
        <v>27</v>
      </c>
      <c r="I17" s="4">
        <v>37</v>
      </c>
      <c r="J17" s="4">
        <v>4</v>
      </c>
      <c r="K17" s="4">
        <v>513</v>
      </c>
      <c r="L17" s="16">
        <f t="shared" si="13"/>
        <v>596</v>
      </c>
      <c r="M17" s="3"/>
      <c r="N17" s="10" t="str">
        <f t="shared" si="6"/>
        <v>Y</v>
      </c>
      <c r="O17" s="15">
        <f t="shared" si="7"/>
        <v>2.5167785234899327E-2</v>
      </c>
      <c r="P17" s="15">
        <f t="shared" si="1"/>
        <v>4.5302013422818789E-2</v>
      </c>
      <c r="Q17" s="15">
        <f t="shared" si="1"/>
        <v>6.2080536912751678E-2</v>
      </c>
      <c r="R17" s="15">
        <f t="shared" si="1"/>
        <v>6.7114093959731542E-3</v>
      </c>
      <c r="S17" s="15">
        <f t="shared" si="1"/>
        <v>0.86073825503355705</v>
      </c>
      <c r="T17" s="16">
        <f t="shared" si="14"/>
        <v>1</v>
      </c>
      <c r="V17" s="10" t="str">
        <f t="shared" si="8"/>
        <v>Y</v>
      </c>
      <c r="W17" s="11">
        <f t="shared" si="9"/>
        <v>0.41994247363374881</v>
      </c>
      <c r="X17" s="11">
        <f t="shared" si="2"/>
        <v>0.75589645254074789</v>
      </c>
      <c r="Y17" s="11">
        <f t="shared" si="2"/>
        <v>1.0358581016299138</v>
      </c>
      <c r="Z17" s="11">
        <f t="shared" si="2"/>
        <v>0.11198465963566635</v>
      </c>
      <c r="AA17" s="11">
        <f t="shared" si="2"/>
        <v>14.36203259827421</v>
      </c>
      <c r="AB17" s="12">
        <f t="shared" si="15"/>
        <v>16.685714285714287</v>
      </c>
      <c r="AC17" s="6"/>
      <c r="AD17" s="11">
        <f t="shared" si="3"/>
        <v>30.483728361564889</v>
      </c>
      <c r="AE17" s="11">
        <f t="shared" si="10"/>
        <v>5.5212071471341204</v>
      </c>
      <c r="AF17" s="11">
        <f t="shared" si="4"/>
        <v>3.3371428571428572</v>
      </c>
      <c r="AG17" s="6"/>
      <c r="AH17" s="13" t="str">
        <f t="shared" si="11"/>
        <v>y:16.7:0.42:0.76:1.04:0.11:14.36</v>
      </c>
      <c r="AJ17" s="13" t="str">
        <f t="shared" si="12"/>
        <v>'y': [16.7 , 0.42 , 0.76 , 1.04 , 0.11 , 14.36],</v>
      </c>
    </row>
    <row r="18" spans="1:36" x14ac:dyDescent="0.2">
      <c r="A18" s="2">
        <v>15</v>
      </c>
      <c r="B18" s="2" t="s">
        <v>12</v>
      </c>
      <c r="C18" s="2">
        <v>568</v>
      </c>
      <c r="D18" s="9">
        <f t="shared" si="0"/>
        <v>16.228571428571428</v>
      </c>
      <c r="E18" s="5"/>
      <c r="F18" s="10" t="str">
        <f t="shared" si="5"/>
        <v>C</v>
      </c>
      <c r="G18" s="4">
        <v>262</v>
      </c>
      <c r="H18" s="4">
        <v>54</v>
      </c>
      <c r="I18" s="4">
        <v>85</v>
      </c>
      <c r="J18" s="4">
        <v>165</v>
      </c>
      <c r="K18" s="4">
        <v>35</v>
      </c>
      <c r="L18" s="16">
        <f t="shared" si="13"/>
        <v>601</v>
      </c>
      <c r="M18" s="3"/>
      <c r="N18" s="10" t="str">
        <f t="shared" si="6"/>
        <v>C</v>
      </c>
      <c r="O18" s="15">
        <f t="shared" si="7"/>
        <v>0.43594009983361065</v>
      </c>
      <c r="P18" s="15">
        <f t="shared" si="1"/>
        <v>8.9850249584026626E-2</v>
      </c>
      <c r="Q18" s="15">
        <f t="shared" si="1"/>
        <v>0.14143094841930118</v>
      </c>
      <c r="R18" s="15">
        <f t="shared" si="1"/>
        <v>0.27454242928452577</v>
      </c>
      <c r="S18" s="15">
        <f t="shared" si="1"/>
        <v>5.8236272878535771E-2</v>
      </c>
      <c r="T18" s="16">
        <f t="shared" si="14"/>
        <v>0.99999999999999989</v>
      </c>
      <c r="V18" s="10" t="str">
        <f t="shared" si="8"/>
        <v>C</v>
      </c>
      <c r="W18" s="11">
        <f t="shared" si="9"/>
        <v>7.0746850487283099</v>
      </c>
      <c r="X18" s="11">
        <f t="shared" si="2"/>
        <v>1.4581411932493462</v>
      </c>
      <c r="Y18" s="11">
        <f t="shared" si="2"/>
        <v>2.2952222486332303</v>
      </c>
      <c r="Z18" s="11">
        <f t="shared" si="2"/>
        <v>4.4554314238174468</v>
      </c>
      <c r="AA18" s="11">
        <f t="shared" si="2"/>
        <v>0.94509151414309478</v>
      </c>
      <c r="AB18" s="12">
        <f t="shared" si="15"/>
        <v>16.228571428571428</v>
      </c>
      <c r="AC18" s="6"/>
      <c r="AD18" s="11">
        <f t="shared" si="3"/>
        <v>5.1032300937535569</v>
      </c>
      <c r="AE18" s="11">
        <f t="shared" si="10"/>
        <v>2.2590329997044214</v>
      </c>
      <c r="AF18" s="11">
        <f t="shared" si="4"/>
        <v>3.2457142857142856</v>
      </c>
      <c r="AG18" s="6"/>
      <c r="AH18" s="13" t="str">
        <f t="shared" si="11"/>
        <v>c:16.2:7.07:1.46:2.30:4.46:0.95</v>
      </c>
      <c r="AJ18" s="13" t="str">
        <f t="shared" si="12"/>
        <v>'c': [16.2 , 7.07 , 1.46 , 2.30 , 4.46 , 0.95],</v>
      </c>
    </row>
    <row r="19" spans="1:36" x14ac:dyDescent="0.2">
      <c r="A19" s="2">
        <v>12</v>
      </c>
      <c r="B19" s="2" t="s">
        <v>15</v>
      </c>
      <c r="C19" s="2">
        <v>500</v>
      </c>
      <c r="D19" s="9">
        <f t="shared" si="0"/>
        <v>14.285714285714286</v>
      </c>
      <c r="E19" s="5"/>
      <c r="F19" s="10" t="str">
        <f t="shared" si="5"/>
        <v>P</v>
      </c>
      <c r="G19" s="4">
        <v>208</v>
      </c>
      <c r="H19" s="4">
        <v>69</v>
      </c>
      <c r="I19" s="4">
        <v>100</v>
      </c>
      <c r="J19" s="4">
        <v>75</v>
      </c>
      <c r="K19" s="4">
        <v>87</v>
      </c>
      <c r="L19" s="16">
        <f t="shared" si="13"/>
        <v>539</v>
      </c>
      <c r="M19" s="3"/>
      <c r="N19" s="10" t="str">
        <f t="shared" si="6"/>
        <v>P</v>
      </c>
      <c r="O19" s="15">
        <f t="shared" si="7"/>
        <v>0.38589981447124305</v>
      </c>
      <c r="P19" s="15">
        <f t="shared" si="1"/>
        <v>0.1280148423005566</v>
      </c>
      <c r="Q19" s="15">
        <f t="shared" si="1"/>
        <v>0.18552875695732837</v>
      </c>
      <c r="R19" s="15">
        <f t="shared" si="1"/>
        <v>0.1391465677179963</v>
      </c>
      <c r="S19" s="15">
        <f t="shared" si="1"/>
        <v>0.16141001855287571</v>
      </c>
      <c r="T19" s="16">
        <f t="shared" si="14"/>
        <v>1</v>
      </c>
      <c r="V19" s="10" t="str">
        <f t="shared" si="8"/>
        <v>P</v>
      </c>
      <c r="W19" s="11">
        <f t="shared" si="9"/>
        <v>5.5128544924463299</v>
      </c>
      <c r="X19" s="11">
        <f t="shared" si="2"/>
        <v>1.8287834614365228</v>
      </c>
      <c r="Y19" s="11">
        <f t="shared" si="2"/>
        <v>2.6504108136761197</v>
      </c>
      <c r="Z19" s="11">
        <f t="shared" si="2"/>
        <v>1.9878081102570901</v>
      </c>
      <c r="AA19" s="11">
        <f t="shared" si="2"/>
        <v>2.3058574078982246</v>
      </c>
      <c r="AB19" s="12">
        <f t="shared" si="15"/>
        <v>14.285714285714286</v>
      </c>
      <c r="AC19" s="6"/>
      <c r="AD19" s="11">
        <f t="shared" si="3"/>
        <v>1.8425448046222948</v>
      </c>
      <c r="AE19" s="11">
        <f t="shared" si="10"/>
        <v>1.3574036999442336</v>
      </c>
      <c r="AF19" s="11">
        <f t="shared" si="4"/>
        <v>2.8571428571428572</v>
      </c>
      <c r="AG19" s="6"/>
      <c r="AH19" s="13" t="str">
        <f t="shared" si="11"/>
        <v>p:14.3:5.51:1.83:2.65:1.99:2.31</v>
      </c>
      <c r="AJ19" s="13" t="str">
        <f t="shared" si="12"/>
        <v>'p': [14.3 , 5.51 , 1.83 , 2.65 , 1.99 , 2.31],</v>
      </c>
    </row>
    <row r="20" spans="1:36" x14ac:dyDescent="0.2">
      <c r="A20" s="2">
        <v>13</v>
      </c>
      <c r="B20" s="2" t="s">
        <v>17</v>
      </c>
      <c r="C20" s="2">
        <v>476</v>
      </c>
      <c r="D20" s="9">
        <f t="shared" si="0"/>
        <v>13.6</v>
      </c>
      <c r="E20" s="5"/>
      <c r="F20" s="10" t="str">
        <f t="shared" si="5"/>
        <v>H</v>
      </c>
      <c r="G20" s="4">
        <v>110</v>
      </c>
      <c r="H20" s="4">
        <v>167</v>
      </c>
      <c r="I20" s="4">
        <v>20</v>
      </c>
      <c r="J20" s="4">
        <v>36</v>
      </c>
      <c r="K20" s="4">
        <v>155</v>
      </c>
      <c r="L20" s="16">
        <f t="shared" si="13"/>
        <v>488</v>
      </c>
      <c r="M20" s="3"/>
      <c r="N20" s="10" t="str">
        <f t="shared" si="6"/>
        <v>H</v>
      </c>
      <c r="O20" s="15">
        <f t="shared" si="7"/>
        <v>0.22540983606557377</v>
      </c>
      <c r="P20" s="15">
        <f t="shared" si="1"/>
        <v>0.34221311475409838</v>
      </c>
      <c r="Q20" s="15">
        <f t="shared" si="1"/>
        <v>4.0983606557377046E-2</v>
      </c>
      <c r="R20" s="15">
        <f t="shared" si="1"/>
        <v>7.3770491803278687E-2</v>
      </c>
      <c r="S20" s="15">
        <f t="shared" si="1"/>
        <v>0.31762295081967212</v>
      </c>
      <c r="T20" s="16">
        <f t="shared" si="14"/>
        <v>1</v>
      </c>
      <c r="V20" s="10" t="str">
        <f t="shared" si="8"/>
        <v>H</v>
      </c>
      <c r="W20" s="11">
        <f t="shared" si="9"/>
        <v>3.0655737704918034</v>
      </c>
      <c r="X20" s="11">
        <f t="shared" si="2"/>
        <v>4.6540983606557376</v>
      </c>
      <c r="Y20" s="11">
        <f t="shared" si="2"/>
        <v>0.55737704918032782</v>
      </c>
      <c r="Z20" s="11">
        <f t="shared" si="2"/>
        <v>1.0032786885245901</v>
      </c>
      <c r="AA20" s="11">
        <f t="shared" si="2"/>
        <v>4.3196721311475406</v>
      </c>
      <c r="AB20" s="12">
        <f t="shared" si="15"/>
        <v>13.599999999999998</v>
      </c>
      <c r="AC20" s="6"/>
      <c r="AD20" s="11">
        <f t="shared" si="3"/>
        <v>2.8086357430798183</v>
      </c>
      <c r="AE20" s="11">
        <f t="shared" si="10"/>
        <v>1.6758984882980885</v>
      </c>
      <c r="AF20" s="11">
        <f t="shared" si="4"/>
        <v>2.7199999999999998</v>
      </c>
      <c r="AG20" s="6"/>
      <c r="AH20" s="13" t="str">
        <f t="shared" si="11"/>
        <v>h:13.6:3.07:4.65:0.56:1.00:4.32</v>
      </c>
      <c r="AJ20" s="13" t="str">
        <f t="shared" si="12"/>
        <v>'h': [13.6 , 3.07 , 4.65 , 0.56 , 1.00 , 4.32],</v>
      </c>
    </row>
    <row r="21" spans="1:36" x14ac:dyDescent="0.2">
      <c r="A21" s="2">
        <v>16</v>
      </c>
      <c r="B21" s="2" t="s">
        <v>16</v>
      </c>
      <c r="C21" s="2">
        <v>422</v>
      </c>
      <c r="D21" s="9">
        <f t="shared" si="0"/>
        <v>12.057142857142857</v>
      </c>
      <c r="E21" s="5"/>
      <c r="F21" s="10" t="str">
        <f t="shared" si="5"/>
        <v>M</v>
      </c>
      <c r="G21" s="4">
        <v>153</v>
      </c>
      <c r="H21" s="4">
        <v>52</v>
      </c>
      <c r="I21" s="4">
        <v>97</v>
      </c>
      <c r="J21" s="4">
        <v>96</v>
      </c>
      <c r="K21" s="4">
        <v>54</v>
      </c>
      <c r="L21" s="16">
        <f t="shared" si="13"/>
        <v>452</v>
      </c>
      <c r="M21" s="3"/>
      <c r="N21" s="10" t="str">
        <f t="shared" si="6"/>
        <v>M</v>
      </c>
      <c r="O21" s="15">
        <f t="shared" si="7"/>
        <v>0.33849557522123896</v>
      </c>
      <c r="P21" s="15">
        <f t="shared" si="1"/>
        <v>0.11504424778761062</v>
      </c>
      <c r="Q21" s="15">
        <f t="shared" si="1"/>
        <v>0.21460176991150443</v>
      </c>
      <c r="R21" s="15">
        <f t="shared" si="1"/>
        <v>0.21238938053097345</v>
      </c>
      <c r="S21" s="15">
        <f t="shared" si="1"/>
        <v>0.11946902654867257</v>
      </c>
      <c r="T21" s="16">
        <f t="shared" si="14"/>
        <v>1</v>
      </c>
      <c r="V21" s="10" t="str">
        <f t="shared" si="8"/>
        <v>M</v>
      </c>
      <c r="W21" s="11">
        <f t="shared" si="9"/>
        <v>4.0812895069532242</v>
      </c>
      <c r="X21" s="11">
        <f t="shared" si="2"/>
        <v>1.3871049304677623</v>
      </c>
      <c r="Y21" s="11">
        <f t="shared" si="2"/>
        <v>2.5874841972187106</v>
      </c>
      <c r="Z21" s="11">
        <f t="shared" si="2"/>
        <v>2.5608091024020228</v>
      </c>
      <c r="AA21" s="11">
        <f t="shared" si="2"/>
        <v>1.4404551201011377</v>
      </c>
      <c r="AB21" s="12">
        <f t="shared" si="15"/>
        <v>12.057142857142857</v>
      </c>
      <c r="AC21" s="6"/>
      <c r="AD21" s="11">
        <f t="shared" si="3"/>
        <v>0.96675480700229177</v>
      </c>
      <c r="AE21" s="11">
        <f t="shared" si="10"/>
        <v>0.98323690278706066</v>
      </c>
      <c r="AF21" s="11">
        <f t="shared" si="4"/>
        <v>2.4114285714285715</v>
      </c>
      <c r="AG21" s="6"/>
      <c r="AH21" s="13" t="str">
        <f t="shared" si="11"/>
        <v>m:12.1:4.08:1.39:2.59:2.56:1.44</v>
      </c>
      <c r="AJ21" s="13" t="str">
        <f t="shared" si="12"/>
        <v>'m': [12.1 , 4.08 , 1.39 , 2.59 , 2.56 , 1.44],</v>
      </c>
    </row>
    <row r="22" spans="1:36" x14ac:dyDescent="0.2">
      <c r="A22" s="2">
        <v>14</v>
      </c>
      <c r="B22" s="2" t="s">
        <v>18</v>
      </c>
      <c r="C22" s="2">
        <v>397</v>
      </c>
      <c r="D22" s="9">
        <f t="shared" si="0"/>
        <v>11.342857142857143</v>
      </c>
      <c r="E22" s="5"/>
      <c r="F22" s="10" t="str">
        <f t="shared" si="5"/>
        <v>G</v>
      </c>
      <c r="G22" s="4">
        <v>152</v>
      </c>
      <c r="H22" s="4">
        <v>17</v>
      </c>
      <c r="I22" s="4">
        <v>97</v>
      </c>
      <c r="J22" s="4">
        <v>97</v>
      </c>
      <c r="K22" s="4">
        <v>53</v>
      </c>
      <c r="L22" s="16">
        <f t="shared" si="13"/>
        <v>416</v>
      </c>
      <c r="M22" s="3"/>
      <c r="N22" s="10" t="str">
        <f t="shared" si="6"/>
        <v>G</v>
      </c>
      <c r="O22" s="15">
        <f t="shared" si="7"/>
        <v>0.36538461538461536</v>
      </c>
      <c r="P22" s="15">
        <f t="shared" si="7"/>
        <v>4.0865384615384616E-2</v>
      </c>
      <c r="Q22" s="15">
        <f t="shared" si="7"/>
        <v>0.23317307692307693</v>
      </c>
      <c r="R22" s="15">
        <f t="shared" si="7"/>
        <v>0.23317307692307693</v>
      </c>
      <c r="S22" s="15">
        <f t="shared" si="7"/>
        <v>0.12740384615384615</v>
      </c>
      <c r="T22" s="16">
        <f t="shared" si="14"/>
        <v>0.99999999999999989</v>
      </c>
      <c r="V22" s="10" t="str">
        <f t="shared" si="8"/>
        <v>G</v>
      </c>
      <c r="W22" s="11">
        <f t="shared" si="9"/>
        <v>4.1445054945054949</v>
      </c>
      <c r="X22" s="11">
        <f t="shared" si="9"/>
        <v>0.4635302197802198</v>
      </c>
      <c r="Y22" s="11">
        <f t="shared" si="9"/>
        <v>2.6448489010989014</v>
      </c>
      <c r="Z22" s="11">
        <f t="shared" si="9"/>
        <v>2.6448489010989014</v>
      </c>
      <c r="AA22" s="11">
        <f t="shared" si="9"/>
        <v>1.4451236263736265</v>
      </c>
      <c r="AB22" s="12">
        <f t="shared" si="15"/>
        <v>11.342857142857145</v>
      </c>
      <c r="AC22" s="6"/>
      <c r="AD22" s="11">
        <f t="shared" si="3"/>
        <v>1.5477076281548101</v>
      </c>
      <c r="AE22" s="11">
        <f t="shared" si="10"/>
        <v>1.2440689804648335</v>
      </c>
      <c r="AF22" s="11">
        <f t="shared" si="4"/>
        <v>2.2685714285714291</v>
      </c>
      <c r="AG22" s="6"/>
      <c r="AH22" s="13" t="str">
        <f t="shared" si="11"/>
        <v>g:11.3:4.14:0.46:2.64:2.64:1.45</v>
      </c>
      <c r="AJ22" s="13" t="str">
        <f t="shared" si="12"/>
        <v>'g': [11.3 , 4.14 , 0.46 , 2.64 , 2.64 , 1.45],</v>
      </c>
    </row>
    <row r="23" spans="1:36" x14ac:dyDescent="0.2">
      <c r="A23" s="2">
        <v>17</v>
      </c>
      <c r="B23" s="2" t="s">
        <v>19</v>
      </c>
      <c r="C23" s="2">
        <v>377</v>
      </c>
      <c r="D23" s="9">
        <f t="shared" si="0"/>
        <v>10.771428571428572</v>
      </c>
      <c r="E23" s="5"/>
      <c r="F23" s="10" t="str">
        <f t="shared" si="5"/>
        <v>B</v>
      </c>
      <c r="G23" s="4">
        <v>235</v>
      </c>
      <c r="H23" s="4">
        <v>21</v>
      </c>
      <c r="I23" s="4">
        <v>89</v>
      </c>
      <c r="J23" s="4">
        <v>35</v>
      </c>
      <c r="K23" s="4">
        <v>20</v>
      </c>
      <c r="L23" s="16">
        <f t="shared" si="13"/>
        <v>400</v>
      </c>
      <c r="M23" s="3"/>
      <c r="N23" s="10" t="str">
        <f t="shared" si="6"/>
        <v>B</v>
      </c>
      <c r="O23" s="15">
        <f t="shared" si="7"/>
        <v>0.58750000000000002</v>
      </c>
      <c r="P23" s="15">
        <f t="shared" si="7"/>
        <v>5.2499999999999998E-2</v>
      </c>
      <c r="Q23" s="15">
        <f t="shared" si="7"/>
        <v>0.2225</v>
      </c>
      <c r="R23" s="15">
        <f t="shared" si="7"/>
        <v>8.7499999999999994E-2</v>
      </c>
      <c r="S23" s="15">
        <f t="shared" si="7"/>
        <v>0.05</v>
      </c>
      <c r="T23" s="16">
        <f t="shared" si="14"/>
        <v>1</v>
      </c>
      <c r="V23" s="10" t="str">
        <f t="shared" si="8"/>
        <v>B</v>
      </c>
      <c r="W23" s="11">
        <f t="shared" si="9"/>
        <v>6.328214285714286</v>
      </c>
      <c r="X23" s="11">
        <f t="shared" si="9"/>
        <v>0.5655</v>
      </c>
      <c r="Y23" s="11">
        <f t="shared" si="9"/>
        <v>2.3966428571428575</v>
      </c>
      <c r="Z23" s="11">
        <f t="shared" si="9"/>
        <v>0.9425</v>
      </c>
      <c r="AA23" s="11">
        <f t="shared" si="9"/>
        <v>0.53857142857142859</v>
      </c>
      <c r="AB23" s="12">
        <f t="shared" si="15"/>
        <v>10.771428571428572</v>
      </c>
      <c r="AC23" s="6"/>
      <c r="AD23" s="11">
        <f t="shared" si="3"/>
        <v>4.8167228040816319</v>
      </c>
      <c r="AE23" s="11">
        <f t="shared" si="10"/>
        <v>2.1947033521826205</v>
      </c>
      <c r="AF23" s="11">
        <f t="shared" si="4"/>
        <v>2.1542857142857144</v>
      </c>
      <c r="AG23" s="6"/>
      <c r="AH23" s="13" t="str">
        <f t="shared" si="11"/>
        <v>b:10.8:6.33:0.57:2.40:0.94:0.54</v>
      </c>
      <c r="AJ23" s="13" t="str">
        <f t="shared" si="12"/>
        <v>'b': [10.8 , 6.33 , 0.57 , 2.40 , 0.94 , 0.54],</v>
      </c>
    </row>
    <row r="24" spans="1:36" x14ac:dyDescent="0.2">
      <c r="A24" s="2">
        <v>18</v>
      </c>
      <c r="B24" s="2" t="s">
        <v>23</v>
      </c>
      <c r="C24" s="2">
        <v>298</v>
      </c>
      <c r="D24" s="9">
        <f t="shared" si="0"/>
        <v>8.5142857142857142</v>
      </c>
      <c r="E24" s="5"/>
      <c r="F24" s="10" t="str">
        <f t="shared" si="5"/>
        <v>K</v>
      </c>
      <c r="G24" s="4">
        <v>38</v>
      </c>
      <c r="H24" s="4">
        <v>14</v>
      </c>
      <c r="I24" s="4">
        <v>46</v>
      </c>
      <c r="J24" s="4">
        <v>85</v>
      </c>
      <c r="K24" s="4">
        <v>124</v>
      </c>
      <c r="L24" s="16">
        <f t="shared" si="13"/>
        <v>307</v>
      </c>
      <c r="M24" s="3"/>
      <c r="N24" s="10" t="str">
        <f t="shared" si="6"/>
        <v>K</v>
      </c>
      <c r="O24" s="15">
        <f t="shared" si="7"/>
        <v>0.12377850162866449</v>
      </c>
      <c r="P24" s="15">
        <f t="shared" si="7"/>
        <v>4.5602605863192182E-2</v>
      </c>
      <c r="Q24" s="15">
        <f t="shared" si="7"/>
        <v>0.14983713355048861</v>
      </c>
      <c r="R24" s="15">
        <f t="shared" si="7"/>
        <v>0.27687296416938112</v>
      </c>
      <c r="S24" s="15">
        <f t="shared" si="7"/>
        <v>0.40390879478827363</v>
      </c>
      <c r="T24" s="16">
        <f t="shared" si="14"/>
        <v>1</v>
      </c>
      <c r="V24" s="10" t="str">
        <f t="shared" si="8"/>
        <v>K</v>
      </c>
      <c r="W24" s="11">
        <f t="shared" si="9"/>
        <v>1.0538855281526291</v>
      </c>
      <c r="X24" s="11">
        <f t="shared" si="9"/>
        <v>0.38827361563517915</v>
      </c>
      <c r="Y24" s="11">
        <f t="shared" si="9"/>
        <v>1.275756165658446</v>
      </c>
      <c r="Z24" s="11">
        <f t="shared" si="9"/>
        <v>2.3573755234993019</v>
      </c>
      <c r="AA24" s="11">
        <f t="shared" si="9"/>
        <v>3.4389948813401583</v>
      </c>
      <c r="AB24" s="12">
        <f t="shared" si="15"/>
        <v>8.5142857142857142</v>
      </c>
      <c r="AC24" s="6"/>
      <c r="AD24" s="11">
        <f t="shared" si="3"/>
        <v>1.1548555618085925</v>
      </c>
      <c r="AE24" s="11">
        <f t="shared" si="10"/>
        <v>1.0746420621809816</v>
      </c>
      <c r="AF24" s="11">
        <f t="shared" si="4"/>
        <v>1.7028571428571428</v>
      </c>
      <c r="AG24" s="6"/>
      <c r="AH24" s="13" t="str">
        <f t="shared" si="11"/>
        <v>k:8.5:1.05:0.39:1.28:2.36:3.44</v>
      </c>
      <c r="AJ24" s="13" t="str">
        <f t="shared" si="12"/>
        <v>'k': [8.5 , 1.05 , 0.39 , 1.28 , 2.36 , 3.44],</v>
      </c>
    </row>
    <row r="25" spans="1:36" x14ac:dyDescent="0.2">
      <c r="A25" s="2">
        <v>21</v>
      </c>
      <c r="B25" s="2" t="s">
        <v>20</v>
      </c>
      <c r="C25" s="2">
        <v>273</v>
      </c>
      <c r="D25" s="9">
        <f t="shared" si="0"/>
        <v>7.8</v>
      </c>
      <c r="E25" s="5"/>
      <c r="F25" s="10" t="str">
        <f t="shared" si="5"/>
        <v>F</v>
      </c>
      <c r="G25" s="4">
        <v>177</v>
      </c>
      <c r="H25" s="4">
        <v>10</v>
      </c>
      <c r="I25" s="4">
        <v>37</v>
      </c>
      <c r="J25" s="4">
        <v>46</v>
      </c>
      <c r="K25" s="4">
        <v>33</v>
      </c>
      <c r="L25" s="16">
        <f t="shared" si="13"/>
        <v>303</v>
      </c>
      <c r="M25" s="3"/>
      <c r="N25" s="10" t="str">
        <f t="shared" si="6"/>
        <v>F</v>
      </c>
      <c r="O25" s="15">
        <f t="shared" si="7"/>
        <v>0.58415841584158412</v>
      </c>
      <c r="P25" s="15">
        <f t="shared" si="7"/>
        <v>3.3003300330033E-2</v>
      </c>
      <c r="Q25" s="15">
        <f t="shared" si="7"/>
        <v>0.12211221122112212</v>
      </c>
      <c r="R25" s="15">
        <f t="shared" si="7"/>
        <v>0.15181518151815182</v>
      </c>
      <c r="S25" s="15">
        <f t="shared" si="7"/>
        <v>0.10891089108910891</v>
      </c>
      <c r="T25" s="16">
        <f t="shared" si="14"/>
        <v>0.99999999999999989</v>
      </c>
      <c r="V25" s="10" t="str">
        <f t="shared" si="8"/>
        <v>F</v>
      </c>
      <c r="W25" s="11">
        <f t="shared" si="9"/>
        <v>4.556435643564356</v>
      </c>
      <c r="X25" s="11">
        <f t="shared" si="9"/>
        <v>0.25742574257425738</v>
      </c>
      <c r="Y25" s="11">
        <f t="shared" si="9"/>
        <v>0.95247524752475254</v>
      </c>
      <c r="Z25" s="11">
        <f t="shared" si="9"/>
        <v>1.1841584158415841</v>
      </c>
      <c r="AA25" s="11">
        <f t="shared" si="9"/>
        <v>0.84950495049504948</v>
      </c>
      <c r="AB25" s="12">
        <f t="shared" si="15"/>
        <v>7.8</v>
      </c>
      <c r="AC25" s="6"/>
      <c r="AD25" s="11">
        <f t="shared" si="3"/>
        <v>2.3380945397510042</v>
      </c>
      <c r="AE25" s="11">
        <f t="shared" si="10"/>
        <v>1.5290829080697372</v>
      </c>
      <c r="AF25" s="11">
        <f t="shared" si="4"/>
        <v>1.56</v>
      </c>
      <c r="AG25" s="6"/>
      <c r="AH25" s="13" t="str">
        <f t="shared" si="11"/>
        <v>f:7.8:4.56:0.26:0.95:1.18:0.85</v>
      </c>
      <c r="AJ25" s="13" t="str">
        <f t="shared" si="12"/>
        <v>'f': [7.8 , 4.56 , 0.26 , 0.95 , 1.18 , 0.85],</v>
      </c>
    </row>
    <row r="26" spans="1:36" x14ac:dyDescent="0.2">
      <c r="A26" s="2">
        <v>20</v>
      </c>
      <c r="B26" s="2" t="s">
        <v>22</v>
      </c>
      <c r="C26" s="2">
        <v>259</v>
      </c>
      <c r="D26" s="9">
        <f t="shared" si="0"/>
        <v>7.4</v>
      </c>
      <c r="E26" s="5"/>
      <c r="F26" s="10" t="str">
        <f t="shared" si="5"/>
        <v>W</v>
      </c>
      <c r="G26" s="4">
        <v>104</v>
      </c>
      <c r="H26" s="4">
        <v>57</v>
      </c>
      <c r="I26" s="4">
        <v>49</v>
      </c>
      <c r="J26" s="4">
        <v>30</v>
      </c>
      <c r="K26" s="4">
        <v>21</v>
      </c>
      <c r="L26" s="16">
        <f t="shared" si="13"/>
        <v>261</v>
      </c>
      <c r="M26" s="3"/>
      <c r="N26" s="10" t="str">
        <f t="shared" si="6"/>
        <v>W</v>
      </c>
      <c r="O26" s="15">
        <f t="shared" si="7"/>
        <v>0.39846743295019155</v>
      </c>
      <c r="P26" s="15">
        <f t="shared" si="7"/>
        <v>0.21839080459770116</v>
      </c>
      <c r="Q26" s="15">
        <f t="shared" si="7"/>
        <v>0.18773946360153257</v>
      </c>
      <c r="R26" s="15">
        <f t="shared" si="7"/>
        <v>0.11494252873563218</v>
      </c>
      <c r="S26" s="15">
        <f t="shared" si="7"/>
        <v>8.0459770114942528E-2</v>
      </c>
      <c r="T26" s="16">
        <f t="shared" si="14"/>
        <v>1</v>
      </c>
      <c r="V26" s="10" t="str">
        <f t="shared" si="8"/>
        <v>W</v>
      </c>
      <c r="W26" s="11">
        <f t="shared" si="9"/>
        <v>2.9486590038314175</v>
      </c>
      <c r="X26" s="11">
        <f t="shared" si="9"/>
        <v>1.6160919540229886</v>
      </c>
      <c r="Y26" s="11">
        <f t="shared" si="9"/>
        <v>1.3892720306513411</v>
      </c>
      <c r="Z26" s="11">
        <f t="shared" si="9"/>
        <v>0.85057471264367823</v>
      </c>
      <c r="AA26" s="11">
        <f t="shared" si="9"/>
        <v>0.59540229885057472</v>
      </c>
      <c r="AB26" s="12">
        <f t="shared" si="15"/>
        <v>7.3999999999999995</v>
      </c>
      <c r="AC26" s="6"/>
      <c r="AD26" s="11">
        <f t="shared" si="3"/>
        <v>0.67248022782989092</v>
      </c>
      <c r="AE26" s="11">
        <f t="shared" si="10"/>
        <v>0.82004891794934465</v>
      </c>
      <c r="AF26" s="11">
        <f t="shared" si="4"/>
        <v>1.48</v>
      </c>
      <c r="AG26" s="6"/>
      <c r="AH26" s="13" t="str">
        <f t="shared" si="11"/>
        <v>w:7.4:2.95:1.62:1.39:0.85:0.60</v>
      </c>
      <c r="AJ26" s="13" t="str">
        <f t="shared" si="12"/>
        <v>'w': [7.4 , 2.95 , 1.62 , 1.39 , 0.85 , 0.60],</v>
      </c>
    </row>
    <row r="27" spans="1:36" x14ac:dyDescent="0.2">
      <c r="A27" s="2">
        <v>22</v>
      </c>
      <c r="B27" s="2" t="s">
        <v>24</v>
      </c>
      <c r="C27" s="2">
        <v>193</v>
      </c>
      <c r="D27" s="9">
        <f t="shared" si="0"/>
        <v>5.5142857142857142</v>
      </c>
      <c r="E27" s="5"/>
      <c r="F27" s="10" t="str">
        <f t="shared" si="5"/>
        <v>V</v>
      </c>
      <c r="G27" s="4">
        <v>54</v>
      </c>
      <c r="H27" s="4">
        <v>19</v>
      </c>
      <c r="I27" s="4">
        <v>72</v>
      </c>
      <c r="J27" s="4">
        <v>53</v>
      </c>
      <c r="K27" s="4">
        <v>0</v>
      </c>
      <c r="L27" s="16">
        <f t="shared" si="13"/>
        <v>198</v>
      </c>
      <c r="M27" s="3"/>
      <c r="N27" s="10" t="str">
        <f t="shared" si="6"/>
        <v>V</v>
      </c>
      <c r="O27" s="15">
        <f t="shared" si="7"/>
        <v>0.27272727272727271</v>
      </c>
      <c r="P27" s="15">
        <f t="shared" si="7"/>
        <v>9.5959595959595953E-2</v>
      </c>
      <c r="Q27" s="15">
        <f t="shared" si="7"/>
        <v>0.36363636363636365</v>
      </c>
      <c r="R27" s="15">
        <f t="shared" si="7"/>
        <v>0.26767676767676768</v>
      </c>
      <c r="S27" s="15">
        <f t="shared" si="7"/>
        <v>0</v>
      </c>
      <c r="T27" s="16">
        <f t="shared" si="14"/>
        <v>1</v>
      </c>
      <c r="V27" s="10" t="str">
        <f t="shared" si="8"/>
        <v>V</v>
      </c>
      <c r="W27" s="11">
        <f t="shared" si="9"/>
        <v>1.5038961038961038</v>
      </c>
      <c r="X27" s="11">
        <f t="shared" si="9"/>
        <v>0.52914862914862915</v>
      </c>
      <c r="Y27" s="11">
        <f t="shared" si="9"/>
        <v>2.0051948051948054</v>
      </c>
      <c r="Z27" s="11">
        <f t="shared" si="9"/>
        <v>1.4760461760461761</v>
      </c>
      <c r="AA27" s="11">
        <f t="shared" si="9"/>
        <v>0</v>
      </c>
      <c r="AB27" s="12">
        <f t="shared" si="15"/>
        <v>5.5142857142857142</v>
      </c>
      <c r="AC27" s="6"/>
      <c r="AD27" s="11">
        <f t="shared" si="3"/>
        <v>0.53195017917788479</v>
      </c>
      <c r="AE27" s="11">
        <f t="shared" si="10"/>
        <v>0.72934914765007086</v>
      </c>
      <c r="AF27" s="11">
        <f t="shared" si="4"/>
        <v>1.1028571428571428</v>
      </c>
      <c r="AG27" s="6"/>
      <c r="AH27" s="13" t="str">
        <f t="shared" si="11"/>
        <v>v:5.5:1.50:0.53:2.01:1.48:0.00</v>
      </c>
      <c r="AJ27" s="13" t="str">
        <f t="shared" si="12"/>
        <v>'v': [5.5 , 1.50 , 0.53 , 2.01 , 1.48 , 0.00],</v>
      </c>
    </row>
    <row r="28" spans="1:36" x14ac:dyDescent="0.2">
      <c r="A28" s="2">
        <v>23</v>
      </c>
      <c r="B28" s="2" t="s">
        <v>26</v>
      </c>
      <c r="C28" s="2">
        <v>67</v>
      </c>
      <c r="D28" s="9">
        <f t="shared" si="0"/>
        <v>1.9142857142857144</v>
      </c>
      <c r="E28" s="5"/>
      <c r="F28" s="10" t="str">
        <f t="shared" si="5"/>
        <v>Z</v>
      </c>
      <c r="G28" s="4">
        <v>7</v>
      </c>
      <c r="H28" s="4">
        <v>2</v>
      </c>
      <c r="I28" s="4">
        <v>26</v>
      </c>
      <c r="J28" s="4">
        <v>33</v>
      </c>
      <c r="K28" s="4">
        <v>10</v>
      </c>
      <c r="L28" s="16">
        <f t="shared" si="13"/>
        <v>78</v>
      </c>
      <c r="M28" s="3"/>
      <c r="N28" s="10" t="str">
        <f t="shared" si="6"/>
        <v>Z</v>
      </c>
      <c r="O28" s="15">
        <f t="shared" si="7"/>
        <v>8.9743589743589744E-2</v>
      </c>
      <c r="P28" s="15">
        <f t="shared" si="7"/>
        <v>2.564102564102564E-2</v>
      </c>
      <c r="Q28" s="15">
        <f t="shared" si="7"/>
        <v>0.33333333333333331</v>
      </c>
      <c r="R28" s="15">
        <f t="shared" si="7"/>
        <v>0.42307692307692307</v>
      </c>
      <c r="S28" s="15">
        <f t="shared" si="7"/>
        <v>0.12820512820512819</v>
      </c>
      <c r="T28" s="16">
        <f t="shared" si="14"/>
        <v>1</v>
      </c>
      <c r="V28" s="10" t="str">
        <f t="shared" si="8"/>
        <v>Z</v>
      </c>
      <c r="W28" s="11">
        <f t="shared" si="9"/>
        <v>0.1717948717948718</v>
      </c>
      <c r="X28" s="11">
        <f t="shared" si="9"/>
        <v>4.9084249084249083E-2</v>
      </c>
      <c r="Y28" s="11">
        <f t="shared" si="9"/>
        <v>0.63809523809523805</v>
      </c>
      <c r="Z28" s="11">
        <f t="shared" si="9"/>
        <v>0.8098901098901099</v>
      </c>
      <c r="AA28" s="11">
        <f t="shared" si="9"/>
        <v>0.24542124542124541</v>
      </c>
      <c r="AB28" s="12">
        <f t="shared" si="15"/>
        <v>1.9142857142857141</v>
      </c>
      <c r="AC28" s="6"/>
      <c r="AD28" s="11">
        <f t="shared" si="3"/>
        <v>8.4468778596251126E-2</v>
      </c>
      <c r="AE28" s="11">
        <f t="shared" si="10"/>
        <v>0.29063512966647909</v>
      </c>
      <c r="AF28" s="11">
        <f t="shared" si="4"/>
        <v>0.38285714285714284</v>
      </c>
      <c r="AG28" s="6"/>
      <c r="AH28" s="13" t="str">
        <f t="shared" si="11"/>
        <v>z:1.9:0.17:0.05:0.64:0.81:0.25</v>
      </c>
      <c r="AJ28" s="13" t="str">
        <f t="shared" si="12"/>
        <v>'z': [1.9 , 0.17 , 0.05 , 0.64 , 0.81 , 0.25],</v>
      </c>
    </row>
    <row r="29" spans="1:36" x14ac:dyDescent="0.2">
      <c r="A29" s="2">
        <v>24</v>
      </c>
      <c r="B29" s="2" t="s">
        <v>25</v>
      </c>
      <c r="C29" s="2">
        <v>66</v>
      </c>
      <c r="D29" s="9">
        <f t="shared" si="0"/>
        <v>1.8857142857142857</v>
      </c>
      <c r="E29" s="5"/>
      <c r="F29" s="10" t="str">
        <f t="shared" si="5"/>
        <v>X</v>
      </c>
      <c r="G29" s="4">
        <v>2</v>
      </c>
      <c r="H29" s="4">
        <v>18</v>
      </c>
      <c r="I29" s="4">
        <v>29</v>
      </c>
      <c r="J29" s="4">
        <v>3</v>
      </c>
      <c r="K29" s="4">
        <v>15</v>
      </c>
      <c r="L29" s="16">
        <f t="shared" si="13"/>
        <v>67</v>
      </c>
      <c r="M29" s="3"/>
      <c r="N29" s="10" t="str">
        <f t="shared" si="6"/>
        <v>X</v>
      </c>
      <c r="O29" s="15">
        <f t="shared" si="7"/>
        <v>2.9850746268656716E-2</v>
      </c>
      <c r="P29" s="15">
        <f t="shared" si="7"/>
        <v>0.26865671641791045</v>
      </c>
      <c r="Q29" s="15">
        <f t="shared" si="7"/>
        <v>0.43283582089552236</v>
      </c>
      <c r="R29" s="15">
        <f t="shared" si="7"/>
        <v>4.4776119402985072E-2</v>
      </c>
      <c r="S29" s="15">
        <f t="shared" si="7"/>
        <v>0.22388059701492538</v>
      </c>
      <c r="T29" s="16">
        <f t="shared" si="14"/>
        <v>0.99999999999999989</v>
      </c>
      <c r="V29" s="10" t="str">
        <f t="shared" si="8"/>
        <v>X</v>
      </c>
      <c r="W29" s="11">
        <f t="shared" si="9"/>
        <v>5.628997867803838E-2</v>
      </c>
      <c r="X29" s="11">
        <f t="shared" si="9"/>
        <v>0.50660980810234535</v>
      </c>
      <c r="Y29" s="11">
        <f t="shared" si="9"/>
        <v>0.81620469083155645</v>
      </c>
      <c r="Z29" s="11">
        <f t="shared" si="9"/>
        <v>8.4434968017057563E-2</v>
      </c>
      <c r="AA29" s="11">
        <f t="shared" si="9"/>
        <v>0.42217484008528783</v>
      </c>
      <c r="AB29" s="12">
        <f t="shared" si="15"/>
        <v>1.8857142857142855</v>
      </c>
      <c r="AC29" s="6"/>
      <c r="AD29" s="11">
        <f t="shared" si="3"/>
        <v>8.003786853123962E-2</v>
      </c>
      <c r="AE29" s="11">
        <f t="shared" si="10"/>
        <v>0.2829096472926288</v>
      </c>
      <c r="AF29" s="11">
        <f t="shared" si="4"/>
        <v>0.37714285714285711</v>
      </c>
      <c r="AG29" s="6"/>
      <c r="AH29" s="13" t="str">
        <f t="shared" si="11"/>
        <v>x:1.9:0.06:0.51:0.82:0.08:0.42</v>
      </c>
      <c r="AJ29" s="13" t="str">
        <f t="shared" si="12"/>
        <v>'x': [1.9 , 0.06 , 0.51 , 0.82 , 0.08 , 0.42],</v>
      </c>
    </row>
    <row r="30" spans="1:36" x14ac:dyDescent="0.2">
      <c r="A30" s="2">
        <v>26</v>
      </c>
      <c r="B30" s="2" t="s">
        <v>27</v>
      </c>
      <c r="C30" s="2">
        <v>47</v>
      </c>
      <c r="D30" s="9">
        <f t="shared" si="0"/>
        <v>1.3428571428571427</v>
      </c>
      <c r="E30" s="5"/>
      <c r="F30" s="10" t="str">
        <f t="shared" si="5"/>
        <v>J</v>
      </c>
      <c r="G30" s="4">
        <v>36</v>
      </c>
      <c r="H30" s="4">
        <v>2</v>
      </c>
      <c r="I30" s="4">
        <v>5</v>
      </c>
      <c r="J30" s="4">
        <v>4</v>
      </c>
      <c r="K30" s="4">
        <v>0</v>
      </c>
      <c r="L30" s="16">
        <f t="shared" si="13"/>
        <v>47</v>
      </c>
      <c r="M30" s="3"/>
      <c r="N30" s="10" t="str">
        <f t="shared" si="6"/>
        <v>J</v>
      </c>
      <c r="O30" s="15">
        <f t="shared" si="7"/>
        <v>0.76595744680851063</v>
      </c>
      <c r="P30" s="15">
        <f t="shared" si="7"/>
        <v>4.2553191489361701E-2</v>
      </c>
      <c r="Q30" s="15">
        <f t="shared" si="7"/>
        <v>0.10638297872340426</v>
      </c>
      <c r="R30" s="15">
        <f t="shared" si="7"/>
        <v>8.5106382978723402E-2</v>
      </c>
      <c r="S30" s="15">
        <f t="shared" si="7"/>
        <v>0</v>
      </c>
      <c r="T30" s="16">
        <f t="shared" si="14"/>
        <v>1</v>
      </c>
      <c r="V30" s="10" t="str">
        <f t="shared" si="8"/>
        <v>J</v>
      </c>
      <c r="W30" s="11">
        <f t="shared" si="9"/>
        <v>1.0285714285714285</v>
      </c>
      <c r="X30" s="11">
        <f t="shared" si="9"/>
        <v>5.7142857142857134E-2</v>
      </c>
      <c r="Y30" s="11">
        <f t="shared" si="9"/>
        <v>0.14285714285714285</v>
      </c>
      <c r="Z30" s="11">
        <f t="shared" si="9"/>
        <v>0.11428571428571427</v>
      </c>
      <c r="AA30" s="11">
        <f t="shared" si="9"/>
        <v>0</v>
      </c>
      <c r="AB30" s="12">
        <f t="shared" si="15"/>
        <v>1.3428571428571427</v>
      </c>
      <c r="AC30" s="6"/>
      <c r="AD30" s="11">
        <f t="shared" si="3"/>
        <v>0.14680816326530607</v>
      </c>
      <c r="AE30" s="11">
        <f t="shared" si="10"/>
        <v>0.38315553403977615</v>
      </c>
      <c r="AF30" s="11">
        <f t="shared" si="4"/>
        <v>0.26857142857142857</v>
      </c>
      <c r="AG30" s="6"/>
      <c r="AH30" s="13" t="str">
        <f t="shared" si="11"/>
        <v>j:1.3:1.03:0.06:0.14:0.11:0.00</v>
      </c>
      <c r="AJ30" s="13" t="str">
        <f t="shared" si="12"/>
        <v>'j': [1.3 , 1.03 , 0.06 , 0.14 , 0.11 , 0.00],</v>
      </c>
    </row>
    <row r="31" spans="1:36" x14ac:dyDescent="0.2">
      <c r="A31" s="2">
        <v>25</v>
      </c>
      <c r="B31" s="2" t="s">
        <v>28</v>
      </c>
      <c r="C31" s="2">
        <v>35</v>
      </c>
      <c r="D31" s="9">
        <f t="shared" si="0"/>
        <v>1</v>
      </c>
      <c r="E31" s="5"/>
      <c r="F31" s="10" t="str">
        <f t="shared" si="5"/>
        <v>Q</v>
      </c>
      <c r="G31" s="4">
        <v>27</v>
      </c>
      <c r="H31" s="4">
        <v>7</v>
      </c>
      <c r="I31" s="4">
        <v>1</v>
      </c>
      <c r="J31" s="4">
        <v>0</v>
      </c>
      <c r="K31" s="4">
        <v>0</v>
      </c>
      <c r="L31" s="16">
        <f t="shared" si="13"/>
        <v>35</v>
      </c>
      <c r="M31" s="3"/>
      <c r="N31" s="10" t="str">
        <f t="shared" si="6"/>
        <v>Q</v>
      </c>
      <c r="O31" s="15">
        <f t="shared" si="7"/>
        <v>0.77142857142857146</v>
      </c>
      <c r="P31" s="15">
        <f t="shared" si="7"/>
        <v>0.2</v>
      </c>
      <c r="Q31" s="15">
        <f t="shared" si="7"/>
        <v>2.8571428571428571E-2</v>
      </c>
      <c r="R31" s="15">
        <f t="shared" si="7"/>
        <v>0</v>
      </c>
      <c r="S31" s="15">
        <f t="shared" si="7"/>
        <v>0</v>
      </c>
      <c r="T31" s="16">
        <f t="shared" si="14"/>
        <v>1</v>
      </c>
      <c r="V31" s="10" t="str">
        <f t="shared" si="8"/>
        <v>Q</v>
      </c>
      <c r="W31" s="11">
        <f t="shared" si="9"/>
        <v>0.77142857142857146</v>
      </c>
      <c r="X31" s="11">
        <f t="shared" si="9"/>
        <v>0.2</v>
      </c>
      <c r="Y31" s="11">
        <f t="shared" si="9"/>
        <v>2.8571428571428571E-2</v>
      </c>
      <c r="Z31" s="11">
        <f t="shared" si="9"/>
        <v>0</v>
      </c>
      <c r="AA31" s="11">
        <f t="shared" si="9"/>
        <v>0</v>
      </c>
      <c r="AB31" s="12">
        <f t="shared" si="15"/>
        <v>1</v>
      </c>
      <c r="AC31" s="7"/>
      <c r="AD31" s="11">
        <f t="shared" si="3"/>
        <v>8.7183673469387768E-2</v>
      </c>
      <c r="AE31" s="11">
        <f t="shared" si="10"/>
        <v>0.29526881560603002</v>
      </c>
      <c r="AF31" s="11">
        <f t="shared" si="4"/>
        <v>0.2</v>
      </c>
      <c r="AG31" s="7"/>
      <c r="AH31" s="13" t="str">
        <f t="shared" si="11"/>
        <v>q:1.0:0.77:0.20:0.03:0.00:0.00</v>
      </c>
      <c r="AJ31" s="13" t="str">
        <f t="shared" si="12"/>
        <v>'q': [1.0 , 0.77 , 0.20 , 0.03 , 0.00 , 0.00],</v>
      </c>
    </row>
    <row r="32" spans="1:36" x14ac:dyDescent="0.2">
      <c r="AJ32" s="14" t="s">
        <v>40</v>
      </c>
    </row>
  </sheetData>
  <sortState xmlns:xlrd2="http://schemas.microsoft.com/office/spreadsheetml/2017/richdata2" ref="B6:C31">
    <sortCondition descending="1" ref="C6:C3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Classic</vt:lpstr>
      <vt:lpstr>Classic+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2022-05-21T16:27:59Z</dcterms:created>
  <dcterms:modified xsi:type="dcterms:W3CDTF">2023-08-18T18:05:27Z</dcterms:modified>
</cp:coreProperties>
</file>