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margaretbahe/Documents/GitHub/pywordletool/worddata/"/>
    </mc:Choice>
  </mc:AlternateContent>
  <xr:revisionPtr revIDLastSave="0" documentId="13_ncr:1_{DFB47C1F-7E3D-BF4A-B975-4670A655CCE7}" xr6:coauthVersionLast="47" xr6:coauthVersionMax="47" xr10:uidLastSave="{00000000-0000-0000-0000-000000000000}"/>
  <bookViews>
    <workbookView xWindow="1100" yWindow="1320" windowWidth="38280" windowHeight="20020" tabRatio="500" activeTab="1" xr2:uid="{00000000-000D-0000-FFFF-FFFF00000000}"/>
  </bookViews>
  <sheets>
    <sheet name="Classic" sheetId="1" r:id="rId1"/>
    <sheet name="Classic+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31" i="2" l="1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V31" i="2"/>
  <c r="N31" i="2"/>
  <c r="L31" i="2"/>
  <c r="S31" i="2" s="1"/>
  <c r="F31" i="2"/>
  <c r="V30" i="2"/>
  <c r="S30" i="2"/>
  <c r="P30" i="2"/>
  <c r="N30" i="2"/>
  <c r="L30" i="2"/>
  <c r="R30" i="2" s="1"/>
  <c r="F30" i="2"/>
  <c r="V29" i="2"/>
  <c r="S29" i="2"/>
  <c r="N29" i="2"/>
  <c r="L29" i="2"/>
  <c r="P29" i="2" s="1"/>
  <c r="F29" i="2"/>
  <c r="V28" i="2"/>
  <c r="N28" i="2"/>
  <c r="L28" i="2"/>
  <c r="P28" i="2" s="1"/>
  <c r="F28" i="2"/>
  <c r="V27" i="2"/>
  <c r="N27" i="2"/>
  <c r="L27" i="2"/>
  <c r="S27" i="2" s="1"/>
  <c r="F27" i="2"/>
  <c r="V26" i="2"/>
  <c r="S26" i="2"/>
  <c r="R26" i="2"/>
  <c r="P26" i="2"/>
  <c r="N26" i="2"/>
  <c r="L26" i="2"/>
  <c r="Q26" i="2" s="1"/>
  <c r="F26" i="2"/>
  <c r="V25" i="2"/>
  <c r="S25" i="2"/>
  <c r="R25" i="2"/>
  <c r="Q25" i="2"/>
  <c r="P25" i="2"/>
  <c r="O25" i="2"/>
  <c r="T25" i="2" s="1"/>
  <c r="N25" i="2"/>
  <c r="L25" i="2"/>
  <c r="F25" i="2"/>
  <c r="V24" i="2"/>
  <c r="N24" i="2"/>
  <c r="L24" i="2"/>
  <c r="R24" i="2" s="1"/>
  <c r="F24" i="2"/>
  <c r="V23" i="2"/>
  <c r="N23" i="2"/>
  <c r="L23" i="2"/>
  <c r="F23" i="2"/>
  <c r="V22" i="2"/>
  <c r="N22" i="2"/>
  <c r="L22" i="2"/>
  <c r="S22" i="2" s="1"/>
  <c r="F22" i="2"/>
  <c r="V21" i="2"/>
  <c r="N21" i="2"/>
  <c r="L21" i="2"/>
  <c r="Q21" i="2" s="1"/>
  <c r="F21" i="2"/>
  <c r="V20" i="2"/>
  <c r="N20" i="2"/>
  <c r="L20" i="2"/>
  <c r="R20" i="2" s="1"/>
  <c r="F20" i="2"/>
  <c r="V19" i="2"/>
  <c r="N19" i="2"/>
  <c r="L19" i="2"/>
  <c r="O19" i="2" s="1"/>
  <c r="F19" i="2"/>
  <c r="V18" i="2"/>
  <c r="N18" i="2"/>
  <c r="L18" i="2"/>
  <c r="R18" i="2" s="1"/>
  <c r="F18" i="2"/>
  <c r="V17" i="2"/>
  <c r="N17" i="2"/>
  <c r="L17" i="2"/>
  <c r="F17" i="2"/>
  <c r="V16" i="2"/>
  <c r="N16" i="2"/>
  <c r="L16" i="2"/>
  <c r="S16" i="2" s="1"/>
  <c r="F16" i="2"/>
  <c r="V15" i="2"/>
  <c r="S15" i="2"/>
  <c r="R15" i="2"/>
  <c r="N15" i="2"/>
  <c r="L15" i="2"/>
  <c r="Q15" i="2" s="1"/>
  <c r="F15" i="2"/>
  <c r="V14" i="2"/>
  <c r="N14" i="2"/>
  <c r="L14" i="2"/>
  <c r="R14" i="2" s="1"/>
  <c r="F14" i="2"/>
  <c r="V13" i="2"/>
  <c r="N13" i="2"/>
  <c r="L13" i="2"/>
  <c r="S13" i="2" s="1"/>
  <c r="F13" i="2"/>
  <c r="V12" i="2"/>
  <c r="Q12" i="2"/>
  <c r="P12" i="2"/>
  <c r="O12" i="2"/>
  <c r="N12" i="2"/>
  <c r="L12" i="2"/>
  <c r="R12" i="2" s="1"/>
  <c r="F12" i="2"/>
  <c r="V11" i="2"/>
  <c r="N11" i="2"/>
  <c r="L11" i="2"/>
  <c r="R11" i="2" s="1"/>
  <c r="F11" i="2"/>
  <c r="V10" i="2"/>
  <c r="N10" i="2"/>
  <c r="L10" i="2"/>
  <c r="S10" i="2" s="1"/>
  <c r="F10" i="2"/>
  <c r="V9" i="2"/>
  <c r="N9" i="2"/>
  <c r="L9" i="2"/>
  <c r="Q9" i="2" s="1"/>
  <c r="F9" i="2"/>
  <c r="V8" i="2"/>
  <c r="N8" i="2"/>
  <c r="L8" i="2"/>
  <c r="R8" i="2" s="1"/>
  <c r="F8" i="2"/>
  <c r="V7" i="2"/>
  <c r="N7" i="2"/>
  <c r="L7" i="2"/>
  <c r="P7" i="2" s="1"/>
  <c r="F7" i="2"/>
  <c r="V6" i="2"/>
  <c r="N6" i="2"/>
  <c r="L6" i="2"/>
  <c r="R6" i="2" s="1"/>
  <c r="F6" i="2"/>
  <c r="C4" i="2"/>
  <c r="D27" i="2" s="1"/>
  <c r="X31" i="1"/>
  <c r="V31" i="1"/>
  <c r="S31" i="1"/>
  <c r="AA31" i="1" s="1"/>
  <c r="Q31" i="1"/>
  <c r="P31" i="1"/>
  <c r="O31" i="1"/>
  <c r="N31" i="1"/>
  <c r="L31" i="1"/>
  <c r="R31" i="1" s="1"/>
  <c r="F31" i="1"/>
  <c r="D31" i="1"/>
  <c r="V30" i="1"/>
  <c r="N30" i="1"/>
  <c r="L30" i="1"/>
  <c r="F30" i="1"/>
  <c r="X29" i="1"/>
  <c r="V29" i="1"/>
  <c r="S29" i="1"/>
  <c r="Q29" i="1"/>
  <c r="P29" i="1"/>
  <c r="O29" i="1"/>
  <c r="N29" i="1"/>
  <c r="L29" i="1"/>
  <c r="R29" i="1" s="1"/>
  <c r="F29" i="1"/>
  <c r="D29" i="1"/>
  <c r="V28" i="1"/>
  <c r="N28" i="1"/>
  <c r="L28" i="1"/>
  <c r="O28" i="1" s="1"/>
  <c r="F28" i="1"/>
  <c r="V27" i="1"/>
  <c r="N27" i="1"/>
  <c r="L27" i="1"/>
  <c r="R27" i="1" s="1"/>
  <c r="Z27" i="1" s="1"/>
  <c r="F27" i="1"/>
  <c r="D27" i="1"/>
  <c r="V26" i="1"/>
  <c r="N26" i="1"/>
  <c r="L26" i="1"/>
  <c r="F26" i="1"/>
  <c r="D26" i="1"/>
  <c r="X25" i="1"/>
  <c r="V25" i="1"/>
  <c r="S25" i="1"/>
  <c r="AA25" i="1" s="1"/>
  <c r="Q25" i="1"/>
  <c r="P25" i="1"/>
  <c r="O25" i="1"/>
  <c r="N25" i="1"/>
  <c r="L25" i="1"/>
  <c r="R25" i="1" s="1"/>
  <c r="F25" i="1"/>
  <c r="D25" i="1"/>
  <c r="V24" i="1"/>
  <c r="N24" i="1"/>
  <c r="L24" i="1"/>
  <c r="S24" i="1" s="1"/>
  <c r="F24" i="1"/>
  <c r="X23" i="1"/>
  <c r="V23" i="1"/>
  <c r="S23" i="1"/>
  <c r="Q23" i="1"/>
  <c r="P23" i="1"/>
  <c r="O23" i="1"/>
  <c r="N23" i="1"/>
  <c r="L23" i="1"/>
  <c r="R23" i="1" s="1"/>
  <c r="F23" i="1"/>
  <c r="D23" i="1"/>
  <c r="V22" i="1"/>
  <c r="N22" i="1"/>
  <c r="L22" i="1"/>
  <c r="F22" i="1"/>
  <c r="V21" i="1"/>
  <c r="N21" i="1"/>
  <c r="L21" i="1"/>
  <c r="R21" i="1" s="1"/>
  <c r="Z21" i="1" s="1"/>
  <c r="F21" i="1"/>
  <c r="D21" i="1"/>
  <c r="V20" i="1"/>
  <c r="N20" i="1"/>
  <c r="L20" i="1"/>
  <c r="F20" i="1"/>
  <c r="D20" i="1"/>
  <c r="X19" i="1"/>
  <c r="V19" i="1"/>
  <c r="S19" i="1"/>
  <c r="AA19" i="1" s="1"/>
  <c r="Q19" i="1"/>
  <c r="P19" i="1"/>
  <c r="O19" i="1"/>
  <c r="N19" i="1"/>
  <c r="L19" i="1"/>
  <c r="R19" i="1" s="1"/>
  <c r="F19" i="1"/>
  <c r="D19" i="1"/>
  <c r="V18" i="1"/>
  <c r="N18" i="1"/>
  <c r="L18" i="1"/>
  <c r="S18" i="1" s="1"/>
  <c r="F18" i="1"/>
  <c r="X17" i="1"/>
  <c r="V17" i="1"/>
  <c r="S17" i="1"/>
  <c r="Q17" i="1"/>
  <c r="P17" i="1"/>
  <c r="O17" i="1"/>
  <c r="N17" i="1"/>
  <c r="L17" i="1"/>
  <c r="R17" i="1" s="1"/>
  <c r="F17" i="1"/>
  <c r="D17" i="1"/>
  <c r="V16" i="1"/>
  <c r="N16" i="1"/>
  <c r="L16" i="1"/>
  <c r="Q16" i="1" s="1"/>
  <c r="F16" i="1"/>
  <c r="V15" i="1"/>
  <c r="S15" i="1"/>
  <c r="R15" i="1"/>
  <c r="Z15" i="1" s="1"/>
  <c r="O15" i="1"/>
  <c r="N15" i="1"/>
  <c r="L15" i="1"/>
  <c r="F15" i="1"/>
  <c r="D15" i="1"/>
  <c r="V14" i="1"/>
  <c r="R14" i="1"/>
  <c r="Z14" i="1" s="1"/>
  <c r="Q14" i="1"/>
  <c r="N14" i="1"/>
  <c r="L14" i="1"/>
  <c r="F14" i="1"/>
  <c r="D14" i="1"/>
  <c r="AA13" i="1"/>
  <c r="X13" i="1"/>
  <c r="V13" i="1"/>
  <c r="S13" i="1"/>
  <c r="Q13" i="1"/>
  <c r="P13" i="1"/>
  <c r="O13" i="1"/>
  <c r="T13" i="1" s="1"/>
  <c r="N13" i="1"/>
  <c r="L13" i="1"/>
  <c r="R13" i="1" s="1"/>
  <c r="F13" i="1"/>
  <c r="D13" i="1"/>
  <c r="V12" i="1"/>
  <c r="N12" i="1"/>
  <c r="L12" i="1"/>
  <c r="S12" i="1" s="1"/>
  <c r="F12" i="1"/>
  <c r="V11" i="1"/>
  <c r="S11" i="1"/>
  <c r="Q11" i="1"/>
  <c r="P11" i="1"/>
  <c r="X11" i="1" s="1"/>
  <c r="O11" i="1"/>
  <c r="T11" i="1" s="1"/>
  <c r="N11" i="1"/>
  <c r="L11" i="1"/>
  <c r="R11" i="1" s="1"/>
  <c r="F11" i="1"/>
  <c r="D11" i="1"/>
  <c r="Y11" i="1" s="1"/>
  <c r="V10" i="1"/>
  <c r="Q10" i="1"/>
  <c r="O10" i="1"/>
  <c r="N10" i="1"/>
  <c r="L10" i="1"/>
  <c r="F10" i="1"/>
  <c r="V9" i="1"/>
  <c r="N9" i="1"/>
  <c r="L9" i="1"/>
  <c r="F9" i="1"/>
  <c r="D9" i="1"/>
  <c r="V8" i="1"/>
  <c r="N8" i="1"/>
  <c r="L8" i="1"/>
  <c r="F8" i="1"/>
  <c r="D8" i="1"/>
  <c r="V7" i="1"/>
  <c r="S7" i="1"/>
  <c r="P7" i="1"/>
  <c r="O7" i="1"/>
  <c r="N7" i="1"/>
  <c r="L7" i="1"/>
  <c r="R7" i="1" s="1"/>
  <c r="F7" i="1"/>
  <c r="D7" i="1"/>
  <c r="AA7" i="1" s="1"/>
  <c r="V6" i="1"/>
  <c r="S6" i="1"/>
  <c r="R6" i="1"/>
  <c r="Q6" i="1"/>
  <c r="N6" i="1"/>
  <c r="L6" i="1"/>
  <c r="F6" i="1"/>
  <c r="C4" i="1"/>
  <c r="D28" i="1" s="1"/>
  <c r="Q29" i="2" l="1"/>
  <c r="O28" i="2"/>
  <c r="T28" i="2" s="1"/>
  <c r="S28" i="2"/>
  <c r="Q28" i="2"/>
  <c r="R28" i="2"/>
  <c r="R27" i="2"/>
  <c r="O27" i="2"/>
  <c r="W27" i="2" s="1"/>
  <c r="P27" i="2"/>
  <c r="X27" i="2" s="1"/>
  <c r="P24" i="2"/>
  <c r="Q24" i="2"/>
  <c r="O24" i="2"/>
  <c r="P22" i="2"/>
  <c r="R22" i="2"/>
  <c r="R21" i="2"/>
  <c r="O21" i="2"/>
  <c r="P21" i="2"/>
  <c r="S21" i="2"/>
  <c r="S20" i="2"/>
  <c r="P20" i="2"/>
  <c r="P19" i="2"/>
  <c r="Q19" i="2"/>
  <c r="R19" i="2"/>
  <c r="S19" i="2"/>
  <c r="T19" i="2" s="1"/>
  <c r="O18" i="2"/>
  <c r="Q18" i="2"/>
  <c r="P18" i="2"/>
  <c r="P16" i="2"/>
  <c r="R16" i="2"/>
  <c r="O15" i="2"/>
  <c r="P15" i="2"/>
  <c r="S14" i="2"/>
  <c r="P14" i="2"/>
  <c r="Q13" i="2"/>
  <c r="R13" i="2"/>
  <c r="O13" i="2"/>
  <c r="P13" i="2"/>
  <c r="T13" i="2" s="1"/>
  <c r="P10" i="2"/>
  <c r="R10" i="2"/>
  <c r="P9" i="2"/>
  <c r="O9" i="2"/>
  <c r="S9" i="2"/>
  <c r="R9" i="2"/>
  <c r="P8" i="2"/>
  <c r="S8" i="2"/>
  <c r="Q7" i="2"/>
  <c r="R7" i="2"/>
  <c r="O7" i="2"/>
  <c r="S7" i="2"/>
  <c r="O6" i="2"/>
  <c r="P6" i="2"/>
  <c r="Q6" i="2"/>
  <c r="D16" i="2"/>
  <c r="X16" i="2" s="1"/>
  <c r="D22" i="2"/>
  <c r="D10" i="2"/>
  <c r="X10" i="2"/>
  <c r="T12" i="2"/>
  <c r="O30" i="1"/>
  <c r="R30" i="1"/>
  <c r="P30" i="1"/>
  <c r="O16" i="1"/>
  <c r="S20" i="1"/>
  <c r="AA20" i="1" s="1"/>
  <c r="R20" i="1"/>
  <c r="Z20" i="1" s="1"/>
  <c r="O20" i="1"/>
  <c r="T20" i="1" s="1"/>
  <c r="S26" i="1"/>
  <c r="AA26" i="1" s="1"/>
  <c r="R26" i="1"/>
  <c r="Z26" i="1" s="1"/>
  <c r="O26" i="1"/>
  <c r="T31" i="1"/>
  <c r="Q18" i="1"/>
  <c r="P20" i="1"/>
  <c r="X20" i="1" s="1"/>
  <c r="Q28" i="1"/>
  <c r="T9" i="2"/>
  <c r="O8" i="1"/>
  <c r="S8" i="1"/>
  <c r="AA8" i="1" s="1"/>
  <c r="AA9" i="1"/>
  <c r="Q12" i="1"/>
  <c r="Q20" i="1"/>
  <c r="S21" i="1"/>
  <c r="Q26" i="1"/>
  <c r="S27" i="1"/>
  <c r="S30" i="1"/>
  <c r="P23" i="2"/>
  <c r="O23" i="2"/>
  <c r="S23" i="2"/>
  <c r="Q23" i="2"/>
  <c r="T17" i="1"/>
  <c r="O21" i="1"/>
  <c r="O27" i="1"/>
  <c r="S22" i="1"/>
  <c r="R22" i="1"/>
  <c r="P22" i="1"/>
  <c r="P11" i="2"/>
  <c r="O11" i="2"/>
  <c r="S11" i="2"/>
  <c r="Q11" i="2"/>
  <c r="O18" i="1"/>
  <c r="R18" i="1"/>
  <c r="P18" i="1"/>
  <c r="T19" i="1"/>
  <c r="T29" i="1"/>
  <c r="P26" i="1"/>
  <c r="X26" i="1" s="1"/>
  <c r="P8" i="1"/>
  <c r="X8" i="1" s="1"/>
  <c r="Q9" i="1"/>
  <c r="Y9" i="1" s="1"/>
  <c r="P9" i="1"/>
  <c r="X9" i="1" s="1"/>
  <c r="W11" i="1"/>
  <c r="Y14" i="1"/>
  <c r="R23" i="2"/>
  <c r="Q27" i="1"/>
  <c r="P27" i="1"/>
  <c r="X27" i="1" s="1"/>
  <c r="O12" i="1"/>
  <c r="P12" i="1"/>
  <c r="T23" i="1"/>
  <c r="R12" i="1"/>
  <c r="AA16" i="2"/>
  <c r="Z16" i="2"/>
  <c r="Q22" i="1"/>
  <c r="Q30" i="1"/>
  <c r="W17" i="1"/>
  <c r="W23" i="1"/>
  <c r="X7" i="1"/>
  <c r="R8" i="1"/>
  <c r="Z8" i="1" s="1"/>
  <c r="O9" i="1"/>
  <c r="T9" i="1" s="1"/>
  <c r="S14" i="1"/>
  <c r="AA14" i="1" s="1"/>
  <c r="O14" i="1"/>
  <c r="AA15" i="1"/>
  <c r="W15" i="1"/>
  <c r="P17" i="2"/>
  <c r="O17" i="2"/>
  <c r="S17" i="2"/>
  <c r="Q17" i="2"/>
  <c r="S16" i="1"/>
  <c r="R16" i="1"/>
  <c r="P16" i="1"/>
  <c r="Q21" i="1"/>
  <c r="Y21" i="1" s="1"/>
  <c r="P21" i="1"/>
  <c r="X21" i="1" s="1"/>
  <c r="S28" i="1"/>
  <c r="AA28" i="1" s="1"/>
  <c r="R28" i="1"/>
  <c r="Z28" i="1" s="1"/>
  <c r="P28" i="1"/>
  <c r="T28" i="1" s="1"/>
  <c r="O24" i="1"/>
  <c r="R24" i="1"/>
  <c r="P24" i="1"/>
  <c r="O22" i="1"/>
  <c r="Q24" i="1"/>
  <c r="AA22" i="2"/>
  <c r="Z22" i="2"/>
  <c r="X28" i="1"/>
  <c r="W28" i="1"/>
  <c r="Y28" i="1"/>
  <c r="R9" i="1"/>
  <c r="Z9" i="1" s="1"/>
  <c r="AA11" i="1"/>
  <c r="Z11" i="1"/>
  <c r="Z13" i="1"/>
  <c r="Y13" i="1"/>
  <c r="W13" i="1"/>
  <c r="T25" i="1"/>
  <c r="Q8" i="1"/>
  <c r="Y8" i="1" s="1"/>
  <c r="W29" i="1"/>
  <c r="S10" i="1"/>
  <c r="R10" i="1"/>
  <c r="P10" i="1"/>
  <c r="T10" i="1" s="1"/>
  <c r="S9" i="1"/>
  <c r="P14" i="1"/>
  <c r="X14" i="1" s="1"/>
  <c r="Q15" i="1"/>
  <c r="Y15" i="1" s="1"/>
  <c r="P15" i="1"/>
  <c r="X15" i="1" s="1"/>
  <c r="Z17" i="1"/>
  <c r="AA17" i="1"/>
  <c r="Y17" i="1"/>
  <c r="Z19" i="1"/>
  <c r="Y19" i="1"/>
  <c r="W19" i="1"/>
  <c r="AA21" i="1"/>
  <c r="W21" i="1"/>
  <c r="Z23" i="1"/>
  <c r="Y23" i="1"/>
  <c r="AA23" i="1"/>
  <c r="Z25" i="1"/>
  <c r="Y25" i="1"/>
  <c r="W25" i="1"/>
  <c r="AA27" i="1"/>
  <c r="Y27" i="1"/>
  <c r="W27" i="1"/>
  <c r="Z29" i="1"/>
  <c r="Y29" i="1"/>
  <c r="AA29" i="1"/>
  <c r="Z31" i="1"/>
  <c r="Y31" i="1"/>
  <c r="W31" i="1"/>
  <c r="R17" i="2"/>
  <c r="P6" i="1"/>
  <c r="O6" i="1"/>
  <c r="T6" i="1" s="1"/>
  <c r="Z7" i="1"/>
  <c r="Y7" i="1"/>
  <c r="W7" i="1"/>
  <c r="Y20" i="1"/>
  <c r="Y26" i="1"/>
  <c r="W26" i="1"/>
  <c r="AA27" i="2"/>
  <c r="Z27" i="2"/>
  <c r="AA10" i="2"/>
  <c r="Z10" i="2"/>
  <c r="T15" i="2"/>
  <c r="X22" i="2"/>
  <c r="Q7" i="1"/>
  <c r="T7" i="1" s="1"/>
  <c r="S6" i="2"/>
  <c r="D8" i="2"/>
  <c r="O10" i="2"/>
  <c r="S12" i="2"/>
  <c r="D14" i="2"/>
  <c r="O16" i="2"/>
  <c r="T16" i="2" s="1"/>
  <c r="S18" i="2"/>
  <c r="D20" i="2"/>
  <c r="O22" i="2"/>
  <c r="T22" i="2" s="1"/>
  <c r="S24" i="2"/>
  <c r="T24" i="2" s="1"/>
  <c r="D26" i="2"/>
  <c r="R29" i="2"/>
  <c r="D7" i="2"/>
  <c r="Q10" i="2"/>
  <c r="D13" i="2"/>
  <c r="Q16" i="2"/>
  <c r="Y16" i="2" s="1"/>
  <c r="D19" i="2"/>
  <c r="Q22" i="2"/>
  <c r="Y22" i="2" s="1"/>
  <c r="D25" i="2"/>
  <c r="D31" i="2"/>
  <c r="D6" i="2"/>
  <c r="O8" i="2"/>
  <c r="T8" i="2" s="1"/>
  <c r="D12" i="2"/>
  <c r="O14" i="2"/>
  <c r="D18" i="2"/>
  <c r="O20" i="2"/>
  <c r="T20" i="2" s="1"/>
  <c r="D24" i="2"/>
  <c r="O26" i="2"/>
  <c r="T26" i="2" s="1"/>
  <c r="Q27" i="2"/>
  <c r="Y27" i="2" s="1"/>
  <c r="D30" i="2"/>
  <c r="Q8" i="2"/>
  <c r="D11" i="2"/>
  <c r="Q14" i="2"/>
  <c r="D17" i="2"/>
  <c r="Q20" i="2"/>
  <c r="D23" i="2"/>
  <c r="D29" i="2"/>
  <c r="O31" i="2"/>
  <c r="D6" i="1"/>
  <c r="D12" i="1"/>
  <c r="D18" i="1"/>
  <c r="D24" i="1"/>
  <c r="D30" i="1"/>
  <c r="P31" i="2"/>
  <c r="D28" i="2"/>
  <c r="O30" i="2"/>
  <c r="Q31" i="2"/>
  <c r="R31" i="2"/>
  <c r="D9" i="2"/>
  <c r="D15" i="2"/>
  <c r="D21" i="2"/>
  <c r="O29" i="2"/>
  <c r="Q30" i="2"/>
  <c r="D10" i="1"/>
  <c r="D16" i="1"/>
  <c r="D22" i="1"/>
  <c r="T29" i="2" l="1"/>
  <c r="T27" i="2"/>
  <c r="T21" i="2"/>
  <c r="T18" i="2"/>
  <c r="T7" i="2"/>
  <c r="T6" i="2"/>
  <c r="AE27" i="2"/>
  <c r="W10" i="2"/>
  <c r="Y10" i="2"/>
  <c r="AF10" i="2"/>
  <c r="AE10" i="2"/>
  <c r="AB10" i="2"/>
  <c r="AD10" i="2"/>
  <c r="W9" i="1"/>
  <c r="AF27" i="2"/>
  <c r="AE19" i="1"/>
  <c r="AF19" i="1"/>
  <c r="AD19" i="1"/>
  <c r="AB19" i="1"/>
  <c r="AB27" i="2"/>
  <c r="X22" i="1"/>
  <c r="W22" i="1"/>
  <c r="AA22" i="1"/>
  <c r="Y22" i="1"/>
  <c r="Z22" i="1"/>
  <c r="T11" i="2"/>
  <c r="AD27" i="2"/>
  <c r="AA28" i="2"/>
  <c r="Z28" i="2"/>
  <c r="X28" i="2"/>
  <c r="W28" i="2"/>
  <c r="Y28" i="2"/>
  <c r="T8" i="1"/>
  <c r="Y11" i="2"/>
  <c r="X11" i="2"/>
  <c r="AA11" i="2"/>
  <c r="Z11" i="2"/>
  <c r="W11" i="2"/>
  <c r="W22" i="2"/>
  <c r="Z25" i="2"/>
  <c r="Y25" i="2"/>
  <c r="X25" i="2"/>
  <c r="AA25" i="2"/>
  <c r="W25" i="2"/>
  <c r="T14" i="1"/>
  <c r="W14" i="1"/>
  <c r="Y10" i="1"/>
  <c r="X10" i="1"/>
  <c r="AA10" i="1"/>
  <c r="W10" i="1"/>
  <c r="Z10" i="1"/>
  <c r="W14" i="2"/>
  <c r="AA14" i="2"/>
  <c r="Z14" i="2"/>
  <c r="X14" i="2"/>
  <c r="Y14" i="2"/>
  <c r="T22" i="1"/>
  <c r="T12" i="1"/>
  <c r="X12" i="1"/>
  <c r="W12" i="1"/>
  <c r="AA12" i="1"/>
  <c r="Z12" i="1"/>
  <c r="Y12" i="1"/>
  <c r="W20" i="1"/>
  <c r="Y15" i="2"/>
  <c r="X15" i="2"/>
  <c r="Z15" i="2"/>
  <c r="AA15" i="2"/>
  <c r="W15" i="2"/>
  <c r="T31" i="2"/>
  <c r="AA24" i="2"/>
  <c r="Z24" i="2"/>
  <c r="X24" i="2"/>
  <c r="W24" i="2"/>
  <c r="Y24" i="2"/>
  <c r="Z13" i="2"/>
  <c r="Y13" i="2"/>
  <c r="X13" i="2"/>
  <c r="AA13" i="2"/>
  <c r="W13" i="2"/>
  <c r="AF11" i="1"/>
  <c r="AE11" i="1"/>
  <c r="AD11" i="1"/>
  <c r="AB11" i="1"/>
  <c r="T15" i="1"/>
  <c r="W26" i="2"/>
  <c r="AA26" i="2"/>
  <c r="Z26" i="2"/>
  <c r="X26" i="2"/>
  <c r="Y26" i="2"/>
  <c r="X16" i="1"/>
  <c r="W16" i="1"/>
  <c r="AA16" i="1"/>
  <c r="Y16" i="1"/>
  <c r="Z16" i="1"/>
  <c r="AA6" i="2"/>
  <c r="Z6" i="2"/>
  <c r="X6" i="2"/>
  <c r="W6" i="2"/>
  <c r="Y6" i="2"/>
  <c r="AF26" i="1"/>
  <c r="AB26" i="1"/>
  <c r="AE26" i="1"/>
  <c r="AD26" i="1"/>
  <c r="AF13" i="1"/>
  <c r="AE13" i="1"/>
  <c r="AB13" i="1"/>
  <c r="AD13" i="1"/>
  <c r="AA24" i="1"/>
  <c r="X24" i="1"/>
  <c r="W24" i="1"/>
  <c r="Z24" i="1"/>
  <c r="Y24" i="1"/>
  <c r="W20" i="2"/>
  <c r="AA20" i="2"/>
  <c r="Z20" i="2"/>
  <c r="X20" i="2"/>
  <c r="Y20" i="2"/>
  <c r="AE25" i="1"/>
  <c r="AD25" i="1"/>
  <c r="AF25" i="1"/>
  <c r="AB25" i="1"/>
  <c r="T23" i="2"/>
  <c r="Z19" i="2"/>
  <c r="Y19" i="2"/>
  <c r="X19" i="2"/>
  <c r="AA19" i="2"/>
  <c r="W19" i="2"/>
  <c r="AE31" i="1"/>
  <c r="AD31" i="1"/>
  <c r="AF31" i="1"/>
  <c r="AB31" i="1"/>
  <c r="Y21" i="2"/>
  <c r="X21" i="2"/>
  <c r="Z21" i="2"/>
  <c r="AA21" i="2"/>
  <c r="W21" i="2"/>
  <c r="Y9" i="2"/>
  <c r="X9" i="2"/>
  <c r="Z9" i="2"/>
  <c r="AA9" i="2"/>
  <c r="W9" i="2"/>
  <c r="AA29" i="2"/>
  <c r="Z29" i="2"/>
  <c r="Y29" i="2"/>
  <c r="X29" i="2"/>
  <c r="W29" i="2"/>
  <c r="T10" i="2"/>
  <c r="T17" i="2"/>
  <c r="AF23" i="1"/>
  <c r="AD23" i="1"/>
  <c r="AE23" i="1"/>
  <c r="AB23" i="1"/>
  <c r="W16" i="2"/>
  <c r="T30" i="1"/>
  <c r="AA18" i="1"/>
  <c r="X18" i="1"/>
  <c r="W18" i="1"/>
  <c r="Z18" i="1"/>
  <c r="Y18" i="1"/>
  <c r="T16" i="1"/>
  <c r="X6" i="1"/>
  <c r="W6" i="1"/>
  <c r="AA6" i="1"/>
  <c r="Z6" i="1"/>
  <c r="Y6" i="1"/>
  <c r="AA18" i="2"/>
  <c r="Z18" i="2"/>
  <c r="X18" i="2"/>
  <c r="W18" i="2"/>
  <c r="Y18" i="2"/>
  <c r="Z7" i="2"/>
  <c r="Y7" i="2"/>
  <c r="X7" i="2"/>
  <c r="AA7" i="2"/>
  <c r="W7" i="2"/>
  <c r="W8" i="2"/>
  <c r="AA8" i="2"/>
  <c r="Z8" i="2"/>
  <c r="X8" i="2"/>
  <c r="Y8" i="2"/>
  <c r="AE7" i="1"/>
  <c r="AF7" i="1"/>
  <c r="AD7" i="1"/>
  <c r="AB7" i="1"/>
  <c r="AE21" i="1"/>
  <c r="AD21" i="1"/>
  <c r="AF21" i="1"/>
  <c r="AB21" i="1"/>
  <c r="T24" i="1"/>
  <c r="AF17" i="1"/>
  <c r="AD17" i="1"/>
  <c r="AE17" i="1"/>
  <c r="AB17" i="1"/>
  <c r="T18" i="1"/>
  <c r="T27" i="1"/>
  <c r="Y17" i="2"/>
  <c r="X17" i="2"/>
  <c r="AA17" i="2"/>
  <c r="W17" i="2"/>
  <c r="Z17" i="2"/>
  <c r="AA30" i="1"/>
  <c r="X30" i="1"/>
  <c r="W30" i="1"/>
  <c r="Z30" i="1"/>
  <c r="Y30" i="1"/>
  <c r="AA31" i="2"/>
  <c r="Z31" i="2"/>
  <c r="Y31" i="2"/>
  <c r="X31" i="2"/>
  <c r="W31" i="2"/>
  <c r="AA30" i="2"/>
  <c r="Z30" i="2"/>
  <c r="X30" i="2"/>
  <c r="W30" i="2"/>
  <c r="Y30" i="2"/>
  <c r="Y23" i="2"/>
  <c r="X23" i="2"/>
  <c r="AA23" i="2"/>
  <c r="Z23" i="2"/>
  <c r="W23" i="2"/>
  <c r="T21" i="1"/>
  <c r="T14" i="2"/>
  <c r="AE15" i="1"/>
  <c r="AD15" i="1"/>
  <c r="AF15" i="1"/>
  <c r="AB15" i="1"/>
  <c r="T30" i="2"/>
  <c r="AA12" i="2"/>
  <c r="Z12" i="2"/>
  <c r="X12" i="2"/>
  <c r="W12" i="2"/>
  <c r="Y12" i="2"/>
  <c r="AE27" i="1"/>
  <c r="AD27" i="1"/>
  <c r="AF27" i="1"/>
  <c r="AB27" i="1"/>
  <c r="W8" i="1"/>
  <c r="AF29" i="1"/>
  <c r="AD29" i="1"/>
  <c r="AE29" i="1"/>
  <c r="AB29" i="1"/>
  <c r="AF28" i="1"/>
  <c r="AD28" i="1"/>
  <c r="AB28" i="1"/>
  <c r="AE28" i="1"/>
  <c r="T26" i="1"/>
  <c r="AJ27" i="1" l="1"/>
  <c r="AH27" i="1"/>
  <c r="AJ23" i="1"/>
  <c r="AH23" i="1"/>
  <c r="AE15" i="2"/>
  <c r="AD15" i="2"/>
  <c r="AB15" i="2"/>
  <c r="AF15" i="2"/>
  <c r="AD17" i="2"/>
  <c r="AB17" i="2"/>
  <c r="AE17" i="2"/>
  <c r="AF17" i="2"/>
  <c r="AD7" i="2"/>
  <c r="AB7" i="2"/>
  <c r="AE7" i="2"/>
  <c r="AF7" i="2"/>
  <c r="AD19" i="2"/>
  <c r="AB19" i="2"/>
  <c r="AE19" i="2"/>
  <c r="AF19" i="2"/>
  <c r="AF16" i="1"/>
  <c r="AD16" i="1"/>
  <c r="AB16" i="1"/>
  <c r="AE16" i="1"/>
  <c r="AD13" i="2"/>
  <c r="AB13" i="2"/>
  <c r="AF13" i="2"/>
  <c r="AE13" i="2"/>
  <c r="AE25" i="2"/>
  <c r="AD25" i="2"/>
  <c r="AB25" i="2"/>
  <c r="AF25" i="2"/>
  <c r="AH27" i="2"/>
  <c r="AJ21" i="1"/>
  <c r="AH21" i="1"/>
  <c r="AF8" i="2"/>
  <c r="AE8" i="2"/>
  <c r="AB8" i="2"/>
  <c r="AD8" i="2"/>
  <c r="AF31" i="2"/>
  <c r="AE31" i="2"/>
  <c r="AD31" i="2"/>
  <c r="AB31" i="2"/>
  <c r="AB6" i="1"/>
  <c r="AD6" i="1"/>
  <c r="AF6" i="1"/>
  <c r="AE6" i="1"/>
  <c r="AF28" i="2"/>
  <c r="AE28" i="2"/>
  <c r="AD28" i="2"/>
  <c r="AB28" i="2"/>
  <c r="AH19" i="1"/>
  <c r="AJ19" i="1"/>
  <c r="AH26" i="1"/>
  <c r="AJ26" i="1"/>
  <c r="AH28" i="1"/>
  <c r="AJ28" i="1"/>
  <c r="AD23" i="2"/>
  <c r="AB23" i="2"/>
  <c r="AE23" i="2"/>
  <c r="AF23" i="2"/>
  <c r="AJ7" i="1"/>
  <c r="AH7" i="1"/>
  <c r="AE21" i="2"/>
  <c r="AD21" i="2"/>
  <c r="AB21" i="2"/>
  <c r="AF21" i="2"/>
  <c r="AF20" i="1"/>
  <c r="AB20" i="1"/>
  <c r="AE20" i="1"/>
  <c r="AD20" i="1"/>
  <c r="AF14" i="2"/>
  <c r="AE14" i="2"/>
  <c r="AB14" i="2"/>
  <c r="AD14" i="2"/>
  <c r="AF20" i="2"/>
  <c r="AE20" i="2"/>
  <c r="AB20" i="2"/>
  <c r="AD20" i="2"/>
  <c r="AF12" i="2"/>
  <c r="AE12" i="2"/>
  <c r="AD12" i="2"/>
  <c r="AB12" i="2"/>
  <c r="AD29" i="2"/>
  <c r="AB29" i="2"/>
  <c r="AF29" i="2"/>
  <c r="AE29" i="2"/>
  <c r="AB24" i="1"/>
  <c r="AF24" i="1"/>
  <c r="AD24" i="1"/>
  <c r="AE24" i="1"/>
  <c r="AF6" i="2"/>
  <c r="AE6" i="2"/>
  <c r="AD6" i="2"/>
  <c r="AB6" i="2"/>
  <c r="AF22" i="2"/>
  <c r="AE22" i="2"/>
  <c r="AB22" i="2"/>
  <c r="AD22" i="2"/>
  <c r="AF26" i="2"/>
  <c r="AE26" i="2"/>
  <c r="AB26" i="2"/>
  <c r="AD26" i="2"/>
  <c r="AF24" i="2"/>
  <c r="AE24" i="2"/>
  <c r="AB24" i="2"/>
  <c r="AD24" i="2"/>
  <c r="AF10" i="1"/>
  <c r="AD10" i="1"/>
  <c r="AE10" i="1"/>
  <c r="AB10" i="1"/>
  <c r="AD11" i="2"/>
  <c r="AB11" i="2"/>
  <c r="AE11" i="2"/>
  <c r="AF11" i="2"/>
  <c r="AE9" i="1"/>
  <c r="AD9" i="1"/>
  <c r="AF9" i="1"/>
  <c r="AB9" i="1"/>
  <c r="AB30" i="1"/>
  <c r="AF30" i="1"/>
  <c r="AD30" i="1"/>
  <c r="AE30" i="1"/>
  <c r="AH31" i="1"/>
  <c r="AJ31" i="1"/>
  <c r="AJ11" i="1"/>
  <c r="AH11" i="1"/>
  <c r="AB12" i="1"/>
  <c r="AD12" i="1"/>
  <c r="AE12" i="1"/>
  <c r="AF12" i="1"/>
  <c r="AH10" i="2"/>
  <c r="AJ17" i="1"/>
  <c r="AH17" i="1"/>
  <c r="AJ15" i="1"/>
  <c r="AH15" i="1"/>
  <c r="AF30" i="2"/>
  <c r="AE30" i="2"/>
  <c r="AD30" i="2"/>
  <c r="AB30" i="2"/>
  <c r="AJ13" i="1"/>
  <c r="AH13" i="1"/>
  <c r="AJ29" i="1"/>
  <c r="AH29" i="1"/>
  <c r="AF18" i="2"/>
  <c r="AE18" i="2"/>
  <c r="AD18" i="2"/>
  <c r="AB18" i="2"/>
  <c r="AB18" i="1"/>
  <c r="AF18" i="1"/>
  <c r="AD18" i="1"/>
  <c r="AE18" i="1"/>
  <c r="AJ25" i="1"/>
  <c r="AH25" i="1"/>
  <c r="AB8" i="1"/>
  <c r="AE8" i="1"/>
  <c r="AD8" i="1"/>
  <c r="AF8" i="1"/>
  <c r="AF16" i="2"/>
  <c r="AE16" i="2"/>
  <c r="AB16" i="2"/>
  <c r="AD16" i="2"/>
  <c r="AE9" i="2"/>
  <c r="AD9" i="2"/>
  <c r="AB9" i="2"/>
  <c r="AF9" i="2"/>
  <c r="AB14" i="1"/>
  <c r="AD14" i="1"/>
  <c r="AF14" i="1"/>
  <c r="AE14" i="1"/>
  <c r="AF22" i="1"/>
  <c r="AD22" i="1"/>
  <c r="AB22" i="1"/>
  <c r="AE22" i="1"/>
  <c r="AJ9" i="1" l="1"/>
  <c r="AH9" i="1"/>
  <c r="AH6" i="2"/>
  <c r="AH12" i="2"/>
  <c r="AH23" i="2"/>
  <c r="AH24" i="2"/>
  <c r="AJ16" i="1"/>
  <c r="AH16" i="1"/>
  <c r="AH30" i="2"/>
  <c r="AJ20" i="1"/>
  <c r="AH20" i="1"/>
  <c r="AH17" i="2"/>
  <c r="AH14" i="1"/>
  <c r="AJ14" i="1"/>
  <c r="AH9" i="2"/>
  <c r="AH12" i="1"/>
  <c r="AJ12" i="1"/>
  <c r="AJ6" i="1"/>
  <c r="AH6" i="1"/>
  <c r="AH31" i="2"/>
  <c r="AH22" i="1"/>
  <c r="AJ22" i="1"/>
  <c r="AH16" i="2"/>
  <c r="AJ18" i="1"/>
  <c r="AH18" i="1"/>
  <c r="AH26" i="2"/>
  <c r="AH20" i="2"/>
  <c r="AH21" i="2"/>
  <c r="AH25" i="2"/>
  <c r="AH15" i="2"/>
  <c r="AH19" i="2"/>
  <c r="AH24" i="1"/>
  <c r="AJ24" i="1"/>
  <c r="AJ10" i="1"/>
  <c r="AH10" i="1"/>
  <c r="AH28" i="2"/>
  <c r="AH22" i="2"/>
  <c r="AH14" i="2"/>
  <c r="AH8" i="2"/>
  <c r="AH18" i="2"/>
  <c r="AH11" i="2"/>
  <c r="AH29" i="2"/>
  <c r="AH13" i="2"/>
  <c r="AH7" i="2"/>
  <c r="AH8" i="1"/>
  <c r="AJ8" i="1"/>
  <c r="AJ30" i="1"/>
  <c r="AH30" i="1"/>
</calcChain>
</file>

<file path=xl/sharedStrings.xml><?xml version="1.0" encoding="utf-8"?>
<sst xmlns="http://schemas.openxmlformats.org/spreadsheetml/2006/main" count="129" uniqueCount="47">
  <si>
    <t>This worksheet generates the pywordletool letter frequency tables.</t>
  </si>
  <si>
    <t>By Letter Ocurrence</t>
  </si>
  <si>
    <t>By Letter Position - Raw</t>
  </si>
  <si>
    <t>By Letter Position - Fraction</t>
  </si>
  <si>
    <t>By Letter Position - Weighted</t>
  </si>
  <si>
    <t>letter_ranks.txt</t>
  </si>
  <si>
    <t>hard coded in helpers.py</t>
  </si>
  <si>
    <t>Position</t>
  </si>
  <si>
    <t>#</t>
  </si>
  <si>
    <t>Letter</t>
  </si>
  <si>
    <t>Count</t>
  </si>
  <si>
    <t>Rank</t>
  </si>
  <si>
    <t>Total</t>
  </si>
  <si>
    <t>VAR.P</t>
  </si>
  <si>
    <t>STDEV.P</t>
  </si>
  <si>
    <t>MEAN</t>
  </si>
  <si>
    <t>Letter Ranking Data</t>
  </si>
  <si>
    <t>ltr_rank_dict = {</t>
  </si>
  <si>
    <t>E</t>
  </si>
  <si>
    <t>A</t>
  </si>
  <si>
    <t>R</t>
  </si>
  <si>
    <t>O</t>
  </si>
  <si>
    <t>T</t>
  </si>
  <si>
    <t>I</t>
  </si>
  <si>
    <t>L</t>
  </si>
  <si>
    <t>S</t>
  </si>
  <si>
    <t>N</t>
  </si>
  <si>
    <t>U</t>
  </si>
  <si>
    <t>C</t>
  </si>
  <si>
    <t>Y</t>
  </si>
  <si>
    <t>H</t>
  </si>
  <si>
    <t>D</t>
  </si>
  <si>
    <t>P</t>
  </si>
  <si>
    <t>G</t>
  </si>
  <si>
    <t>M</t>
  </si>
  <si>
    <t>B</t>
  </si>
  <si>
    <t>F</t>
  </si>
  <si>
    <t>K</t>
  </si>
  <si>
    <t>W</t>
  </si>
  <si>
    <t>V</t>
  </si>
  <si>
    <t>X</t>
  </si>
  <si>
    <t>Z</t>
  </si>
  <si>
    <t>Q</t>
  </si>
  <si>
    <t>J</t>
  </si>
  <si>
    <t>}</t>
  </si>
  <si>
    <t>letter_ranks_bot.txt</t>
  </si>
  <si>
    <t>Data is from the Classis+ vocabulary on 1/11/24.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</si>
</sst>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89013336588644"/>
        <bgColor rgb="FFDAE3F3"/>
      </patternFill>
    </fill>
    <fill>
      <patternFill patternType="solid">
        <fgColor theme="4" tint="0.79989013336588644"/>
        <bgColor rgb="FFDEEBF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"/>
  <sheetViews>
    <sheetView zoomScale="152" zoomScaleNormal="152" workbookViewId="0">
      <selection activeCell="L25" sqref="L25"/>
    </sheetView>
  </sheetViews>
  <sheetFormatPr baseColWidth="10" defaultColWidth="10.5" defaultRowHeight="16" x14ac:dyDescent="0.2"/>
  <cols>
    <col min="1" max="1" width="3.1640625" style="1" customWidth="1"/>
    <col min="2" max="2" width="6" style="1" customWidth="1"/>
    <col min="3" max="3" width="5.83203125" style="1" customWidth="1"/>
    <col min="4" max="4" width="5.1640625" style="1" customWidth="1"/>
    <col min="5" max="5" width="3" style="1" customWidth="1"/>
    <col min="6" max="6" width="6" customWidth="1"/>
    <col min="7" max="11" width="7.6640625" customWidth="1"/>
    <col min="12" max="12" width="5.33203125" customWidth="1"/>
    <col min="13" max="13" width="3.33203125" customWidth="1"/>
    <col min="14" max="14" width="6" customWidth="1"/>
    <col min="15" max="19" width="7.6640625" customWidth="1"/>
    <col min="20" max="20" width="5.33203125" customWidth="1"/>
    <col min="21" max="21" width="3.83203125" customWidth="1"/>
    <col min="22" max="22" width="6" customWidth="1"/>
    <col min="23" max="27" width="7.6640625" customWidth="1"/>
    <col min="28" max="28" width="5.6640625" customWidth="1"/>
    <col min="29" max="29" width="5.33203125" customWidth="1"/>
    <col min="30" max="30" width="6.1640625" customWidth="1"/>
    <col min="31" max="31" width="8" customWidth="1"/>
    <col min="32" max="32" width="6.33203125" customWidth="1"/>
    <col min="33" max="33" width="5.33203125" customWidth="1"/>
    <col min="34" max="34" width="28.6640625" style="1" customWidth="1"/>
    <col min="35" max="35" width="3.6640625" customWidth="1"/>
    <col min="36" max="36" width="37.33203125" customWidth="1"/>
  </cols>
  <sheetData>
    <row r="1" spans="1:36" x14ac:dyDescent="0.2">
      <c r="A1" s="2" t="s">
        <v>0</v>
      </c>
    </row>
    <row r="3" spans="1:36" x14ac:dyDescent="0.2">
      <c r="A3" s="2" t="s">
        <v>1</v>
      </c>
      <c r="F3" s="2" t="s">
        <v>2</v>
      </c>
      <c r="N3" s="2" t="s">
        <v>3</v>
      </c>
      <c r="V3" s="2" t="s">
        <v>4</v>
      </c>
      <c r="AH3" s="3" t="s">
        <v>5</v>
      </c>
      <c r="AJ3" s="3" t="s">
        <v>6</v>
      </c>
    </row>
    <row r="4" spans="1:36" x14ac:dyDescent="0.2">
      <c r="C4" s="1">
        <f>MIN(C6:C31)</f>
        <v>27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W4" s="1" t="s">
        <v>7</v>
      </c>
      <c r="X4" s="1" t="s">
        <v>7</v>
      </c>
      <c r="Y4" s="1" t="s">
        <v>7</v>
      </c>
      <c r="Z4" s="1" t="s">
        <v>7</v>
      </c>
      <c r="AA4" s="1" t="s">
        <v>7</v>
      </c>
    </row>
    <row r="5" spans="1:36" x14ac:dyDescent="0.2">
      <c r="A5" s="3" t="s">
        <v>8</v>
      </c>
      <c r="B5" s="3" t="s">
        <v>9</v>
      </c>
      <c r="C5" s="3" t="s">
        <v>10</v>
      </c>
      <c r="D5" s="3" t="s">
        <v>11</v>
      </c>
      <c r="F5" s="3" t="s">
        <v>9</v>
      </c>
      <c r="G5" s="3">
        <v>1</v>
      </c>
      <c r="H5" s="3">
        <v>2</v>
      </c>
      <c r="I5" s="3">
        <v>3</v>
      </c>
      <c r="J5" s="3">
        <v>4</v>
      </c>
      <c r="K5" s="3">
        <v>5</v>
      </c>
      <c r="L5" s="4" t="s">
        <v>12</v>
      </c>
      <c r="M5" s="5"/>
      <c r="N5" s="3" t="s">
        <v>9</v>
      </c>
      <c r="O5" s="3">
        <v>1</v>
      </c>
      <c r="P5" s="3">
        <v>2</v>
      </c>
      <c r="Q5" s="3">
        <v>3</v>
      </c>
      <c r="R5" s="3">
        <v>4</v>
      </c>
      <c r="S5" s="3">
        <v>5</v>
      </c>
      <c r="T5" s="4" t="s">
        <v>12</v>
      </c>
      <c r="V5" s="3" t="s">
        <v>9</v>
      </c>
      <c r="W5" s="3">
        <v>1</v>
      </c>
      <c r="X5" s="3">
        <v>2</v>
      </c>
      <c r="Y5" s="3">
        <v>3</v>
      </c>
      <c r="Z5" s="3">
        <v>4</v>
      </c>
      <c r="AA5" s="3">
        <v>5</v>
      </c>
      <c r="AB5" s="4" t="s">
        <v>12</v>
      </c>
      <c r="AC5" s="5"/>
      <c r="AD5" s="4" t="s">
        <v>13</v>
      </c>
      <c r="AE5" s="4" t="s">
        <v>14</v>
      </c>
      <c r="AF5" s="4" t="s">
        <v>15</v>
      </c>
      <c r="AG5" s="5"/>
      <c r="AH5" s="3" t="s">
        <v>16</v>
      </c>
      <c r="AJ5" s="6" t="s">
        <v>17</v>
      </c>
    </row>
    <row r="6" spans="1:36" x14ac:dyDescent="0.2">
      <c r="A6" s="3">
        <v>1</v>
      </c>
      <c r="B6" s="3" t="s">
        <v>18</v>
      </c>
      <c r="C6" s="3">
        <v>1053</v>
      </c>
      <c r="D6" s="7">
        <f t="shared" ref="D6:D31" si="0">C6/$C$4</f>
        <v>39</v>
      </c>
      <c r="E6" s="8"/>
      <c r="F6" s="9" t="str">
        <f t="shared" ref="F6:F31" si="1">B6</f>
        <v>E</v>
      </c>
      <c r="G6" s="4">
        <v>72</v>
      </c>
      <c r="H6" s="4">
        <v>241</v>
      </c>
      <c r="I6" s="4">
        <v>177</v>
      </c>
      <c r="J6" s="4">
        <v>318</v>
      </c>
      <c r="K6" s="4">
        <v>422</v>
      </c>
      <c r="L6" s="10">
        <f t="shared" ref="L6:L31" si="2">SUM(G6:K6)</f>
        <v>1230</v>
      </c>
      <c r="M6" s="5"/>
      <c r="N6" s="9" t="str">
        <f t="shared" ref="N6:N31" si="3">B6</f>
        <v>E</v>
      </c>
      <c r="O6" s="11">
        <f t="shared" ref="O6:O31" si="4">G6/$L6</f>
        <v>5.8536585365853662E-2</v>
      </c>
      <c r="P6" s="11">
        <f t="shared" ref="P6:P31" si="5">H6/$L6</f>
        <v>0.19593495934959348</v>
      </c>
      <c r="Q6" s="11">
        <f t="shared" ref="Q6:Q31" si="6">I6/$L6</f>
        <v>0.14390243902439023</v>
      </c>
      <c r="R6" s="11">
        <f t="shared" ref="R6:R31" si="7">J6/$L6</f>
        <v>0.25853658536585367</v>
      </c>
      <c r="S6" s="11">
        <f t="shared" ref="S6:S31" si="8">K6/$L6</f>
        <v>0.34308943089430893</v>
      </c>
      <c r="T6" s="10">
        <f t="shared" ref="T6:T31" si="9">SUM(O6:S6)</f>
        <v>1</v>
      </c>
      <c r="V6" s="9" t="str">
        <f t="shared" ref="V6:V31" si="10">B6</f>
        <v>E</v>
      </c>
      <c r="W6" s="12">
        <f t="shared" ref="W6:W31" si="11">$D6*O6</f>
        <v>2.2829268292682929</v>
      </c>
      <c r="X6" s="12">
        <f t="shared" ref="X6:X31" si="12">$D6*P6</f>
        <v>7.6414634146341456</v>
      </c>
      <c r="Y6" s="12">
        <f t="shared" ref="Y6:Y31" si="13">$D6*Q6</f>
        <v>5.6121951219512187</v>
      </c>
      <c r="Z6" s="12">
        <f t="shared" ref="Z6:Z31" si="14">$D6*R6</f>
        <v>10.082926829268294</v>
      </c>
      <c r="AA6" s="12">
        <f t="shared" ref="AA6:AA31" si="15">$D6*S6</f>
        <v>13.380487804878049</v>
      </c>
      <c r="AB6" s="13">
        <f t="shared" ref="AB6:AB31" si="16">SUM(W6:AA6)</f>
        <v>39</v>
      </c>
      <c r="AC6" s="14"/>
      <c r="AD6" s="12">
        <f t="shared" ref="AD6:AD31" si="17">_xlfn.VAR.P(W6:AA6)</f>
        <v>14.320663890541345</v>
      </c>
      <c r="AE6" s="12">
        <f t="shared" ref="AE6:AE31" si="18">_xlfn.STDEV.P(W6:AA6)</f>
        <v>3.7842653039317082</v>
      </c>
      <c r="AF6" s="12">
        <f t="shared" ref="AF6:AF31" si="19">AVERAGE(W6:AA6)</f>
        <v>7.8</v>
      </c>
      <c r="AG6" s="14"/>
      <c r="AH6" s="9" t="str">
        <f t="shared" ref="AH6:AH31" si="20">LOWER(V6)&amp;":"&amp;TEXT($AB6, "0.0")&amp;":"&amp;TEXT($W6, "0.00")&amp;":"&amp;TEXT($X6, "0.00")&amp;":"&amp;TEXT($Y6, "0.00")&amp;":"&amp;TEXT($Z6, "0.00")&amp;":"&amp;TEXT($AA6, "0.00")</f>
        <v>e:39.0:2.28:7.64:5.61:10.08:13.38</v>
      </c>
      <c r="AJ6" s="9" t="str">
        <f t="shared" ref="AJ6:AJ31" si="21">"'"&amp;LOWER(V6)&amp;"'"&amp;": ["&amp;TEXT($AB6, "0.0")&amp;" , "&amp;TEXT($W6, "0.00")&amp;" , "&amp;TEXT($X6, "0.00")&amp;" , "&amp;TEXT($Y6, "0.00")&amp;" , "&amp;TEXT($Z6, "0.00")&amp;" , "&amp;TEXT($AA6, "0.00")&amp;"],"</f>
        <v>'e': [39.0 , 2.28 , 7.64 , 5.61 , 10.08 , 13.38],</v>
      </c>
    </row>
    <row r="7" spans="1:36" x14ac:dyDescent="0.2">
      <c r="A7" s="3">
        <v>2</v>
      </c>
      <c r="B7" s="3" t="s">
        <v>19</v>
      </c>
      <c r="C7" s="3">
        <v>906</v>
      </c>
      <c r="D7" s="7">
        <f t="shared" si="0"/>
        <v>33.555555555555557</v>
      </c>
      <c r="E7" s="8"/>
      <c r="F7" s="9" t="str">
        <f t="shared" si="1"/>
        <v>A</v>
      </c>
      <c r="G7" s="4">
        <v>140</v>
      </c>
      <c r="H7" s="4">
        <v>304</v>
      </c>
      <c r="I7" s="4">
        <v>306</v>
      </c>
      <c r="J7" s="4">
        <v>162</v>
      </c>
      <c r="K7" s="4">
        <v>63</v>
      </c>
      <c r="L7" s="10">
        <f t="shared" si="2"/>
        <v>975</v>
      </c>
      <c r="M7" s="5"/>
      <c r="N7" s="9" t="str">
        <f t="shared" si="3"/>
        <v>A</v>
      </c>
      <c r="O7" s="11">
        <f t="shared" si="4"/>
        <v>0.14358974358974358</v>
      </c>
      <c r="P7" s="11">
        <f t="shared" si="5"/>
        <v>0.31179487179487181</v>
      </c>
      <c r="Q7" s="11">
        <f t="shared" si="6"/>
        <v>0.31384615384615383</v>
      </c>
      <c r="R7" s="11">
        <f t="shared" si="7"/>
        <v>0.16615384615384615</v>
      </c>
      <c r="S7" s="11">
        <f t="shared" si="8"/>
        <v>6.4615384615384616E-2</v>
      </c>
      <c r="T7" s="10">
        <f t="shared" si="9"/>
        <v>0.99999999999999989</v>
      </c>
      <c r="V7" s="9" t="str">
        <f t="shared" si="10"/>
        <v>A</v>
      </c>
      <c r="W7" s="12">
        <f t="shared" si="11"/>
        <v>4.8182336182336183</v>
      </c>
      <c r="X7" s="12">
        <f t="shared" si="12"/>
        <v>10.462450142450143</v>
      </c>
      <c r="Y7" s="12">
        <f t="shared" si="13"/>
        <v>10.531282051282052</v>
      </c>
      <c r="Z7" s="12">
        <f t="shared" si="14"/>
        <v>5.5753846153846158</v>
      </c>
      <c r="AA7" s="12">
        <f t="shared" si="15"/>
        <v>2.1682051282051282</v>
      </c>
      <c r="AB7" s="13">
        <f t="shared" si="16"/>
        <v>33.555555555555557</v>
      </c>
      <c r="AC7" s="14"/>
      <c r="AD7" s="12">
        <f t="shared" si="17"/>
        <v>10.835421037166897</v>
      </c>
      <c r="AE7" s="12">
        <f t="shared" si="18"/>
        <v>3.2917200727229066</v>
      </c>
      <c r="AF7" s="12">
        <f t="shared" si="19"/>
        <v>6.7111111111111112</v>
      </c>
      <c r="AG7" s="14"/>
      <c r="AH7" s="9" t="str">
        <f t="shared" si="20"/>
        <v>a:33.6:4.82:10.46:10.53:5.58:2.17</v>
      </c>
      <c r="AJ7" s="9" t="str">
        <f t="shared" si="21"/>
        <v>'a': [33.6 , 4.82 , 10.46 , 10.53 , 5.58 , 2.17],</v>
      </c>
    </row>
    <row r="8" spans="1:36" x14ac:dyDescent="0.2">
      <c r="A8" s="3">
        <v>3</v>
      </c>
      <c r="B8" s="3" t="s">
        <v>20</v>
      </c>
      <c r="C8" s="3">
        <v>835</v>
      </c>
      <c r="D8" s="7">
        <f t="shared" si="0"/>
        <v>30.925925925925927</v>
      </c>
      <c r="E8" s="8"/>
      <c r="F8" s="9" t="str">
        <f t="shared" si="1"/>
        <v>R</v>
      </c>
      <c r="G8" s="4">
        <v>105</v>
      </c>
      <c r="H8" s="4">
        <v>267</v>
      </c>
      <c r="I8" s="4">
        <v>163</v>
      </c>
      <c r="J8" s="4">
        <v>150</v>
      </c>
      <c r="K8" s="4">
        <v>212</v>
      </c>
      <c r="L8" s="10">
        <f t="shared" si="2"/>
        <v>897</v>
      </c>
      <c r="M8" s="5"/>
      <c r="N8" s="9" t="str">
        <f t="shared" si="3"/>
        <v>R</v>
      </c>
      <c r="O8" s="11">
        <f t="shared" si="4"/>
        <v>0.11705685618729098</v>
      </c>
      <c r="P8" s="11">
        <f t="shared" si="5"/>
        <v>0.2976588628762542</v>
      </c>
      <c r="Q8" s="11">
        <f t="shared" si="6"/>
        <v>0.18171683389074694</v>
      </c>
      <c r="R8" s="11">
        <f t="shared" si="7"/>
        <v>0.16722408026755853</v>
      </c>
      <c r="S8" s="11">
        <f t="shared" si="8"/>
        <v>0.23634336677814938</v>
      </c>
      <c r="T8" s="10">
        <f t="shared" si="9"/>
        <v>1</v>
      </c>
      <c r="V8" s="9" t="str">
        <f t="shared" si="10"/>
        <v>R</v>
      </c>
      <c r="W8" s="12">
        <f t="shared" si="11"/>
        <v>3.6200916635699247</v>
      </c>
      <c r="X8" s="12">
        <f t="shared" si="12"/>
        <v>9.2053759445063807</v>
      </c>
      <c r="Y8" s="12">
        <f t="shared" si="13"/>
        <v>5.6197613443990262</v>
      </c>
      <c r="Z8" s="12">
        <f t="shared" si="14"/>
        <v>5.1715595193856068</v>
      </c>
      <c r="AA8" s="12">
        <f t="shared" si="15"/>
        <v>7.3091374540649907</v>
      </c>
      <c r="AB8" s="13">
        <f t="shared" si="16"/>
        <v>30.925925925925931</v>
      </c>
      <c r="AC8" s="14"/>
      <c r="AD8" s="12">
        <f t="shared" si="17"/>
        <v>3.6623333620277574</v>
      </c>
      <c r="AE8" s="12">
        <f t="shared" si="18"/>
        <v>1.9137223837400652</v>
      </c>
      <c r="AF8" s="12">
        <f t="shared" si="19"/>
        <v>6.185185185185186</v>
      </c>
      <c r="AG8" s="14"/>
      <c r="AH8" s="9" t="str">
        <f t="shared" si="20"/>
        <v>r:30.9:3.62:9.21:5.62:5.17:7.31</v>
      </c>
      <c r="AJ8" s="9" t="str">
        <f t="shared" si="21"/>
        <v>'r': [30.9 , 3.62 , 9.21 , 5.62 , 5.17 , 7.31],</v>
      </c>
    </row>
    <row r="9" spans="1:36" x14ac:dyDescent="0.2">
      <c r="A9" s="3">
        <v>5</v>
      </c>
      <c r="B9" s="3" t="s">
        <v>21</v>
      </c>
      <c r="C9" s="3">
        <v>672</v>
      </c>
      <c r="D9" s="7">
        <f t="shared" si="0"/>
        <v>24.888888888888889</v>
      </c>
      <c r="E9" s="8"/>
      <c r="F9" s="9" t="str">
        <f t="shared" si="1"/>
        <v>O</v>
      </c>
      <c r="G9" s="4">
        <v>41</v>
      </c>
      <c r="H9" s="4">
        <v>279</v>
      </c>
      <c r="I9" s="4">
        <v>243</v>
      </c>
      <c r="J9" s="4">
        <v>132</v>
      </c>
      <c r="K9" s="4">
        <v>58</v>
      </c>
      <c r="L9" s="10">
        <f t="shared" si="2"/>
        <v>753</v>
      </c>
      <c r="M9" s="5"/>
      <c r="N9" s="9" t="str">
        <f t="shared" si="3"/>
        <v>O</v>
      </c>
      <c r="O9" s="11">
        <f t="shared" si="4"/>
        <v>5.4448871181938911E-2</v>
      </c>
      <c r="P9" s="11">
        <f t="shared" si="5"/>
        <v>0.37051792828685259</v>
      </c>
      <c r="Q9" s="11">
        <f t="shared" si="6"/>
        <v>0.32270916334661354</v>
      </c>
      <c r="R9" s="11">
        <f t="shared" si="7"/>
        <v>0.1752988047808765</v>
      </c>
      <c r="S9" s="11">
        <f t="shared" si="8"/>
        <v>7.702523240371846E-2</v>
      </c>
      <c r="T9" s="10">
        <f t="shared" si="9"/>
        <v>1</v>
      </c>
      <c r="V9" s="9" t="str">
        <f t="shared" si="10"/>
        <v>O</v>
      </c>
      <c r="W9" s="12">
        <f t="shared" si="11"/>
        <v>1.3551719049727018</v>
      </c>
      <c r="X9" s="12">
        <f t="shared" si="12"/>
        <v>9.2217795484727763</v>
      </c>
      <c r="Y9" s="12">
        <f t="shared" si="13"/>
        <v>8.0318725099601593</v>
      </c>
      <c r="Z9" s="12">
        <f t="shared" si="14"/>
        <v>4.3629924745462594</v>
      </c>
      <c r="AA9" s="12">
        <f t="shared" si="15"/>
        <v>1.9170724509369927</v>
      </c>
      <c r="AB9" s="13">
        <f t="shared" si="16"/>
        <v>24.888888888888889</v>
      </c>
      <c r="AC9" s="14"/>
      <c r="AD9" s="12">
        <f t="shared" si="17"/>
        <v>10.041639407861862</v>
      </c>
      <c r="AE9" s="12">
        <f t="shared" si="18"/>
        <v>3.1688545892580589</v>
      </c>
      <c r="AF9" s="12">
        <f t="shared" si="19"/>
        <v>4.9777777777777779</v>
      </c>
      <c r="AG9" s="14"/>
      <c r="AH9" s="9" t="str">
        <f t="shared" si="20"/>
        <v>o:24.9:1.36:9.22:8.03:4.36:1.92</v>
      </c>
      <c r="AJ9" s="9" t="str">
        <f t="shared" si="21"/>
        <v>'o': [24.9 , 1.36 , 9.22 , 8.03 , 4.36 , 1.92],</v>
      </c>
    </row>
    <row r="10" spans="1:36" x14ac:dyDescent="0.2">
      <c r="A10" s="3">
        <v>6</v>
      </c>
      <c r="B10" s="3" t="s">
        <v>22</v>
      </c>
      <c r="C10" s="3">
        <v>667</v>
      </c>
      <c r="D10" s="7">
        <f t="shared" si="0"/>
        <v>24.703703703703702</v>
      </c>
      <c r="E10" s="8"/>
      <c r="F10" s="9" t="str">
        <f t="shared" si="1"/>
        <v>T</v>
      </c>
      <c r="G10" s="4">
        <v>149</v>
      </c>
      <c r="H10" s="4">
        <v>77</v>
      </c>
      <c r="I10" s="4">
        <v>111</v>
      </c>
      <c r="J10" s="4">
        <v>139</v>
      </c>
      <c r="K10" s="4">
        <v>253</v>
      </c>
      <c r="L10" s="10">
        <f t="shared" si="2"/>
        <v>729</v>
      </c>
      <c r="M10" s="5"/>
      <c r="N10" s="9" t="str">
        <f t="shared" si="3"/>
        <v>T</v>
      </c>
      <c r="O10" s="11">
        <f t="shared" si="4"/>
        <v>0.20438957475994513</v>
      </c>
      <c r="P10" s="11">
        <f t="shared" si="5"/>
        <v>0.1056241426611797</v>
      </c>
      <c r="Q10" s="11">
        <f t="shared" si="6"/>
        <v>0.15226337448559671</v>
      </c>
      <c r="R10" s="11">
        <f t="shared" si="7"/>
        <v>0.19067215363511661</v>
      </c>
      <c r="S10" s="11">
        <f t="shared" si="8"/>
        <v>0.34705075445816186</v>
      </c>
      <c r="T10" s="10">
        <f t="shared" si="9"/>
        <v>1</v>
      </c>
      <c r="V10" s="9" t="str">
        <f t="shared" si="10"/>
        <v>T</v>
      </c>
      <c r="W10" s="12">
        <f t="shared" si="11"/>
        <v>5.0491794949956814</v>
      </c>
      <c r="X10" s="12">
        <f t="shared" si="12"/>
        <v>2.609307524259513</v>
      </c>
      <c r="Y10" s="12">
        <f t="shared" si="13"/>
        <v>3.7614692882182594</v>
      </c>
      <c r="Z10" s="12">
        <f t="shared" si="14"/>
        <v>4.7103083879489915</v>
      </c>
      <c r="AA10" s="12">
        <f t="shared" si="15"/>
        <v>8.573439008281257</v>
      </c>
      <c r="AB10" s="13">
        <f t="shared" si="16"/>
        <v>24.703703703703702</v>
      </c>
      <c r="AC10" s="14"/>
      <c r="AD10" s="12">
        <f t="shared" si="17"/>
        <v>4.017523347455171</v>
      </c>
      <c r="AE10" s="12">
        <f t="shared" si="18"/>
        <v>2.0043760494116794</v>
      </c>
      <c r="AF10" s="12">
        <f t="shared" si="19"/>
        <v>4.9407407407407407</v>
      </c>
      <c r="AG10" s="14"/>
      <c r="AH10" s="9" t="str">
        <f t="shared" si="20"/>
        <v>t:24.7:5.05:2.61:3.76:4.71:8.57</v>
      </c>
      <c r="AJ10" s="9" t="str">
        <f t="shared" si="21"/>
        <v>'t': [24.7 , 5.05 , 2.61 , 3.76 , 4.71 , 8.57],</v>
      </c>
    </row>
    <row r="11" spans="1:36" x14ac:dyDescent="0.2">
      <c r="A11" s="3">
        <v>4</v>
      </c>
      <c r="B11" s="3" t="s">
        <v>23</v>
      </c>
      <c r="C11" s="3">
        <v>646</v>
      </c>
      <c r="D11" s="7">
        <f t="shared" si="0"/>
        <v>23.925925925925927</v>
      </c>
      <c r="E11" s="8"/>
      <c r="F11" s="9" t="str">
        <f t="shared" si="1"/>
        <v>I</v>
      </c>
      <c r="G11" s="4">
        <v>34</v>
      </c>
      <c r="H11" s="4">
        <v>201</v>
      </c>
      <c r="I11" s="4">
        <v>266</v>
      </c>
      <c r="J11" s="4">
        <v>158</v>
      </c>
      <c r="K11" s="4">
        <v>11</v>
      </c>
      <c r="L11" s="10">
        <f t="shared" si="2"/>
        <v>670</v>
      </c>
      <c r="M11" s="5"/>
      <c r="N11" s="9" t="str">
        <f t="shared" si="3"/>
        <v>I</v>
      </c>
      <c r="O11" s="11">
        <f t="shared" si="4"/>
        <v>5.0746268656716415E-2</v>
      </c>
      <c r="P11" s="11">
        <f t="shared" si="5"/>
        <v>0.3</v>
      </c>
      <c r="Q11" s="11">
        <f t="shared" si="6"/>
        <v>0.39701492537313432</v>
      </c>
      <c r="R11" s="11">
        <f t="shared" si="7"/>
        <v>0.23582089552238805</v>
      </c>
      <c r="S11" s="11">
        <f t="shared" si="8"/>
        <v>1.6417910447761194E-2</v>
      </c>
      <c r="T11" s="10">
        <f t="shared" si="9"/>
        <v>1</v>
      </c>
      <c r="V11" s="9" t="str">
        <f t="shared" si="10"/>
        <v>I</v>
      </c>
      <c r="W11" s="12">
        <f t="shared" si="11"/>
        <v>1.2141514648977336</v>
      </c>
      <c r="X11" s="12">
        <f t="shared" si="12"/>
        <v>7.177777777777778</v>
      </c>
      <c r="Y11" s="12">
        <f t="shared" si="13"/>
        <v>9.4989496959646225</v>
      </c>
      <c r="Z11" s="12">
        <f t="shared" si="14"/>
        <v>5.6422332780541735</v>
      </c>
      <c r="AA11" s="12">
        <f t="shared" si="15"/>
        <v>0.39281370923161968</v>
      </c>
      <c r="AB11" s="13">
        <f t="shared" si="16"/>
        <v>23.925925925925931</v>
      </c>
      <c r="AC11" s="14"/>
      <c r="AD11" s="12">
        <f t="shared" si="17"/>
        <v>12.144763124980704</v>
      </c>
      <c r="AE11" s="12">
        <f t="shared" si="18"/>
        <v>3.4849337332266024</v>
      </c>
      <c r="AF11" s="12">
        <f t="shared" si="19"/>
        <v>4.7851851851851865</v>
      </c>
      <c r="AG11" s="14"/>
      <c r="AH11" s="9" t="str">
        <f t="shared" si="20"/>
        <v>i:23.9:1.21:7.18:9.50:5.64:0.39</v>
      </c>
      <c r="AJ11" s="9" t="str">
        <f t="shared" si="21"/>
        <v>'i': [23.9 , 1.21 , 7.18 , 9.50 , 5.64 , 0.39],</v>
      </c>
    </row>
    <row r="12" spans="1:36" x14ac:dyDescent="0.2">
      <c r="A12" s="3">
        <v>9</v>
      </c>
      <c r="B12" s="3" t="s">
        <v>24</v>
      </c>
      <c r="C12" s="3">
        <v>645</v>
      </c>
      <c r="D12" s="7">
        <f t="shared" si="0"/>
        <v>23.888888888888889</v>
      </c>
      <c r="E12" s="8"/>
      <c r="F12" s="9" t="str">
        <f t="shared" si="1"/>
        <v>L</v>
      </c>
      <c r="G12" s="4">
        <v>87</v>
      </c>
      <c r="H12" s="4">
        <v>200</v>
      </c>
      <c r="I12" s="4">
        <v>112</v>
      </c>
      <c r="J12" s="4">
        <v>162</v>
      </c>
      <c r="K12" s="4">
        <v>155</v>
      </c>
      <c r="L12" s="10">
        <f t="shared" si="2"/>
        <v>716</v>
      </c>
      <c r="M12" s="5"/>
      <c r="N12" s="9" t="str">
        <f t="shared" si="3"/>
        <v>L</v>
      </c>
      <c r="O12" s="11">
        <f t="shared" si="4"/>
        <v>0.12150837988826815</v>
      </c>
      <c r="P12" s="11">
        <f t="shared" si="5"/>
        <v>0.27932960893854747</v>
      </c>
      <c r="Q12" s="11">
        <f t="shared" si="6"/>
        <v>0.15642458100558659</v>
      </c>
      <c r="R12" s="11">
        <f t="shared" si="7"/>
        <v>0.22625698324022347</v>
      </c>
      <c r="S12" s="11">
        <f t="shared" si="8"/>
        <v>0.21648044692737431</v>
      </c>
      <c r="T12" s="10">
        <f t="shared" si="9"/>
        <v>1</v>
      </c>
      <c r="V12" s="9" t="str">
        <f t="shared" si="10"/>
        <v>L</v>
      </c>
      <c r="W12" s="12">
        <f t="shared" si="11"/>
        <v>2.9027001862197395</v>
      </c>
      <c r="X12" s="12">
        <f t="shared" si="12"/>
        <v>6.6728739913097455</v>
      </c>
      <c r="Y12" s="12">
        <f t="shared" si="13"/>
        <v>3.7368094351334578</v>
      </c>
      <c r="Z12" s="12">
        <f t="shared" si="14"/>
        <v>5.4050279329608939</v>
      </c>
      <c r="AA12" s="12">
        <f t="shared" si="15"/>
        <v>5.1714773432650532</v>
      </c>
      <c r="AB12" s="13">
        <f t="shared" si="16"/>
        <v>23.888888888888889</v>
      </c>
      <c r="AC12" s="14"/>
      <c r="AD12" s="12">
        <f t="shared" si="17"/>
        <v>1.7478725656672167</v>
      </c>
      <c r="AE12" s="12">
        <f t="shared" si="18"/>
        <v>1.322071316407408</v>
      </c>
      <c r="AF12" s="12">
        <f t="shared" si="19"/>
        <v>4.7777777777777777</v>
      </c>
      <c r="AG12" s="14"/>
      <c r="AH12" s="9" t="str">
        <f t="shared" si="20"/>
        <v>l:23.9:2.90:6.67:3.74:5.41:5.17</v>
      </c>
      <c r="AJ12" s="9" t="str">
        <f t="shared" si="21"/>
        <v>'l': [23.9 , 2.90 , 6.67 , 3.74 , 5.41 , 5.17],</v>
      </c>
    </row>
    <row r="13" spans="1:36" x14ac:dyDescent="0.2">
      <c r="A13" s="3">
        <v>8</v>
      </c>
      <c r="B13" s="3" t="s">
        <v>25</v>
      </c>
      <c r="C13" s="3">
        <v>617</v>
      </c>
      <c r="D13" s="7">
        <f t="shared" si="0"/>
        <v>22.851851851851851</v>
      </c>
      <c r="E13" s="8"/>
      <c r="F13" s="9" t="str">
        <f t="shared" si="1"/>
        <v>S</v>
      </c>
      <c r="G13" s="4">
        <v>365</v>
      </c>
      <c r="H13" s="4">
        <v>16</v>
      </c>
      <c r="I13" s="4">
        <v>80</v>
      </c>
      <c r="J13" s="4">
        <v>171</v>
      </c>
      <c r="K13" s="4">
        <v>36</v>
      </c>
      <c r="L13" s="10">
        <f t="shared" si="2"/>
        <v>668</v>
      </c>
      <c r="M13" s="5"/>
      <c r="N13" s="9" t="str">
        <f t="shared" si="3"/>
        <v>S</v>
      </c>
      <c r="O13" s="11">
        <f t="shared" si="4"/>
        <v>0.54640718562874246</v>
      </c>
      <c r="P13" s="11">
        <f t="shared" si="5"/>
        <v>2.3952095808383235E-2</v>
      </c>
      <c r="Q13" s="11">
        <f t="shared" si="6"/>
        <v>0.11976047904191617</v>
      </c>
      <c r="R13" s="11">
        <f t="shared" si="7"/>
        <v>0.2559880239520958</v>
      </c>
      <c r="S13" s="11">
        <f t="shared" si="8"/>
        <v>5.3892215568862277E-2</v>
      </c>
      <c r="T13" s="10">
        <f t="shared" si="9"/>
        <v>0.99999999999999989</v>
      </c>
      <c r="V13" s="9" t="str">
        <f t="shared" si="10"/>
        <v>S</v>
      </c>
      <c r="W13" s="12">
        <f t="shared" si="11"/>
        <v>12.486416056775337</v>
      </c>
      <c r="X13" s="12">
        <f t="shared" si="12"/>
        <v>0.54734974495453537</v>
      </c>
      <c r="Y13" s="12">
        <f t="shared" si="13"/>
        <v>2.7367487247726769</v>
      </c>
      <c r="Z13" s="12">
        <f t="shared" si="14"/>
        <v>5.8498003992015963</v>
      </c>
      <c r="AA13" s="12">
        <f t="shared" si="15"/>
        <v>1.2315369261477045</v>
      </c>
      <c r="AB13" s="13">
        <f t="shared" si="16"/>
        <v>22.851851851851848</v>
      </c>
      <c r="AC13" s="14"/>
      <c r="AD13" s="12">
        <f t="shared" si="17"/>
        <v>18.99907851358223</v>
      </c>
      <c r="AE13" s="12">
        <f t="shared" si="18"/>
        <v>4.3587932405176355</v>
      </c>
      <c r="AF13" s="12">
        <f t="shared" si="19"/>
        <v>4.5703703703703695</v>
      </c>
      <c r="AG13" s="14"/>
      <c r="AH13" s="9" t="str">
        <f t="shared" si="20"/>
        <v>s:22.9:12.49:0.55:2.74:5.85:1.23</v>
      </c>
      <c r="AJ13" s="9" t="str">
        <f t="shared" si="21"/>
        <v>'s': [22.9 , 12.49 , 0.55 , 2.74 , 5.85 , 1.23],</v>
      </c>
    </row>
    <row r="14" spans="1:36" x14ac:dyDescent="0.2">
      <c r="A14" s="3">
        <v>7</v>
      </c>
      <c r="B14" s="3" t="s">
        <v>26</v>
      </c>
      <c r="C14" s="3">
        <v>548</v>
      </c>
      <c r="D14" s="7">
        <f t="shared" si="0"/>
        <v>20.296296296296298</v>
      </c>
      <c r="E14" s="8"/>
      <c r="F14" s="9" t="str">
        <f t="shared" si="1"/>
        <v>N</v>
      </c>
      <c r="G14" s="4">
        <v>37</v>
      </c>
      <c r="H14" s="4">
        <v>87</v>
      </c>
      <c r="I14" s="4">
        <v>137</v>
      </c>
      <c r="J14" s="4">
        <v>182</v>
      </c>
      <c r="K14" s="4">
        <v>130</v>
      </c>
      <c r="L14" s="10">
        <f t="shared" si="2"/>
        <v>573</v>
      </c>
      <c r="M14" s="5"/>
      <c r="N14" s="9" t="str">
        <f t="shared" si="3"/>
        <v>N</v>
      </c>
      <c r="O14" s="11">
        <f t="shared" si="4"/>
        <v>6.4572425828970326E-2</v>
      </c>
      <c r="P14" s="11">
        <f t="shared" si="5"/>
        <v>0.15183246073298429</v>
      </c>
      <c r="Q14" s="11">
        <f t="shared" si="6"/>
        <v>0.23909249563699825</v>
      </c>
      <c r="R14" s="11">
        <f t="shared" si="7"/>
        <v>0.31762652705061084</v>
      </c>
      <c r="S14" s="11">
        <f t="shared" si="8"/>
        <v>0.2268760907504363</v>
      </c>
      <c r="T14" s="10">
        <f t="shared" si="9"/>
        <v>1</v>
      </c>
      <c r="V14" s="9" t="str">
        <f t="shared" si="10"/>
        <v>N</v>
      </c>
      <c r="W14" s="12">
        <f t="shared" si="11"/>
        <v>1.3105810871953978</v>
      </c>
      <c r="X14" s="12">
        <f t="shared" si="12"/>
        <v>3.081636610432422</v>
      </c>
      <c r="Y14" s="12">
        <f t="shared" si="13"/>
        <v>4.8526921336694464</v>
      </c>
      <c r="Z14" s="12">
        <f t="shared" si="14"/>
        <v>6.4466421045827689</v>
      </c>
      <c r="AA14" s="12">
        <f t="shared" si="15"/>
        <v>4.6047443604162632</v>
      </c>
      <c r="AB14" s="13">
        <f t="shared" si="16"/>
        <v>20.296296296296298</v>
      </c>
      <c r="AC14" s="14"/>
      <c r="AD14" s="12">
        <f t="shared" si="17"/>
        <v>3.0275328618007187</v>
      </c>
      <c r="AE14" s="12">
        <f t="shared" si="18"/>
        <v>1.7399807073070432</v>
      </c>
      <c r="AF14" s="12">
        <f t="shared" si="19"/>
        <v>4.0592592592592593</v>
      </c>
      <c r="AG14" s="14"/>
      <c r="AH14" s="9" t="str">
        <f t="shared" si="20"/>
        <v>n:20.3:1.31:3.08:4.85:6.45:4.60</v>
      </c>
      <c r="AJ14" s="9" t="str">
        <f t="shared" si="21"/>
        <v>'n': [20.3 , 1.31 , 3.08 , 4.85 , 6.45 , 4.60],</v>
      </c>
    </row>
    <row r="15" spans="1:36" x14ac:dyDescent="0.2">
      <c r="A15" s="3">
        <v>11</v>
      </c>
      <c r="B15" s="3" t="s">
        <v>27</v>
      </c>
      <c r="C15" s="3">
        <v>456</v>
      </c>
      <c r="D15" s="7">
        <f t="shared" si="0"/>
        <v>16.888888888888889</v>
      </c>
      <c r="E15" s="8"/>
      <c r="F15" s="9" t="str">
        <f t="shared" si="1"/>
        <v>U</v>
      </c>
      <c r="G15" s="4">
        <v>33</v>
      </c>
      <c r="H15" s="4">
        <v>185</v>
      </c>
      <c r="I15" s="4">
        <v>165</v>
      </c>
      <c r="J15" s="4">
        <v>82</v>
      </c>
      <c r="K15" s="4">
        <v>1</v>
      </c>
      <c r="L15" s="10">
        <f t="shared" si="2"/>
        <v>466</v>
      </c>
      <c r="M15" s="5"/>
      <c r="N15" s="9" t="str">
        <f t="shared" si="3"/>
        <v>U</v>
      </c>
      <c r="O15" s="11">
        <f t="shared" si="4"/>
        <v>7.0815450643776826E-2</v>
      </c>
      <c r="P15" s="11">
        <f t="shared" si="5"/>
        <v>0.39699570815450641</v>
      </c>
      <c r="Q15" s="11">
        <f t="shared" si="6"/>
        <v>0.35407725321888411</v>
      </c>
      <c r="R15" s="11">
        <f t="shared" si="7"/>
        <v>0.17596566523605151</v>
      </c>
      <c r="S15" s="11">
        <f t="shared" si="8"/>
        <v>2.1459227467811159E-3</v>
      </c>
      <c r="T15" s="10">
        <f t="shared" si="9"/>
        <v>1</v>
      </c>
      <c r="V15" s="9" t="str">
        <f t="shared" si="10"/>
        <v>U</v>
      </c>
      <c r="W15" s="12">
        <f t="shared" si="11"/>
        <v>1.195994277539342</v>
      </c>
      <c r="X15" s="12">
        <f t="shared" si="12"/>
        <v>6.7048164043872198</v>
      </c>
      <c r="Y15" s="12">
        <f t="shared" si="13"/>
        <v>5.9799713876967093</v>
      </c>
      <c r="Z15" s="12">
        <f t="shared" si="14"/>
        <v>2.971864568431092</v>
      </c>
      <c r="AA15" s="12">
        <f t="shared" si="15"/>
        <v>3.6242250834525515E-2</v>
      </c>
      <c r="AB15" s="13">
        <f t="shared" si="16"/>
        <v>16.888888888888889</v>
      </c>
      <c r="AC15" s="14"/>
      <c r="AD15" s="12">
        <f t="shared" si="17"/>
        <v>6.7862804119425775</v>
      </c>
      <c r="AE15" s="12">
        <f t="shared" si="18"/>
        <v>2.6050490229442089</v>
      </c>
      <c r="AF15" s="12">
        <f t="shared" si="19"/>
        <v>3.3777777777777778</v>
      </c>
      <c r="AG15" s="14"/>
      <c r="AH15" s="9" t="str">
        <f t="shared" si="20"/>
        <v>u:16.9:1.20:6.70:5.98:2.97:0.04</v>
      </c>
      <c r="AJ15" s="9" t="str">
        <f t="shared" si="21"/>
        <v>'u': [16.9 , 1.20 , 6.70 , 5.98 , 2.97 , 0.04],</v>
      </c>
    </row>
    <row r="16" spans="1:36" x14ac:dyDescent="0.2">
      <c r="A16" s="3">
        <v>10</v>
      </c>
      <c r="B16" s="3" t="s">
        <v>28</v>
      </c>
      <c r="C16" s="3">
        <v>446</v>
      </c>
      <c r="D16" s="7">
        <f t="shared" si="0"/>
        <v>16.518518518518519</v>
      </c>
      <c r="E16" s="8"/>
      <c r="F16" s="9" t="str">
        <f t="shared" si="1"/>
        <v>C</v>
      </c>
      <c r="G16" s="4">
        <v>198</v>
      </c>
      <c r="H16" s="4">
        <v>40</v>
      </c>
      <c r="I16" s="4">
        <v>56</v>
      </c>
      <c r="J16" s="4">
        <v>150</v>
      </c>
      <c r="K16" s="4">
        <v>31</v>
      </c>
      <c r="L16" s="10">
        <f t="shared" si="2"/>
        <v>475</v>
      </c>
      <c r="M16" s="5"/>
      <c r="N16" s="9" t="str">
        <f t="shared" si="3"/>
        <v>C</v>
      </c>
      <c r="O16" s="11">
        <f t="shared" si="4"/>
        <v>0.4168421052631579</v>
      </c>
      <c r="P16" s="11">
        <f t="shared" si="5"/>
        <v>8.4210526315789472E-2</v>
      </c>
      <c r="Q16" s="11">
        <f t="shared" si="6"/>
        <v>0.11789473684210526</v>
      </c>
      <c r="R16" s="11">
        <f t="shared" si="7"/>
        <v>0.31578947368421051</v>
      </c>
      <c r="S16" s="11">
        <f t="shared" si="8"/>
        <v>6.5263157894736842E-2</v>
      </c>
      <c r="T16" s="10">
        <f t="shared" si="9"/>
        <v>1</v>
      </c>
      <c r="V16" s="9" t="str">
        <f t="shared" si="10"/>
        <v>C</v>
      </c>
      <c r="W16" s="12">
        <f t="shared" si="11"/>
        <v>6.8856140350877197</v>
      </c>
      <c r="X16" s="12">
        <f t="shared" si="12"/>
        <v>1.3910331384015595</v>
      </c>
      <c r="Y16" s="12">
        <f t="shared" si="13"/>
        <v>1.9474463937621833</v>
      </c>
      <c r="Z16" s="12">
        <f t="shared" si="14"/>
        <v>5.2163742690058479</v>
      </c>
      <c r="AA16" s="12">
        <f t="shared" si="15"/>
        <v>1.0780506822612086</v>
      </c>
      <c r="AB16" s="13">
        <f t="shared" si="16"/>
        <v>16.518518518518519</v>
      </c>
      <c r="AC16" s="14"/>
      <c r="AD16" s="12">
        <f t="shared" si="17"/>
        <v>5.3879328534895805</v>
      </c>
      <c r="AE16" s="12">
        <f t="shared" si="18"/>
        <v>2.3211921190391762</v>
      </c>
      <c r="AF16" s="12">
        <f t="shared" si="19"/>
        <v>3.3037037037037038</v>
      </c>
      <c r="AG16" s="14"/>
      <c r="AH16" s="9" t="str">
        <f t="shared" si="20"/>
        <v>c:16.5:6.89:1.39:1.95:5.22:1.08</v>
      </c>
      <c r="AJ16" s="9" t="str">
        <f t="shared" si="21"/>
        <v>'c': [16.5 , 6.89 , 1.39 , 1.95 , 5.22 , 1.08],</v>
      </c>
    </row>
    <row r="17" spans="1:36" x14ac:dyDescent="0.2">
      <c r="A17" s="3">
        <v>19</v>
      </c>
      <c r="B17" s="3" t="s">
        <v>29</v>
      </c>
      <c r="C17" s="3">
        <v>416</v>
      </c>
      <c r="D17" s="7">
        <f t="shared" si="0"/>
        <v>15.407407407407407</v>
      </c>
      <c r="E17" s="8"/>
      <c r="F17" s="9" t="str">
        <f t="shared" si="1"/>
        <v>Y</v>
      </c>
      <c r="G17" s="4">
        <v>6</v>
      </c>
      <c r="H17" s="4">
        <v>22</v>
      </c>
      <c r="I17" s="4">
        <v>29</v>
      </c>
      <c r="J17" s="4">
        <v>3</v>
      </c>
      <c r="K17" s="4">
        <v>364</v>
      </c>
      <c r="L17" s="10">
        <f t="shared" si="2"/>
        <v>424</v>
      </c>
      <c r="M17" s="5"/>
      <c r="N17" s="9" t="str">
        <f t="shared" si="3"/>
        <v>Y</v>
      </c>
      <c r="O17" s="11">
        <f t="shared" si="4"/>
        <v>1.4150943396226415E-2</v>
      </c>
      <c r="P17" s="11">
        <f t="shared" si="5"/>
        <v>5.1886792452830191E-2</v>
      </c>
      <c r="Q17" s="11">
        <f t="shared" si="6"/>
        <v>6.8396226415094338E-2</v>
      </c>
      <c r="R17" s="11">
        <f t="shared" si="7"/>
        <v>7.0754716981132077E-3</v>
      </c>
      <c r="S17" s="11">
        <f t="shared" si="8"/>
        <v>0.85849056603773588</v>
      </c>
      <c r="T17" s="10">
        <f t="shared" si="9"/>
        <v>1</v>
      </c>
      <c r="V17" s="9" t="str">
        <f t="shared" si="10"/>
        <v>Y</v>
      </c>
      <c r="W17" s="12">
        <f t="shared" si="11"/>
        <v>0.2180293501048218</v>
      </c>
      <c r="X17" s="12">
        <f t="shared" si="12"/>
        <v>0.79944095038434659</v>
      </c>
      <c r="Y17" s="12">
        <f t="shared" si="13"/>
        <v>1.0538085255066387</v>
      </c>
      <c r="Z17" s="12">
        <f t="shared" si="14"/>
        <v>0.1090146750524109</v>
      </c>
      <c r="AA17" s="12">
        <f t="shared" si="15"/>
        <v>13.22711390635919</v>
      </c>
      <c r="AB17" s="13">
        <f t="shared" si="16"/>
        <v>15.407407407407408</v>
      </c>
      <c r="AC17" s="14"/>
      <c r="AD17" s="12">
        <f t="shared" si="17"/>
        <v>25.857588185339992</v>
      </c>
      <c r="AE17" s="12">
        <f t="shared" si="18"/>
        <v>5.0850357113141289</v>
      </c>
      <c r="AF17" s="12">
        <f t="shared" si="19"/>
        <v>3.0814814814814815</v>
      </c>
      <c r="AG17" s="14"/>
      <c r="AH17" s="9" t="str">
        <f t="shared" si="20"/>
        <v>y:15.4:0.22:0.80:1.05:0.11:13.23</v>
      </c>
      <c r="AJ17" s="9" t="str">
        <f t="shared" si="21"/>
        <v>'y': [15.4 , 0.22 , 0.80 , 1.05 , 0.11 , 13.23],</v>
      </c>
    </row>
    <row r="18" spans="1:36" x14ac:dyDescent="0.2">
      <c r="A18" s="3">
        <v>15</v>
      </c>
      <c r="B18" s="3" t="s">
        <v>30</v>
      </c>
      <c r="C18" s="3">
        <v>377</v>
      </c>
      <c r="D18" s="7">
        <f t="shared" si="0"/>
        <v>13.962962962962964</v>
      </c>
      <c r="E18" s="8"/>
      <c r="F18" s="9" t="str">
        <f t="shared" si="1"/>
        <v>H</v>
      </c>
      <c r="G18" s="4">
        <v>69</v>
      </c>
      <c r="H18" s="4">
        <v>144</v>
      </c>
      <c r="I18" s="4">
        <v>9</v>
      </c>
      <c r="J18" s="4">
        <v>28</v>
      </c>
      <c r="K18" s="4">
        <v>137</v>
      </c>
      <c r="L18" s="10">
        <f t="shared" si="2"/>
        <v>387</v>
      </c>
      <c r="M18" s="5"/>
      <c r="N18" s="9" t="str">
        <f t="shared" si="3"/>
        <v>H</v>
      </c>
      <c r="O18" s="11">
        <f t="shared" si="4"/>
        <v>0.17829457364341086</v>
      </c>
      <c r="P18" s="11">
        <f t="shared" si="5"/>
        <v>0.37209302325581395</v>
      </c>
      <c r="Q18" s="11">
        <f t="shared" si="6"/>
        <v>2.3255813953488372E-2</v>
      </c>
      <c r="R18" s="11">
        <f t="shared" si="7"/>
        <v>7.2351421188630485E-2</v>
      </c>
      <c r="S18" s="11">
        <f t="shared" si="8"/>
        <v>0.35400516795865633</v>
      </c>
      <c r="T18" s="10">
        <f t="shared" si="9"/>
        <v>1</v>
      </c>
      <c r="V18" s="9" t="str">
        <f t="shared" si="10"/>
        <v>H</v>
      </c>
      <c r="W18" s="12">
        <f t="shared" si="11"/>
        <v>2.4895205282802184</v>
      </c>
      <c r="X18" s="12">
        <f t="shared" si="12"/>
        <v>5.1955211024978469</v>
      </c>
      <c r="Y18" s="12">
        <f t="shared" si="13"/>
        <v>0.32472006890611543</v>
      </c>
      <c r="Z18" s="12">
        <f t="shared" si="14"/>
        <v>1.0102402143745812</v>
      </c>
      <c r="AA18" s="12">
        <f t="shared" si="15"/>
        <v>4.942961048904202</v>
      </c>
      <c r="AB18" s="13">
        <f t="shared" si="16"/>
        <v>13.962962962962964</v>
      </c>
      <c r="AC18" s="14"/>
      <c r="AD18" s="12">
        <f t="shared" si="17"/>
        <v>3.9514354782176189</v>
      </c>
      <c r="AE18" s="12">
        <f t="shared" si="18"/>
        <v>1.9878217923691295</v>
      </c>
      <c r="AF18" s="12">
        <f t="shared" si="19"/>
        <v>2.7925925925925927</v>
      </c>
      <c r="AG18" s="14"/>
      <c r="AH18" s="9" t="str">
        <f t="shared" si="20"/>
        <v>h:14.0:2.49:5.20:0.32:1.01:4.94</v>
      </c>
      <c r="AJ18" s="9" t="str">
        <f t="shared" si="21"/>
        <v>'h': [14.0 , 2.49 , 5.20 , 0.32 , 1.01 , 4.94],</v>
      </c>
    </row>
    <row r="19" spans="1:36" x14ac:dyDescent="0.2">
      <c r="A19" s="3">
        <v>12</v>
      </c>
      <c r="B19" s="3" t="s">
        <v>31</v>
      </c>
      <c r="C19" s="3">
        <v>370</v>
      </c>
      <c r="D19" s="7">
        <f t="shared" si="0"/>
        <v>13.703703703703704</v>
      </c>
      <c r="E19" s="8"/>
      <c r="F19" s="9" t="str">
        <f t="shared" si="1"/>
        <v>D</v>
      </c>
      <c r="G19" s="4">
        <v>111</v>
      </c>
      <c r="H19" s="4">
        <v>20</v>
      </c>
      <c r="I19" s="4">
        <v>75</v>
      </c>
      <c r="J19" s="4">
        <v>69</v>
      </c>
      <c r="K19" s="4">
        <v>118</v>
      </c>
      <c r="L19" s="10">
        <f t="shared" si="2"/>
        <v>393</v>
      </c>
      <c r="M19" s="5"/>
      <c r="N19" s="9" t="str">
        <f t="shared" si="3"/>
        <v>D</v>
      </c>
      <c r="O19" s="11">
        <f t="shared" si="4"/>
        <v>0.28244274809160308</v>
      </c>
      <c r="P19" s="11">
        <f t="shared" si="5"/>
        <v>5.0890585241730277E-2</v>
      </c>
      <c r="Q19" s="11">
        <f t="shared" si="6"/>
        <v>0.19083969465648856</v>
      </c>
      <c r="R19" s="11">
        <f t="shared" si="7"/>
        <v>0.17557251908396945</v>
      </c>
      <c r="S19" s="11">
        <f t="shared" si="8"/>
        <v>0.30025445292620867</v>
      </c>
      <c r="T19" s="10">
        <f t="shared" si="9"/>
        <v>1</v>
      </c>
      <c r="V19" s="9" t="str">
        <f t="shared" si="10"/>
        <v>D</v>
      </c>
      <c r="W19" s="12">
        <f t="shared" si="11"/>
        <v>3.8705117331071532</v>
      </c>
      <c r="X19" s="12">
        <f t="shared" si="12"/>
        <v>0.6973895014607483</v>
      </c>
      <c r="Y19" s="12">
        <f t="shared" si="13"/>
        <v>2.6152106304778062</v>
      </c>
      <c r="Z19" s="12">
        <f t="shared" si="14"/>
        <v>2.4059937800395814</v>
      </c>
      <c r="AA19" s="12">
        <f t="shared" si="15"/>
        <v>4.114598058618415</v>
      </c>
      <c r="AB19" s="13">
        <f t="shared" si="16"/>
        <v>13.703703703703706</v>
      </c>
      <c r="AC19" s="14"/>
      <c r="AD19" s="12">
        <f t="shared" si="17"/>
        <v>1.4933928096853959</v>
      </c>
      <c r="AE19" s="12">
        <f t="shared" si="18"/>
        <v>1.2220445203368804</v>
      </c>
      <c r="AF19" s="12">
        <f t="shared" si="19"/>
        <v>2.7407407407407414</v>
      </c>
      <c r="AG19" s="14"/>
      <c r="AH19" s="9" t="str">
        <f t="shared" si="20"/>
        <v>d:13.7:3.87:0.70:2.62:2.41:4.11</v>
      </c>
      <c r="AJ19" s="9" t="str">
        <f t="shared" si="21"/>
        <v>'d': [13.7 , 3.87 , 0.70 , 2.62 , 2.41 , 4.11],</v>
      </c>
    </row>
    <row r="20" spans="1:36" x14ac:dyDescent="0.2">
      <c r="A20" s="3">
        <v>13</v>
      </c>
      <c r="B20" s="3" t="s">
        <v>32</v>
      </c>
      <c r="C20" s="3">
        <v>345</v>
      </c>
      <c r="D20" s="7">
        <f t="shared" si="0"/>
        <v>12.777777777777779</v>
      </c>
      <c r="E20" s="8"/>
      <c r="F20" s="9" t="str">
        <f t="shared" si="1"/>
        <v>P</v>
      </c>
      <c r="G20" s="4">
        <v>141</v>
      </c>
      <c r="H20" s="4">
        <v>61</v>
      </c>
      <c r="I20" s="4">
        <v>57</v>
      </c>
      <c r="J20" s="4">
        <v>50</v>
      </c>
      <c r="K20" s="4">
        <v>56</v>
      </c>
      <c r="L20" s="10">
        <f t="shared" si="2"/>
        <v>365</v>
      </c>
      <c r="M20" s="5"/>
      <c r="N20" s="9" t="str">
        <f t="shared" si="3"/>
        <v>P</v>
      </c>
      <c r="O20" s="11">
        <f t="shared" si="4"/>
        <v>0.38630136986301372</v>
      </c>
      <c r="P20" s="11">
        <f t="shared" si="5"/>
        <v>0.16712328767123288</v>
      </c>
      <c r="Q20" s="11">
        <f t="shared" si="6"/>
        <v>0.15616438356164383</v>
      </c>
      <c r="R20" s="11">
        <f t="shared" si="7"/>
        <v>0.13698630136986301</v>
      </c>
      <c r="S20" s="11">
        <f t="shared" si="8"/>
        <v>0.15342465753424658</v>
      </c>
      <c r="T20" s="10">
        <f t="shared" si="9"/>
        <v>1</v>
      </c>
      <c r="V20" s="9" t="str">
        <f t="shared" si="10"/>
        <v>P</v>
      </c>
      <c r="W20" s="12">
        <f t="shared" si="11"/>
        <v>4.9360730593607309</v>
      </c>
      <c r="X20" s="12">
        <f t="shared" si="12"/>
        <v>2.1354642313546424</v>
      </c>
      <c r="Y20" s="12">
        <f t="shared" si="13"/>
        <v>1.995433789954338</v>
      </c>
      <c r="Z20" s="12">
        <f t="shared" si="14"/>
        <v>1.7503805175038052</v>
      </c>
      <c r="AA20" s="12">
        <f t="shared" si="15"/>
        <v>1.9604261796042621</v>
      </c>
      <c r="AB20" s="13">
        <f t="shared" si="16"/>
        <v>12.777777777777779</v>
      </c>
      <c r="AC20" s="14"/>
      <c r="AD20" s="12">
        <f t="shared" si="17"/>
        <v>1.4319125029827466</v>
      </c>
      <c r="AE20" s="12">
        <f t="shared" si="18"/>
        <v>1.1966254647895249</v>
      </c>
      <c r="AF20" s="12">
        <f t="shared" si="19"/>
        <v>2.5555555555555558</v>
      </c>
      <c r="AG20" s="14"/>
      <c r="AH20" s="9" t="str">
        <f t="shared" si="20"/>
        <v>p:12.8:4.94:2.14:2.00:1.75:1.96</v>
      </c>
      <c r="AJ20" s="9" t="str">
        <f t="shared" si="21"/>
        <v>'p': [12.8 , 4.94 , 2.14 , 2.00 , 1.75 , 1.96],</v>
      </c>
    </row>
    <row r="21" spans="1:36" x14ac:dyDescent="0.2">
      <c r="A21" s="3">
        <v>16</v>
      </c>
      <c r="B21" s="3" t="s">
        <v>33</v>
      </c>
      <c r="C21" s="3">
        <v>299</v>
      </c>
      <c r="D21" s="7">
        <f t="shared" si="0"/>
        <v>11.074074074074074</v>
      </c>
      <c r="E21" s="8"/>
      <c r="F21" s="9" t="str">
        <f t="shared" si="1"/>
        <v>G</v>
      </c>
      <c r="G21" s="4">
        <v>115</v>
      </c>
      <c r="H21" s="4">
        <v>11</v>
      </c>
      <c r="I21" s="4">
        <v>67</v>
      </c>
      <c r="J21" s="4">
        <v>76</v>
      </c>
      <c r="K21" s="4">
        <v>41</v>
      </c>
      <c r="L21" s="10">
        <f t="shared" si="2"/>
        <v>310</v>
      </c>
      <c r="M21" s="5"/>
      <c r="N21" s="9" t="str">
        <f t="shared" si="3"/>
        <v>G</v>
      </c>
      <c r="O21" s="11">
        <f t="shared" si="4"/>
        <v>0.37096774193548387</v>
      </c>
      <c r="P21" s="11">
        <f t="shared" si="5"/>
        <v>3.5483870967741936E-2</v>
      </c>
      <c r="Q21" s="11">
        <f t="shared" si="6"/>
        <v>0.21612903225806451</v>
      </c>
      <c r="R21" s="11">
        <f t="shared" si="7"/>
        <v>0.24516129032258063</v>
      </c>
      <c r="S21" s="11">
        <f t="shared" si="8"/>
        <v>0.13225806451612904</v>
      </c>
      <c r="T21" s="10">
        <f t="shared" si="9"/>
        <v>1</v>
      </c>
      <c r="V21" s="9" t="str">
        <f t="shared" si="10"/>
        <v>G</v>
      </c>
      <c r="W21" s="12">
        <f t="shared" si="11"/>
        <v>4.1081242532855438</v>
      </c>
      <c r="X21" s="12">
        <f t="shared" si="12"/>
        <v>0.39295101553166073</v>
      </c>
      <c r="Y21" s="12">
        <f t="shared" si="13"/>
        <v>2.3934289127837514</v>
      </c>
      <c r="Z21" s="12">
        <f t="shared" si="14"/>
        <v>2.7149342891278376</v>
      </c>
      <c r="AA21" s="12">
        <f t="shared" si="15"/>
        <v>1.4646356033452808</v>
      </c>
      <c r="AB21" s="13">
        <f t="shared" si="16"/>
        <v>11.074074074074074</v>
      </c>
      <c r="AC21" s="14"/>
      <c r="AD21" s="12">
        <f t="shared" si="17"/>
        <v>1.5497199333684484</v>
      </c>
      <c r="AE21" s="12">
        <f t="shared" si="18"/>
        <v>1.2448774772516564</v>
      </c>
      <c r="AF21" s="12">
        <f t="shared" si="19"/>
        <v>2.2148148148148148</v>
      </c>
      <c r="AG21" s="14"/>
      <c r="AH21" s="9" t="str">
        <f t="shared" si="20"/>
        <v>g:11.1:4.11:0.39:2.39:2.71:1.46</v>
      </c>
      <c r="AJ21" s="9" t="str">
        <f t="shared" si="21"/>
        <v>'g': [11.1 , 4.11 , 0.39 , 2.39 , 2.71 , 1.46],</v>
      </c>
    </row>
    <row r="22" spans="1:36" x14ac:dyDescent="0.2">
      <c r="A22" s="3">
        <v>14</v>
      </c>
      <c r="B22" s="3" t="s">
        <v>34</v>
      </c>
      <c r="C22" s="3">
        <v>298</v>
      </c>
      <c r="D22" s="7">
        <f t="shared" si="0"/>
        <v>11.037037037037036</v>
      </c>
      <c r="E22" s="8"/>
      <c r="F22" s="9" t="str">
        <f t="shared" si="1"/>
        <v>M</v>
      </c>
      <c r="G22" s="4">
        <v>107</v>
      </c>
      <c r="H22" s="4">
        <v>38</v>
      </c>
      <c r="I22" s="4">
        <v>61</v>
      </c>
      <c r="J22" s="4">
        <v>68</v>
      </c>
      <c r="K22" s="4">
        <v>42</v>
      </c>
      <c r="L22" s="10">
        <f t="shared" si="2"/>
        <v>316</v>
      </c>
      <c r="M22" s="5"/>
      <c r="N22" s="9" t="str">
        <f t="shared" si="3"/>
        <v>M</v>
      </c>
      <c r="O22" s="11">
        <f t="shared" si="4"/>
        <v>0.33860759493670883</v>
      </c>
      <c r="P22" s="11">
        <f t="shared" si="5"/>
        <v>0.12025316455696203</v>
      </c>
      <c r="Q22" s="11">
        <f t="shared" si="6"/>
        <v>0.19303797468354431</v>
      </c>
      <c r="R22" s="11">
        <f t="shared" si="7"/>
        <v>0.21518987341772153</v>
      </c>
      <c r="S22" s="11">
        <f t="shared" si="8"/>
        <v>0.13291139240506328</v>
      </c>
      <c r="T22" s="10">
        <f t="shared" si="9"/>
        <v>1</v>
      </c>
      <c r="V22" s="9" t="str">
        <f t="shared" si="10"/>
        <v>M</v>
      </c>
      <c r="W22" s="12">
        <f t="shared" si="11"/>
        <v>3.7372245663384898</v>
      </c>
      <c r="X22" s="12">
        <f t="shared" si="12"/>
        <v>1.3272386310360993</v>
      </c>
      <c r="Y22" s="12">
        <f t="shared" si="13"/>
        <v>2.1305672761368961</v>
      </c>
      <c r="Z22" s="12">
        <f t="shared" si="14"/>
        <v>2.3750586029067042</v>
      </c>
      <c r="AA22" s="12">
        <f t="shared" si="15"/>
        <v>1.4669479606188465</v>
      </c>
      <c r="AB22" s="13">
        <f t="shared" si="16"/>
        <v>11.037037037037035</v>
      </c>
      <c r="AC22" s="14"/>
      <c r="AD22" s="12">
        <f t="shared" si="17"/>
        <v>0.73946582722467502</v>
      </c>
      <c r="AE22" s="12">
        <f t="shared" si="18"/>
        <v>0.85992198903428152</v>
      </c>
      <c r="AF22" s="12">
        <f t="shared" si="19"/>
        <v>2.2074074074074068</v>
      </c>
      <c r="AG22" s="14"/>
      <c r="AH22" s="9" t="str">
        <f t="shared" si="20"/>
        <v>m:11.0:3.74:1.33:2.13:2.38:1.47</v>
      </c>
      <c r="AJ22" s="9" t="str">
        <f t="shared" si="21"/>
        <v>'m': [11.0 , 3.74 , 1.33 , 2.13 , 2.38 , 1.47],</v>
      </c>
    </row>
    <row r="23" spans="1:36" x14ac:dyDescent="0.2">
      <c r="A23" s="3">
        <v>17</v>
      </c>
      <c r="B23" s="3" t="s">
        <v>35</v>
      </c>
      <c r="C23" s="3">
        <v>266</v>
      </c>
      <c r="D23" s="7">
        <f t="shared" si="0"/>
        <v>9.8518518518518512</v>
      </c>
      <c r="E23" s="8"/>
      <c r="F23" s="9" t="str">
        <f t="shared" si="1"/>
        <v>B</v>
      </c>
      <c r="G23" s="4">
        <v>173</v>
      </c>
      <c r="H23" s="4">
        <v>16</v>
      </c>
      <c r="I23" s="4">
        <v>54</v>
      </c>
      <c r="J23" s="4">
        <v>24</v>
      </c>
      <c r="K23" s="4">
        <v>11</v>
      </c>
      <c r="L23" s="10">
        <f t="shared" si="2"/>
        <v>278</v>
      </c>
      <c r="M23" s="5"/>
      <c r="N23" s="9" t="str">
        <f t="shared" si="3"/>
        <v>B</v>
      </c>
      <c r="O23" s="11">
        <f t="shared" si="4"/>
        <v>0.62230215827338131</v>
      </c>
      <c r="P23" s="11">
        <f t="shared" si="5"/>
        <v>5.7553956834532377E-2</v>
      </c>
      <c r="Q23" s="11">
        <f t="shared" si="6"/>
        <v>0.19424460431654678</v>
      </c>
      <c r="R23" s="11">
        <f t="shared" si="7"/>
        <v>8.6330935251798566E-2</v>
      </c>
      <c r="S23" s="11">
        <f t="shared" si="8"/>
        <v>3.9568345323741004E-2</v>
      </c>
      <c r="T23" s="10">
        <f t="shared" si="9"/>
        <v>1</v>
      </c>
      <c r="V23" s="9" t="str">
        <f t="shared" si="10"/>
        <v>B</v>
      </c>
      <c r="W23" s="12">
        <f t="shared" si="11"/>
        <v>6.1308286703970154</v>
      </c>
      <c r="X23" s="12">
        <f t="shared" si="12"/>
        <v>0.56701305622168929</v>
      </c>
      <c r="Y23" s="12">
        <f t="shared" si="13"/>
        <v>1.9136690647482015</v>
      </c>
      <c r="Z23" s="12">
        <f t="shared" si="14"/>
        <v>0.85051958433253394</v>
      </c>
      <c r="AA23" s="12">
        <f t="shared" si="15"/>
        <v>0.38982147615241136</v>
      </c>
      <c r="AB23" s="13">
        <f t="shared" si="16"/>
        <v>9.851851851851853</v>
      </c>
      <c r="AC23" s="14"/>
      <c r="AD23" s="12">
        <f t="shared" si="17"/>
        <v>4.6068481290995233</v>
      </c>
      <c r="AE23" s="12">
        <f t="shared" si="18"/>
        <v>2.1463569435439958</v>
      </c>
      <c r="AF23" s="12">
        <f t="shared" si="19"/>
        <v>1.9703703703703705</v>
      </c>
      <c r="AG23" s="14"/>
      <c r="AH23" s="9" t="str">
        <f t="shared" si="20"/>
        <v>b:9.9:6.13:0.57:1.91:0.85:0.39</v>
      </c>
      <c r="AJ23" s="9" t="str">
        <f t="shared" si="21"/>
        <v>'b': [9.9 , 6.13 , 0.57 , 1.91 , 0.85 , 0.39],</v>
      </c>
    </row>
    <row r="24" spans="1:36" x14ac:dyDescent="0.2">
      <c r="A24" s="3">
        <v>18</v>
      </c>
      <c r="B24" s="3" t="s">
        <v>36</v>
      </c>
      <c r="C24" s="3">
        <v>206</v>
      </c>
      <c r="D24" s="7">
        <f t="shared" si="0"/>
        <v>7.6296296296296298</v>
      </c>
      <c r="E24" s="8"/>
      <c r="F24" s="9" t="str">
        <f t="shared" si="1"/>
        <v>F</v>
      </c>
      <c r="G24" s="4">
        <v>135</v>
      </c>
      <c r="H24" s="4">
        <v>8</v>
      </c>
      <c r="I24" s="4">
        <v>25</v>
      </c>
      <c r="J24" s="4">
        <v>35</v>
      </c>
      <c r="K24" s="4">
        <v>26</v>
      </c>
      <c r="L24" s="10">
        <f t="shared" si="2"/>
        <v>229</v>
      </c>
      <c r="M24" s="5"/>
      <c r="N24" s="9" t="str">
        <f t="shared" si="3"/>
        <v>F</v>
      </c>
      <c r="O24" s="11">
        <f t="shared" si="4"/>
        <v>0.58951965065502188</v>
      </c>
      <c r="P24" s="11">
        <f t="shared" si="5"/>
        <v>3.4934497816593885E-2</v>
      </c>
      <c r="Q24" s="11">
        <f t="shared" si="6"/>
        <v>0.1091703056768559</v>
      </c>
      <c r="R24" s="11">
        <f t="shared" si="7"/>
        <v>0.15283842794759825</v>
      </c>
      <c r="S24" s="11">
        <f t="shared" si="8"/>
        <v>0.11353711790393013</v>
      </c>
      <c r="T24" s="10">
        <f t="shared" si="9"/>
        <v>1</v>
      </c>
      <c r="V24" s="9" t="str">
        <f t="shared" si="10"/>
        <v>F</v>
      </c>
      <c r="W24" s="12">
        <f t="shared" si="11"/>
        <v>4.4978165938864629</v>
      </c>
      <c r="X24" s="12">
        <f t="shared" si="12"/>
        <v>0.26653727963771628</v>
      </c>
      <c r="Y24" s="12">
        <f t="shared" si="13"/>
        <v>0.83292899886786353</v>
      </c>
      <c r="Z24" s="12">
        <f t="shared" si="14"/>
        <v>1.1661005984150088</v>
      </c>
      <c r="AA24" s="12">
        <f t="shared" si="15"/>
        <v>0.86624615882257805</v>
      </c>
      <c r="AB24" s="13">
        <f t="shared" si="16"/>
        <v>7.6296296296296298</v>
      </c>
      <c r="AC24" s="14"/>
      <c r="AD24" s="12">
        <f t="shared" si="17"/>
        <v>2.2926180614132718</v>
      </c>
      <c r="AE24" s="12">
        <f t="shared" si="18"/>
        <v>1.5141393797841967</v>
      </c>
      <c r="AF24" s="12">
        <f t="shared" si="19"/>
        <v>1.5259259259259259</v>
      </c>
      <c r="AG24" s="14"/>
      <c r="AH24" s="9" t="str">
        <f t="shared" si="20"/>
        <v>f:7.6:4.50:0.27:0.83:1.17:0.87</v>
      </c>
      <c r="AJ24" s="9" t="str">
        <f t="shared" si="21"/>
        <v>'f': [7.6 , 4.50 , 0.27 , 0.83 , 1.17 , 0.87],</v>
      </c>
    </row>
    <row r="25" spans="1:36" x14ac:dyDescent="0.2">
      <c r="A25" s="3">
        <v>21</v>
      </c>
      <c r="B25" s="3" t="s">
        <v>37</v>
      </c>
      <c r="C25" s="3">
        <v>202</v>
      </c>
      <c r="D25" s="7">
        <f t="shared" si="0"/>
        <v>7.4814814814814818</v>
      </c>
      <c r="E25" s="8"/>
      <c r="F25" s="9" t="str">
        <f t="shared" si="1"/>
        <v>K</v>
      </c>
      <c r="G25" s="4">
        <v>20</v>
      </c>
      <c r="H25" s="4">
        <v>10</v>
      </c>
      <c r="I25" s="4">
        <v>12</v>
      </c>
      <c r="J25" s="4">
        <v>55</v>
      </c>
      <c r="K25" s="4">
        <v>113</v>
      </c>
      <c r="L25" s="10">
        <f t="shared" si="2"/>
        <v>210</v>
      </c>
      <c r="M25" s="5"/>
      <c r="N25" s="9" t="str">
        <f t="shared" si="3"/>
        <v>K</v>
      </c>
      <c r="O25" s="11">
        <f t="shared" si="4"/>
        <v>9.5238095238095233E-2</v>
      </c>
      <c r="P25" s="11">
        <f t="shared" si="5"/>
        <v>4.7619047619047616E-2</v>
      </c>
      <c r="Q25" s="11">
        <f t="shared" si="6"/>
        <v>5.7142857142857141E-2</v>
      </c>
      <c r="R25" s="11">
        <f t="shared" si="7"/>
        <v>0.26190476190476192</v>
      </c>
      <c r="S25" s="11">
        <f t="shared" si="8"/>
        <v>0.53809523809523807</v>
      </c>
      <c r="T25" s="10">
        <f t="shared" si="9"/>
        <v>1</v>
      </c>
      <c r="V25" s="9" t="str">
        <f t="shared" si="10"/>
        <v>K</v>
      </c>
      <c r="W25" s="12">
        <f t="shared" si="11"/>
        <v>0.71252204585537915</v>
      </c>
      <c r="X25" s="12">
        <f t="shared" si="12"/>
        <v>0.35626102292768957</v>
      </c>
      <c r="Y25" s="12">
        <f t="shared" si="13"/>
        <v>0.42751322751322751</v>
      </c>
      <c r="Z25" s="12">
        <f t="shared" si="14"/>
        <v>1.9594356261022929</v>
      </c>
      <c r="AA25" s="12">
        <f t="shared" si="15"/>
        <v>4.0257495590828922</v>
      </c>
      <c r="AB25" s="13">
        <f t="shared" si="16"/>
        <v>7.4814814814814818</v>
      </c>
      <c r="AC25" s="14"/>
      <c r="AD25" s="12">
        <f t="shared" si="17"/>
        <v>1.9337823191462227</v>
      </c>
      <c r="AE25" s="12">
        <f t="shared" si="18"/>
        <v>1.3906050191000401</v>
      </c>
      <c r="AF25" s="12">
        <f t="shared" si="19"/>
        <v>1.4962962962962965</v>
      </c>
      <c r="AG25" s="14"/>
      <c r="AH25" s="9" t="str">
        <f t="shared" si="20"/>
        <v>k:7.5:0.71:0.36:0.43:1.96:4.03</v>
      </c>
      <c r="AJ25" s="9" t="str">
        <f t="shared" si="21"/>
        <v>'k': [7.5 , 0.71 , 0.36 , 0.43 , 1.96 , 4.03],</v>
      </c>
    </row>
    <row r="26" spans="1:36" x14ac:dyDescent="0.2">
      <c r="A26" s="3">
        <v>20</v>
      </c>
      <c r="B26" s="3" t="s">
        <v>38</v>
      </c>
      <c r="C26" s="3">
        <v>193</v>
      </c>
      <c r="D26" s="7">
        <f t="shared" si="0"/>
        <v>7.1481481481481479</v>
      </c>
      <c r="E26" s="8"/>
      <c r="F26" s="9" t="str">
        <f t="shared" si="1"/>
        <v>W</v>
      </c>
      <c r="G26" s="4">
        <v>82</v>
      </c>
      <c r="H26" s="4">
        <v>44</v>
      </c>
      <c r="I26" s="4">
        <v>26</v>
      </c>
      <c r="J26" s="4">
        <v>25</v>
      </c>
      <c r="K26" s="4">
        <v>17</v>
      </c>
      <c r="L26" s="10">
        <f t="shared" si="2"/>
        <v>194</v>
      </c>
      <c r="M26" s="5"/>
      <c r="N26" s="9" t="str">
        <f t="shared" si="3"/>
        <v>W</v>
      </c>
      <c r="O26" s="11">
        <f t="shared" si="4"/>
        <v>0.42268041237113402</v>
      </c>
      <c r="P26" s="11">
        <f t="shared" si="5"/>
        <v>0.22680412371134021</v>
      </c>
      <c r="Q26" s="11">
        <f t="shared" si="6"/>
        <v>0.13402061855670103</v>
      </c>
      <c r="R26" s="11">
        <f t="shared" si="7"/>
        <v>0.12886597938144329</v>
      </c>
      <c r="S26" s="11">
        <f t="shared" si="8"/>
        <v>8.7628865979381437E-2</v>
      </c>
      <c r="T26" s="10">
        <f t="shared" si="9"/>
        <v>1</v>
      </c>
      <c r="V26" s="9" t="str">
        <f t="shared" si="10"/>
        <v>W</v>
      </c>
      <c r="W26" s="12">
        <f t="shared" si="11"/>
        <v>3.0213822069492173</v>
      </c>
      <c r="X26" s="12">
        <f t="shared" si="12"/>
        <v>1.6212294768995799</v>
      </c>
      <c r="Y26" s="12">
        <f t="shared" si="13"/>
        <v>0.9579992363497517</v>
      </c>
      <c r="Z26" s="12">
        <f t="shared" si="14"/>
        <v>0.92115311187476123</v>
      </c>
      <c r="AA26" s="12">
        <f t="shared" si="15"/>
        <v>0.62638411607483768</v>
      </c>
      <c r="AB26" s="13">
        <f t="shared" si="16"/>
        <v>7.148148148148147</v>
      </c>
      <c r="AC26" s="14"/>
      <c r="AD26" s="12">
        <f t="shared" si="17"/>
        <v>0.7393147441793545</v>
      </c>
      <c r="AE26" s="12">
        <f t="shared" si="18"/>
        <v>0.85983413759826643</v>
      </c>
      <c r="AF26" s="12">
        <f t="shared" si="19"/>
        <v>1.4296296296296294</v>
      </c>
      <c r="AG26" s="14"/>
      <c r="AH26" s="9" t="str">
        <f t="shared" si="20"/>
        <v>w:7.1:3.02:1.62:0.96:0.92:0.63</v>
      </c>
      <c r="AJ26" s="9" t="str">
        <f t="shared" si="21"/>
        <v>'w': [7.1 , 3.02 , 1.62 , 0.96 , 0.92 , 0.63],</v>
      </c>
    </row>
    <row r="27" spans="1:36" x14ac:dyDescent="0.2">
      <c r="A27" s="3">
        <v>22</v>
      </c>
      <c r="B27" s="3" t="s">
        <v>39</v>
      </c>
      <c r="C27" s="3">
        <v>148</v>
      </c>
      <c r="D27" s="7">
        <f t="shared" si="0"/>
        <v>5.4814814814814818</v>
      </c>
      <c r="E27" s="8"/>
      <c r="F27" s="9" t="str">
        <f t="shared" si="1"/>
        <v>V</v>
      </c>
      <c r="G27" s="4">
        <v>43</v>
      </c>
      <c r="H27" s="4">
        <v>15</v>
      </c>
      <c r="I27" s="4">
        <v>49</v>
      </c>
      <c r="J27" s="4">
        <v>45</v>
      </c>
      <c r="K27" s="4">
        <v>0</v>
      </c>
      <c r="L27" s="10">
        <f t="shared" si="2"/>
        <v>152</v>
      </c>
      <c r="M27" s="5"/>
      <c r="N27" s="9" t="str">
        <f t="shared" si="3"/>
        <v>V</v>
      </c>
      <c r="O27" s="11">
        <f t="shared" si="4"/>
        <v>0.28289473684210525</v>
      </c>
      <c r="P27" s="11">
        <f t="shared" si="5"/>
        <v>9.8684210526315791E-2</v>
      </c>
      <c r="Q27" s="11">
        <f t="shared" si="6"/>
        <v>0.32236842105263158</v>
      </c>
      <c r="R27" s="11">
        <f t="shared" si="7"/>
        <v>0.29605263157894735</v>
      </c>
      <c r="S27" s="11">
        <f t="shared" si="8"/>
        <v>0</v>
      </c>
      <c r="T27" s="10">
        <f t="shared" si="9"/>
        <v>1</v>
      </c>
      <c r="V27" s="9" t="str">
        <f t="shared" si="10"/>
        <v>V</v>
      </c>
      <c r="W27" s="12">
        <f t="shared" si="11"/>
        <v>1.5506822612085771</v>
      </c>
      <c r="X27" s="12">
        <f t="shared" si="12"/>
        <v>0.54093567251461994</v>
      </c>
      <c r="Y27" s="12">
        <f t="shared" si="13"/>
        <v>1.767056530214425</v>
      </c>
      <c r="Z27" s="12">
        <f t="shared" si="14"/>
        <v>1.6228070175438596</v>
      </c>
      <c r="AA27" s="12">
        <f t="shared" si="15"/>
        <v>0</v>
      </c>
      <c r="AB27" s="13">
        <f t="shared" si="16"/>
        <v>5.481481481481481</v>
      </c>
      <c r="AC27" s="14"/>
      <c r="AD27" s="12">
        <f t="shared" si="17"/>
        <v>0.48877808556478941</v>
      </c>
      <c r="AE27" s="12">
        <f t="shared" si="18"/>
        <v>0.69912665917184802</v>
      </c>
      <c r="AF27" s="12">
        <f t="shared" si="19"/>
        <v>1.0962962962962961</v>
      </c>
      <c r="AG27" s="14"/>
      <c r="AH27" s="9" t="str">
        <f t="shared" si="20"/>
        <v>v:5.5:1.55:0.54:1.77:1.62:0.00</v>
      </c>
      <c r="AJ27" s="9" t="str">
        <f t="shared" si="21"/>
        <v>'v': [5.5 , 1.55 , 0.54 , 1.77 , 1.62 , 0.00],</v>
      </c>
    </row>
    <row r="28" spans="1:36" x14ac:dyDescent="0.2">
      <c r="A28" s="3">
        <v>23</v>
      </c>
      <c r="B28" s="3" t="s">
        <v>40</v>
      </c>
      <c r="C28" s="3">
        <v>37</v>
      </c>
      <c r="D28" s="7">
        <f t="shared" si="0"/>
        <v>1.3703703703703705</v>
      </c>
      <c r="E28" s="8"/>
      <c r="F28" s="9" t="str">
        <f t="shared" si="1"/>
        <v>X</v>
      </c>
      <c r="G28" s="4">
        <v>0</v>
      </c>
      <c r="H28" s="4">
        <v>14</v>
      </c>
      <c r="I28" s="4">
        <v>12</v>
      </c>
      <c r="J28" s="4">
        <v>3</v>
      </c>
      <c r="K28" s="4">
        <v>8</v>
      </c>
      <c r="L28" s="10">
        <f t="shared" si="2"/>
        <v>37</v>
      </c>
      <c r="M28" s="5"/>
      <c r="N28" s="9" t="str">
        <f t="shared" si="3"/>
        <v>X</v>
      </c>
      <c r="O28" s="11">
        <f t="shared" si="4"/>
        <v>0</v>
      </c>
      <c r="P28" s="11">
        <f t="shared" si="5"/>
        <v>0.3783783783783784</v>
      </c>
      <c r="Q28" s="11">
        <f t="shared" si="6"/>
        <v>0.32432432432432434</v>
      </c>
      <c r="R28" s="11">
        <f t="shared" si="7"/>
        <v>8.1081081081081086E-2</v>
      </c>
      <c r="S28" s="11">
        <f t="shared" si="8"/>
        <v>0.21621621621621623</v>
      </c>
      <c r="T28" s="10">
        <f t="shared" si="9"/>
        <v>1</v>
      </c>
      <c r="V28" s="9" t="str">
        <f t="shared" si="10"/>
        <v>X</v>
      </c>
      <c r="W28" s="12">
        <f t="shared" si="11"/>
        <v>0</v>
      </c>
      <c r="X28" s="12">
        <f t="shared" si="12"/>
        <v>0.5185185185185186</v>
      </c>
      <c r="Y28" s="12">
        <f t="shared" si="13"/>
        <v>0.44444444444444448</v>
      </c>
      <c r="Z28" s="12">
        <f t="shared" si="14"/>
        <v>0.11111111111111112</v>
      </c>
      <c r="AA28" s="12">
        <f t="shared" si="15"/>
        <v>0.29629629629629634</v>
      </c>
      <c r="AB28" s="13">
        <f t="shared" si="16"/>
        <v>1.3703703703703705</v>
      </c>
      <c r="AC28" s="14"/>
      <c r="AD28" s="12">
        <f t="shared" si="17"/>
        <v>3.8189300411522659E-2</v>
      </c>
      <c r="AE28" s="12">
        <f t="shared" si="18"/>
        <v>0.19542082901145072</v>
      </c>
      <c r="AF28" s="12">
        <f t="shared" si="19"/>
        <v>0.27407407407407408</v>
      </c>
      <c r="AG28" s="14"/>
      <c r="AH28" s="9" t="str">
        <f t="shared" si="20"/>
        <v>x:1.4:0.00:0.52:0.44:0.11:0.30</v>
      </c>
      <c r="AJ28" s="9" t="str">
        <f t="shared" si="21"/>
        <v>'x': [1.4 , 0.00 , 0.52 , 0.44 , 0.11 , 0.30],</v>
      </c>
    </row>
    <row r="29" spans="1:36" x14ac:dyDescent="0.2">
      <c r="A29" s="3">
        <v>24</v>
      </c>
      <c r="B29" s="3" t="s">
        <v>41</v>
      </c>
      <c r="C29" s="3">
        <v>35</v>
      </c>
      <c r="D29" s="7">
        <f t="shared" si="0"/>
        <v>1.2962962962962963</v>
      </c>
      <c r="E29" s="8"/>
      <c r="F29" s="9" t="str">
        <f t="shared" si="1"/>
        <v>Z</v>
      </c>
      <c r="G29" s="4">
        <v>3</v>
      </c>
      <c r="H29" s="4">
        <v>2</v>
      </c>
      <c r="I29" s="4">
        <v>11</v>
      </c>
      <c r="J29" s="4">
        <v>20</v>
      </c>
      <c r="K29" s="4">
        <v>4</v>
      </c>
      <c r="L29" s="10">
        <f t="shared" si="2"/>
        <v>40</v>
      </c>
      <c r="M29" s="5"/>
      <c r="N29" s="9" t="str">
        <f t="shared" si="3"/>
        <v>Z</v>
      </c>
      <c r="O29" s="11">
        <f t="shared" si="4"/>
        <v>7.4999999999999997E-2</v>
      </c>
      <c r="P29" s="11">
        <f t="shared" si="5"/>
        <v>0.05</v>
      </c>
      <c r="Q29" s="11">
        <f t="shared" si="6"/>
        <v>0.27500000000000002</v>
      </c>
      <c r="R29" s="11">
        <f t="shared" si="7"/>
        <v>0.5</v>
      </c>
      <c r="S29" s="11">
        <f t="shared" si="8"/>
        <v>0.1</v>
      </c>
      <c r="T29" s="10">
        <f t="shared" si="9"/>
        <v>1</v>
      </c>
      <c r="V29" s="9" t="str">
        <f t="shared" si="10"/>
        <v>Z</v>
      </c>
      <c r="W29" s="12">
        <f t="shared" si="11"/>
        <v>9.7222222222222224E-2</v>
      </c>
      <c r="X29" s="12">
        <f t="shared" si="12"/>
        <v>6.4814814814814811E-2</v>
      </c>
      <c r="Y29" s="12">
        <f t="shared" si="13"/>
        <v>0.35648148148148151</v>
      </c>
      <c r="Z29" s="12">
        <f t="shared" si="14"/>
        <v>0.64814814814814814</v>
      </c>
      <c r="AA29" s="12">
        <f t="shared" si="15"/>
        <v>0.12962962962962962</v>
      </c>
      <c r="AB29" s="13">
        <f t="shared" si="16"/>
        <v>1.2962962962962963</v>
      </c>
      <c r="AC29" s="14"/>
      <c r="AD29" s="12">
        <f t="shared" si="17"/>
        <v>4.8311042524005483E-2</v>
      </c>
      <c r="AE29" s="12">
        <f t="shared" si="18"/>
        <v>0.21979773093461516</v>
      </c>
      <c r="AF29" s="12">
        <f t="shared" si="19"/>
        <v>0.25925925925925924</v>
      </c>
      <c r="AG29" s="14"/>
      <c r="AH29" s="9" t="str">
        <f t="shared" si="20"/>
        <v>z:1.3:0.10:0.06:0.36:0.65:0.13</v>
      </c>
      <c r="AJ29" s="9" t="str">
        <f t="shared" si="21"/>
        <v>'z': [1.3 , 0.10 , 0.06 , 0.36 , 0.65 , 0.13],</v>
      </c>
    </row>
    <row r="30" spans="1:36" x14ac:dyDescent="0.2">
      <c r="A30" s="3">
        <v>26</v>
      </c>
      <c r="B30" s="3" t="s">
        <v>42</v>
      </c>
      <c r="C30" s="3">
        <v>29</v>
      </c>
      <c r="D30" s="7">
        <f t="shared" si="0"/>
        <v>1.0740740740740742</v>
      </c>
      <c r="E30" s="8"/>
      <c r="F30" s="9" t="str">
        <f t="shared" si="1"/>
        <v>Q</v>
      </c>
      <c r="G30" s="4">
        <v>23</v>
      </c>
      <c r="H30" s="4">
        <v>5</v>
      </c>
      <c r="I30" s="4">
        <v>1</v>
      </c>
      <c r="J30" s="4">
        <v>0</v>
      </c>
      <c r="K30" s="4">
        <v>0</v>
      </c>
      <c r="L30" s="10">
        <f t="shared" si="2"/>
        <v>29</v>
      </c>
      <c r="M30" s="5"/>
      <c r="N30" s="9" t="str">
        <f t="shared" si="3"/>
        <v>Q</v>
      </c>
      <c r="O30" s="11">
        <f t="shared" si="4"/>
        <v>0.7931034482758621</v>
      </c>
      <c r="P30" s="11">
        <f t="shared" si="5"/>
        <v>0.17241379310344829</v>
      </c>
      <c r="Q30" s="11">
        <f t="shared" si="6"/>
        <v>3.4482758620689655E-2</v>
      </c>
      <c r="R30" s="11">
        <f t="shared" si="7"/>
        <v>0</v>
      </c>
      <c r="S30" s="11">
        <f t="shared" si="8"/>
        <v>0</v>
      </c>
      <c r="T30" s="10">
        <f t="shared" si="9"/>
        <v>1</v>
      </c>
      <c r="V30" s="9" t="str">
        <f t="shared" si="10"/>
        <v>Q</v>
      </c>
      <c r="W30" s="12">
        <f t="shared" si="11"/>
        <v>0.85185185185185197</v>
      </c>
      <c r="X30" s="12">
        <f t="shared" si="12"/>
        <v>0.1851851851851852</v>
      </c>
      <c r="Y30" s="12">
        <f t="shared" si="13"/>
        <v>3.7037037037037042E-2</v>
      </c>
      <c r="Z30" s="12">
        <f t="shared" si="14"/>
        <v>0</v>
      </c>
      <c r="AA30" s="12">
        <f t="shared" si="15"/>
        <v>0</v>
      </c>
      <c r="AB30" s="13">
        <f t="shared" si="16"/>
        <v>1.0740740740740742</v>
      </c>
      <c r="AC30" s="14"/>
      <c r="AD30" s="12">
        <f t="shared" si="17"/>
        <v>0.10611796982167356</v>
      </c>
      <c r="AE30" s="12">
        <f t="shared" si="18"/>
        <v>0.32575753225623738</v>
      </c>
      <c r="AF30" s="12">
        <f t="shared" si="19"/>
        <v>0.21481481481481485</v>
      </c>
      <c r="AG30" s="14"/>
      <c r="AH30" s="9" t="str">
        <f t="shared" si="20"/>
        <v>q:1.1:0.85:0.19:0.04:0.00:0.00</v>
      </c>
      <c r="AJ30" s="9" t="str">
        <f t="shared" si="21"/>
        <v>'q': [1.1 , 0.85 , 0.19 , 0.04 , 0.00 , 0.00],</v>
      </c>
    </row>
    <row r="31" spans="1:36" x14ac:dyDescent="0.2">
      <c r="A31" s="3">
        <v>25</v>
      </c>
      <c r="B31" s="3" t="s">
        <v>43</v>
      </c>
      <c r="C31" s="3">
        <v>27</v>
      </c>
      <c r="D31" s="7">
        <f t="shared" si="0"/>
        <v>1</v>
      </c>
      <c r="E31" s="8"/>
      <c r="F31" s="9" t="str">
        <f t="shared" si="1"/>
        <v>J</v>
      </c>
      <c r="G31" s="4">
        <v>20</v>
      </c>
      <c r="H31" s="4">
        <v>2</v>
      </c>
      <c r="I31" s="4">
        <v>3</v>
      </c>
      <c r="J31" s="4">
        <v>2</v>
      </c>
      <c r="K31" s="4">
        <v>0</v>
      </c>
      <c r="L31" s="10">
        <f t="shared" si="2"/>
        <v>27</v>
      </c>
      <c r="M31" s="5"/>
      <c r="N31" s="9" t="str">
        <f t="shared" si="3"/>
        <v>J</v>
      </c>
      <c r="O31" s="11">
        <f t="shared" si="4"/>
        <v>0.7407407407407407</v>
      </c>
      <c r="P31" s="11">
        <f t="shared" si="5"/>
        <v>7.407407407407407E-2</v>
      </c>
      <c r="Q31" s="11">
        <f t="shared" si="6"/>
        <v>0.1111111111111111</v>
      </c>
      <c r="R31" s="11">
        <f t="shared" si="7"/>
        <v>7.407407407407407E-2</v>
      </c>
      <c r="S31" s="11">
        <f t="shared" si="8"/>
        <v>0</v>
      </c>
      <c r="T31" s="10">
        <f t="shared" si="9"/>
        <v>0.99999999999999989</v>
      </c>
      <c r="V31" s="9" t="str">
        <f t="shared" si="10"/>
        <v>J</v>
      </c>
      <c r="W31" s="12">
        <f t="shared" si="11"/>
        <v>0.7407407407407407</v>
      </c>
      <c r="X31" s="12">
        <f t="shared" si="12"/>
        <v>7.407407407407407E-2</v>
      </c>
      <c r="Y31" s="12">
        <f t="shared" si="13"/>
        <v>0.1111111111111111</v>
      </c>
      <c r="Z31" s="12">
        <f t="shared" si="14"/>
        <v>7.407407407407407E-2</v>
      </c>
      <c r="AA31" s="12">
        <f t="shared" si="15"/>
        <v>0</v>
      </c>
      <c r="AB31" s="13">
        <f t="shared" si="16"/>
        <v>0.99999999999999989</v>
      </c>
      <c r="AC31" s="15"/>
      <c r="AD31" s="12">
        <f t="shared" si="17"/>
        <v>7.440329218106996E-2</v>
      </c>
      <c r="AE31" s="12">
        <f t="shared" si="18"/>
        <v>0.27276966873365882</v>
      </c>
      <c r="AF31" s="12">
        <f t="shared" si="19"/>
        <v>0.19999999999999998</v>
      </c>
      <c r="AG31" s="15"/>
      <c r="AH31" s="9" t="str">
        <f t="shared" si="20"/>
        <v>j:1.0:0.74:0.07:0.11:0.07:0.00</v>
      </c>
      <c r="AJ31" s="9" t="str">
        <f t="shared" si="21"/>
        <v>'j': [1.0 , 0.74 , 0.07 , 0.11 , 0.07 , 0.00],</v>
      </c>
    </row>
    <row r="32" spans="1:36" x14ac:dyDescent="0.2">
      <c r="AJ32" s="6" t="s">
        <v>44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2"/>
  <sheetViews>
    <sheetView tabSelected="1" zoomScale="152" zoomScaleNormal="152" workbookViewId="0">
      <selection activeCell="AJ1" sqref="AJ1"/>
    </sheetView>
  </sheetViews>
  <sheetFormatPr baseColWidth="10" defaultColWidth="10.5" defaultRowHeight="16" x14ac:dyDescent="0.2"/>
  <cols>
    <col min="1" max="1" width="3.1640625" style="1" customWidth="1"/>
    <col min="2" max="2" width="6" style="1" customWidth="1"/>
    <col min="3" max="3" width="5.83203125" style="1" customWidth="1"/>
    <col min="4" max="4" width="5.1640625" style="1" customWidth="1"/>
    <col min="5" max="5" width="3" style="1" customWidth="1"/>
    <col min="6" max="6" width="6" customWidth="1"/>
    <col min="7" max="11" width="7.6640625" customWidth="1"/>
    <col min="12" max="12" width="5.33203125" customWidth="1"/>
    <col min="13" max="13" width="3.33203125" customWidth="1"/>
    <col min="14" max="14" width="6" customWidth="1"/>
    <col min="15" max="19" width="7.6640625" customWidth="1"/>
    <col min="20" max="20" width="5.33203125" customWidth="1"/>
    <col min="21" max="21" width="3.83203125" customWidth="1"/>
    <col min="22" max="22" width="6" customWidth="1"/>
    <col min="23" max="27" width="7.6640625" customWidth="1"/>
    <col min="28" max="28" width="5.6640625" customWidth="1"/>
    <col min="29" max="29" width="5.33203125" customWidth="1"/>
    <col min="30" max="30" width="6.1640625" customWidth="1"/>
    <col min="31" max="31" width="8" customWidth="1"/>
    <col min="32" max="32" width="6.33203125" customWidth="1"/>
    <col min="33" max="33" width="5.33203125" customWidth="1"/>
    <col min="34" max="34" width="28.6640625" style="1" customWidth="1"/>
    <col min="35" max="35" width="3.6640625" customWidth="1"/>
    <col min="36" max="36" width="37.33203125" customWidth="1"/>
  </cols>
  <sheetData>
    <row r="1" spans="1:36" x14ac:dyDescent="0.2">
      <c r="A1" s="2" t="s">
        <v>0</v>
      </c>
    </row>
    <row r="2" spans="1:36" x14ac:dyDescent="0.2">
      <c r="A2" s="2" t="s">
        <v>46</v>
      </c>
    </row>
    <row r="3" spans="1:36" x14ac:dyDescent="0.2">
      <c r="A3" s="2" t="s">
        <v>1</v>
      </c>
      <c r="F3" s="2" t="s">
        <v>2</v>
      </c>
      <c r="N3" s="2" t="s">
        <v>3</v>
      </c>
      <c r="V3" s="2" t="s">
        <v>4</v>
      </c>
      <c r="AH3" s="3" t="s">
        <v>45</v>
      </c>
      <c r="AJ3" s="3" t="s">
        <v>6</v>
      </c>
    </row>
    <row r="4" spans="1:36" x14ac:dyDescent="0.2">
      <c r="C4" s="1">
        <f>MIN(C6:C31)</f>
        <v>35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W4" s="1" t="s">
        <v>7</v>
      </c>
      <c r="X4" s="1" t="s">
        <v>7</v>
      </c>
      <c r="Y4" s="1" t="s">
        <v>7</v>
      </c>
      <c r="Z4" s="1" t="s">
        <v>7</v>
      </c>
      <c r="AA4" s="1" t="s">
        <v>7</v>
      </c>
    </row>
    <row r="5" spans="1:36" x14ac:dyDescent="0.2">
      <c r="A5" s="3" t="s">
        <v>8</v>
      </c>
      <c r="B5" s="3" t="s">
        <v>9</v>
      </c>
      <c r="C5" s="3" t="s">
        <v>10</v>
      </c>
      <c r="D5" s="3" t="s">
        <v>11</v>
      </c>
      <c r="F5" s="3" t="s">
        <v>9</v>
      </c>
      <c r="G5" s="3">
        <v>1</v>
      </c>
      <c r="H5" s="3">
        <v>2</v>
      </c>
      <c r="I5" s="3">
        <v>3</v>
      </c>
      <c r="J5" s="3">
        <v>4</v>
      </c>
      <c r="K5" s="3">
        <v>5</v>
      </c>
      <c r="L5" s="4" t="s">
        <v>12</v>
      </c>
      <c r="M5" s="5"/>
      <c r="N5" s="3" t="s">
        <v>9</v>
      </c>
      <c r="O5" s="3">
        <v>1</v>
      </c>
      <c r="P5" s="3">
        <v>2</v>
      </c>
      <c r="Q5" s="3">
        <v>3</v>
      </c>
      <c r="R5" s="3">
        <v>4</v>
      </c>
      <c r="S5" s="3">
        <v>5</v>
      </c>
      <c r="T5" s="4" t="s">
        <v>12</v>
      </c>
      <c r="V5" s="3" t="s">
        <v>9</v>
      </c>
      <c r="W5" s="3">
        <v>1</v>
      </c>
      <c r="X5" s="3">
        <v>2</v>
      </c>
      <c r="Y5" s="3">
        <v>3</v>
      </c>
      <c r="Z5" s="3">
        <v>4</v>
      </c>
      <c r="AA5" s="3">
        <v>5</v>
      </c>
      <c r="AB5" s="4" t="s">
        <v>12</v>
      </c>
      <c r="AC5" s="5"/>
      <c r="AD5" s="4" t="s">
        <v>13</v>
      </c>
      <c r="AE5" s="4" t="s">
        <v>14</v>
      </c>
      <c r="AF5" s="4" t="s">
        <v>15</v>
      </c>
      <c r="AG5" s="5"/>
      <c r="AH5" s="3" t="s">
        <v>16</v>
      </c>
      <c r="AJ5" s="6" t="s">
        <v>17</v>
      </c>
    </row>
    <row r="6" spans="1:36" x14ac:dyDescent="0.2">
      <c r="A6" s="3">
        <v>1</v>
      </c>
      <c r="B6" s="3" t="s">
        <v>18</v>
      </c>
      <c r="C6" s="3">
        <v>1563</v>
      </c>
      <c r="D6" s="7">
        <f t="shared" ref="D6:D31" si="0">C6/$C$4</f>
        <v>44.657142857142858</v>
      </c>
      <c r="E6" s="8"/>
      <c r="F6" s="9" t="str">
        <f t="shared" ref="F6:F31" si="1">B6</f>
        <v>E</v>
      </c>
      <c r="G6" s="4">
        <v>92</v>
      </c>
      <c r="H6" s="4">
        <v>324</v>
      </c>
      <c r="I6" s="4">
        <v>211</v>
      </c>
      <c r="J6" s="4">
        <v>660</v>
      </c>
      <c r="K6" s="4">
        <v>501</v>
      </c>
      <c r="L6" s="10">
        <f t="shared" ref="L6:L31" si="2">SUM(G6:K6)</f>
        <v>1788</v>
      </c>
      <c r="M6" s="5"/>
      <c r="N6" s="9" t="str">
        <f t="shared" ref="N6:N31" si="3">B6</f>
        <v>E</v>
      </c>
      <c r="O6" s="11">
        <f t="shared" ref="O6:O31" si="4">G6/$L6</f>
        <v>5.145413870246085E-2</v>
      </c>
      <c r="P6" s="11">
        <f t="shared" ref="P6:P31" si="5">H6/$L6</f>
        <v>0.18120805369127516</v>
      </c>
      <c r="Q6" s="11">
        <f t="shared" ref="Q6:Q31" si="6">I6/$L6</f>
        <v>0.1180089485458613</v>
      </c>
      <c r="R6" s="11">
        <f t="shared" ref="R6:R31" si="7">J6/$L6</f>
        <v>0.36912751677852351</v>
      </c>
      <c r="S6" s="11">
        <f t="shared" ref="S6:S31" si="8">K6/$L6</f>
        <v>0.28020134228187921</v>
      </c>
      <c r="T6" s="10">
        <f t="shared" ref="T6:T31" si="9">SUM(O6:S6)</f>
        <v>1</v>
      </c>
      <c r="V6" s="9" t="str">
        <f t="shared" ref="V6:V31" si="10">B6</f>
        <v>E</v>
      </c>
      <c r="W6" s="12">
        <f t="shared" ref="W6:W31" si="11">$D6*O6</f>
        <v>2.2977948226270373</v>
      </c>
      <c r="X6" s="12">
        <f t="shared" ref="X6:X31" si="12">$D6*P6</f>
        <v>8.0922339405560884</v>
      </c>
      <c r="Y6" s="12">
        <f t="shared" ref="Y6:Y31" si="13">$D6*Q6</f>
        <v>5.2699424736337495</v>
      </c>
      <c r="Z6" s="12">
        <f t="shared" ref="Z6:Z31" si="14">$D6*R6</f>
        <v>16.484180249280922</v>
      </c>
      <c r="AA6" s="12">
        <f t="shared" ref="AA6:AA31" si="15">$D6*S6</f>
        <v>12.512991371045063</v>
      </c>
      <c r="AB6" s="13">
        <f t="shared" ref="AB6:AB31" si="16">SUM(W6:AA6)</f>
        <v>44.657142857142858</v>
      </c>
      <c r="AC6" s="14"/>
      <c r="AD6" s="12">
        <f t="shared" ref="AD6:AD31" si="17">_xlfn.VAR.P(W6:AA6)</f>
        <v>25.597494956193369</v>
      </c>
      <c r="AE6" s="12">
        <f t="shared" ref="AE6:AE31" si="18">_xlfn.STDEV.P(W6:AA6)</f>
        <v>5.0593966988360748</v>
      </c>
      <c r="AF6" s="12">
        <f t="shared" ref="AF6:AF31" si="19">AVERAGE(W6:AA6)</f>
        <v>8.9314285714285724</v>
      </c>
      <c r="AG6" s="14"/>
      <c r="AH6" s="9" t="str">
        <f t="shared" ref="AH6:AH31" si="20">LOWER(V6)&amp;":"&amp;TEXT($AB6, "0.0")&amp;":"&amp;TEXT($W6, "0.00")&amp;":"&amp;TEXT($X6, "0.00")&amp;":"&amp;TEXT($Y6, "0.00")&amp;":"&amp;TEXT($Z6, "0.00")&amp;":"&amp;TEXT($AA6, "0.00")</f>
        <v>e:44.7:2.30:8.09:5.27:16.48:12.51</v>
      </c>
      <c r="AJ6" s="9" t="str">
        <f>"'"&amp;LOWER(V6)&amp;"'"&amp;": ["&amp;TEXT($AB6, "0.0")&amp;", "&amp;TEXT($W6, "0.00")&amp;", "&amp;TEXT($X6, "0.00")&amp;", "&amp;TEXT($Y6, "0.00")&amp;", "&amp;TEXT($Z6, "0.00")&amp;", "&amp;TEXT($AA6, "0.00")&amp;"],"</f>
        <v>'e': [44.7, 2.30, 8.09, 5.27, 16.48, 12.51],</v>
      </c>
    </row>
    <row r="7" spans="1:36" x14ac:dyDescent="0.2">
      <c r="A7" s="3">
        <v>2</v>
      </c>
      <c r="B7" s="3" t="s">
        <v>19</v>
      </c>
      <c r="C7" s="3">
        <v>1230</v>
      </c>
      <c r="D7" s="7">
        <f t="shared" si="0"/>
        <v>35.142857142857146</v>
      </c>
      <c r="E7" s="8"/>
      <c r="F7" s="9" t="str">
        <f t="shared" si="1"/>
        <v>A</v>
      </c>
      <c r="G7" s="4">
        <v>198</v>
      </c>
      <c r="H7" s="4">
        <v>470</v>
      </c>
      <c r="I7" s="4">
        <v>354</v>
      </c>
      <c r="J7" s="4">
        <v>204</v>
      </c>
      <c r="K7" s="4">
        <v>99</v>
      </c>
      <c r="L7" s="10">
        <f t="shared" si="2"/>
        <v>1325</v>
      </c>
      <c r="M7" s="5"/>
      <c r="N7" s="9" t="str">
        <f t="shared" si="3"/>
        <v>A</v>
      </c>
      <c r="O7" s="11">
        <f t="shared" si="4"/>
        <v>0.14943396226415095</v>
      </c>
      <c r="P7" s="11">
        <f t="shared" si="5"/>
        <v>0.35471698113207545</v>
      </c>
      <c r="Q7" s="11">
        <f t="shared" si="6"/>
        <v>0.26716981132075474</v>
      </c>
      <c r="R7" s="11">
        <f t="shared" si="7"/>
        <v>0.15396226415094338</v>
      </c>
      <c r="S7" s="11">
        <f t="shared" si="8"/>
        <v>7.4716981132075477E-2</v>
      </c>
      <c r="T7" s="10">
        <f t="shared" si="9"/>
        <v>1</v>
      </c>
      <c r="V7" s="9" t="str">
        <f t="shared" si="10"/>
        <v>A</v>
      </c>
      <c r="W7" s="12">
        <f t="shared" si="11"/>
        <v>5.2515363881401624</v>
      </c>
      <c r="X7" s="12">
        <f t="shared" si="12"/>
        <v>12.465768194070082</v>
      </c>
      <c r="Y7" s="12">
        <f t="shared" si="13"/>
        <v>9.3891105121293812</v>
      </c>
      <c r="Z7" s="12">
        <f t="shared" si="14"/>
        <v>5.4106738544474391</v>
      </c>
      <c r="AA7" s="12">
        <f t="shared" si="15"/>
        <v>2.6257681940700812</v>
      </c>
      <c r="AB7" s="13">
        <f t="shared" si="16"/>
        <v>35.142857142857146</v>
      </c>
      <c r="AC7" s="14"/>
      <c r="AD7" s="12">
        <f t="shared" si="17"/>
        <v>12.059075169753196</v>
      </c>
      <c r="AE7" s="12">
        <f t="shared" si="18"/>
        <v>3.4726179130093189</v>
      </c>
      <c r="AF7" s="12">
        <f t="shared" si="19"/>
        <v>7.0285714285714294</v>
      </c>
      <c r="AG7" s="14"/>
      <c r="AH7" s="9" t="str">
        <f t="shared" si="20"/>
        <v>a:35.1:5.25:12.47:9.39:5.41:2.63</v>
      </c>
      <c r="AJ7" s="9" t="str">
        <f>"'"&amp;LOWER(V7)&amp;"'"&amp;": ["&amp;TEXT($AB7, "0.0")&amp;", "&amp;TEXT($W7, "0.00")&amp;", "&amp;TEXT($X7, "0.00")&amp;", "&amp;TEXT($Y7, "0.00")&amp;", "&amp;TEXT($Z7, "0.00")&amp;", "&amp;TEXT($AA7, "0.00")&amp;"],"</f>
        <v>'a': [35.1, 5.25, 12.47, 9.39, 5.41, 2.63],</v>
      </c>
    </row>
    <row r="8" spans="1:36" x14ac:dyDescent="0.2">
      <c r="A8" s="3">
        <v>3</v>
      </c>
      <c r="B8" s="3" t="s">
        <v>20</v>
      </c>
      <c r="C8" s="3">
        <v>1092</v>
      </c>
      <c r="D8" s="7">
        <f t="shared" si="0"/>
        <v>31.2</v>
      </c>
      <c r="E8" s="8"/>
      <c r="F8" s="9" t="str">
        <f t="shared" si="1"/>
        <v>R</v>
      </c>
      <c r="G8" s="4">
        <v>152</v>
      </c>
      <c r="H8" s="4">
        <v>310</v>
      </c>
      <c r="I8" s="4">
        <v>237</v>
      </c>
      <c r="J8" s="4">
        <v>191</v>
      </c>
      <c r="K8" s="4">
        <v>287</v>
      </c>
      <c r="L8" s="10">
        <f t="shared" si="2"/>
        <v>1177</v>
      </c>
      <c r="M8" s="5"/>
      <c r="N8" s="9" t="str">
        <f t="shared" si="3"/>
        <v>R</v>
      </c>
      <c r="O8" s="11">
        <f t="shared" si="4"/>
        <v>0.12914188615123195</v>
      </c>
      <c r="P8" s="11">
        <f t="shared" si="5"/>
        <v>0.26338147833474934</v>
      </c>
      <c r="Q8" s="11">
        <f t="shared" si="6"/>
        <v>0.20135938827527614</v>
      </c>
      <c r="R8" s="11">
        <f t="shared" si="7"/>
        <v>0.16227697536108751</v>
      </c>
      <c r="S8" s="11">
        <f t="shared" si="8"/>
        <v>0.24384027187765506</v>
      </c>
      <c r="T8" s="10">
        <f t="shared" si="9"/>
        <v>1</v>
      </c>
      <c r="V8" s="9" t="str">
        <f t="shared" si="10"/>
        <v>R</v>
      </c>
      <c r="W8" s="12">
        <f t="shared" si="11"/>
        <v>4.0292268479184372</v>
      </c>
      <c r="X8" s="12">
        <f t="shared" si="12"/>
        <v>8.217502124044179</v>
      </c>
      <c r="Y8" s="12">
        <f t="shared" si="13"/>
        <v>6.2824129141886154</v>
      </c>
      <c r="Z8" s="12">
        <f t="shared" si="14"/>
        <v>5.0630416312659303</v>
      </c>
      <c r="AA8" s="12">
        <f t="shared" si="15"/>
        <v>7.6078164825828374</v>
      </c>
      <c r="AB8" s="13">
        <f t="shared" si="16"/>
        <v>31.2</v>
      </c>
      <c r="AC8" s="14"/>
      <c r="AD8" s="12">
        <f t="shared" si="17"/>
        <v>2.4111968735224627</v>
      </c>
      <c r="AE8" s="12">
        <f t="shared" si="18"/>
        <v>1.5528029087822004</v>
      </c>
      <c r="AF8" s="12">
        <f t="shared" si="19"/>
        <v>6.24</v>
      </c>
      <c r="AG8" s="14"/>
      <c r="AH8" s="9" t="str">
        <f t="shared" si="20"/>
        <v>r:31.2:4.03:8.22:6.28:5.06:7.61</v>
      </c>
      <c r="AJ8" s="9" t="str">
        <f>"'"&amp;LOWER(V8)&amp;"'"&amp;": ["&amp;TEXT($AB8, "0.0")&amp;", "&amp;TEXT($W8, "0.00")&amp;", "&amp;TEXT($X8, "0.00")&amp;", "&amp;TEXT($Y8, "0.00")&amp;", "&amp;TEXT($Z8, "0.00")&amp;", "&amp;TEXT($AA8, "0.00")&amp;"],"</f>
        <v>'r': [31.2, 4.03, 8.22, 6.28, 5.06, 7.61],</v>
      </c>
    </row>
    <row r="9" spans="1:36" x14ac:dyDescent="0.2">
      <c r="A9" s="3">
        <v>5</v>
      </c>
      <c r="B9" s="3" t="s">
        <v>21</v>
      </c>
      <c r="C9" s="3">
        <v>956</v>
      </c>
      <c r="D9" s="7">
        <f t="shared" si="0"/>
        <v>27.314285714285713</v>
      </c>
      <c r="E9" s="8"/>
      <c r="F9" s="9" t="str">
        <f t="shared" si="1"/>
        <v>O</v>
      </c>
      <c r="G9" s="4">
        <v>62</v>
      </c>
      <c r="H9" s="4">
        <v>450</v>
      </c>
      <c r="I9" s="4">
        <v>297</v>
      </c>
      <c r="J9" s="4">
        <v>175</v>
      </c>
      <c r="K9" s="4">
        <v>93</v>
      </c>
      <c r="L9" s="10">
        <f t="shared" si="2"/>
        <v>1077</v>
      </c>
      <c r="M9" s="5"/>
      <c r="N9" s="9" t="str">
        <f t="shared" si="3"/>
        <v>O</v>
      </c>
      <c r="O9" s="11">
        <f t="shared" si="4"/>
        <v>5.7567316620241414E-2</v>
      </c>
      <c r="P9" s="11">
        <f t="shared" si="5"/>
        <v>0.4178272980501393</v>
      </c>
      <c r="Q9" s="11">
        <f t="shared" si="6"/>
        <v>0.27576601671309192</v>
      </c>
      <c r="R9" s="11">
        <f t="shared" si="7"/>
        <v>0.16248839368616527</v>
      </c>
      <c r="S9" s="11">
        <f t="shared" si="8"/>
        <v>8.6350974930362118E-2</v>
      </c>
      <c r="T9" s="10">
        <f t="shared" si="9"/>
        <v>1</v>
      </c>
      <c r="V9" s="9" t="str">
        <f t="shared" si="10"/>
        <v>O</v>
      </c>
      <c r="W9" s="12">
        <f t="shared" si="11"/>
        <v>1.5724101339700225</v>
      </c>
      <c r="X9" s="12">
        <f t="shared" si="12"/>
        <v>11.412654198169518</v>
      </c>
      <c r="Y9" s="12">
        <f t="shared" si="13"/>
        <v>7.5323517707918821</v>
      </c>
      <c r="Z9" s="12">
        <f t="shared" si="14"/>
        <v>4.4382544103992574</v>
      </c>
      <c r="AA9" s="12">
        <f t="shared" si="15"/>
        <v>2.3586152009550339</v>
      </c>
      <c r="AB9" s="13">
        <f t="shared" si="16"/>
        <v>27.31428571428571</v>
      </c>
      <c r="AC9" s="14"/>
      <c r="AD9" s="12">
        <f t="shared" si="17"/>
        <v>13.100919947327533</v>
      </c>
      <c r="AE9" s="12">
        <f t="shared" si="18"/>
        <v>3.6195192978249935</v>
      </c>
      <c r="AF9" s="12">
        <f t="shared" si="19"/>
        <v>5.4628571428571417</v>
      </c>
      <c r="AG9" s="14"/>
      <c r="AH9" s="9" t="str">
        <f t="shared" si="20"/>
        <v>o:27.3:1.57:11.41:7.53:4.44:2.36</v>
      </c>
      <c r="AJ9" s="9" t="str">
        <f t="shared" ref="AJ9:AJ31" si="21">"'"&amp;LOWER(V9)&amp;"'"&amp;": ["&amp;TEXT($AB9, "0.0")&amp;", "&amp;TEXT($W9, "0.00")&amp;", "&amp;TEXT($X9, "0.00")&amp;", "&amp;TEXT($Y9, "0.00")&amp;", "&amp;TEXT($Z9, "0.00")&amp;", "&amp;TEXT($AA9, "0.00")&amp;"],"</f>
        <v>'o': [27.3, 1.57, 11.41, 7.53, 4.44, 2.36],</v>
      </c>
    </row>
    <row r="10" spans="1:36" x14ac:dyDescent="0.2">
      <c r="A10" s="3">
        <v>6</v>
      </c>
      <c r="B10" s="3" t="s">
        <v>23</v>
      </c>
      <c r="C10" s="3">
        <v>885</v>
      </c>
      <c r="D10" s="7">
        <f t="shared" si="0"/>
        <v>25.285714285714285</v>
      </c>
      <c r="E10" s="8"/>
      <c r="F10" s="9" t="str">
        <f t="shared" si="1"/>
        <v>I</v>
      </c>
      <c r="G10" s="4">
        <v>46</v>
      </c>
      <c r="H10" s="4">
        <v>322</v>
      </c>
      <c r="I10" s="4">
        <v>326</v>
      </c>
      <c r="J10" s="4">
        <v>202</v>
      </c>
      <c r="K10" s="4">
        <v>22</v>
      </c>
      <c r="L10" s="10">
        <f t="shared" si="2"/>
        <v>918</v>
      </c>
      <c r="M10" s="5"/>
      <c r="N10" s="9" t="str">
        <f t="shared" si="3"/>
        <v>I</v>
      </c>
      <c r="O10" s="11">
        <f t="shared" si="4"/>
        <v>5.0108932461873638E-2</v>
      </c>
      <c r="P10" s="11">
        <f t="shared" si="5"/>
        <v>0.35076252723311546</v>
      </c>
      <c r="Q10" s="11">
        <f t="shared" si="6"/>
        <v>0.355119825708061</v>
      </c>
      <c r="R10" s="11">
        <f t="shared" si="7"/>
        <v>0.22004357298474944</v>
      </c>
      <c r="S10" s="11">
        <f t="shared" si="8"/>
        <v>2.3965141612200435E-2</v>
      </c>
      <c r="T10" s="10">
        <f t="shared" si="9"/>
        <v>1</v>
      </c>
      <c r="V10" s="9" t="str">
        <f t="shared" si="10"/>
        <v>I</v>
      </c>
      <c r="W10" s="12">
        <f t="shared" si="11"/>
        <v>1.2670401493930905</v>
      </c>
      <c r="X10" s="12">
        <f t="shared" si="12"/>
        <v>8.8692810457516327</v>
      </c>
      <c r="Y10" s="12">
        <f t="shared" si="13"/>
        <v>8.9794584500466854</v>
      </c>
      <c r="Z10" s="12">
        <f t="shared" si="14"/>
        <v>5.5639589169000931</v>
      </c>
      <c r="AA10" s="12">
        <f t="shared" si="15"/>
        <v>0.6059757236227824</v>
      </c>
      <c r="AB10" s="13">
        <f t="shared" si="16"/>
        <v>25.285714285714285</v>
      </c>
      <c r="AC10" s="14"/>
      <c r="AD10" s="12">
        <f t="shared" si="17"/>
        <v>12.87031741672703</v>
      </c>
      <c r="AE10" s="12">
        <f t="shared" si="18"/>
        <v>3.5875224621912865</v>
      </c>
      <c r="AF10" s="12">
        <f t="shared" si="19"/>
        <v>5.0571428571428569</v>
      </c>
      <c r="AG10" s="14"/>
      <c r="AH10" s="9" t="str">
        <f t="shared" si="20"/>
        <v>i:25.3:1.27:8.87:8.98:5.56:0.61</v>
      </c>
      <c r="AJ10" s="9" t="str">
        <f t="shared" si="21"/>
        <v>'i': [25.3, 1.27, 8.87, 8.98, 5.56, 0.61],</v>
      </c>
    </row>
    <row r="11" spans="1:36" x14ac:dyDescent="0.2">
      <c r="A11" s="3">
        <v>4</v>
      </c>
      <c r="B11" s="3" t="s">
        <v>22</v>
      </c>
      <c r="C11" s="3">
        <v>861</v>
      </c>
      <c r="D11" s="7">
        <f t="shared" si="0"/>
        <v>24.6</v>
      </c>
      <c r="E11" s="8"/>
      <c r="F11" s="9" t="str">
        <f t="shared" si="1"/>
        <v>T</v>
      </c>
      <c r="G11" s="4">
        <v>200</v>
      </c>
      <c r="H11" s="4">
        <v>88</v>
      </c>
      <c r="I11" s="4">
        <v>182</v>
      </c>
      <c r="J11" s="4">
        <v>175</v>
      </c>
      <c r="K11" s="4">
        <v>294</v>
      </c>
      <c r="L11" s="10">
        <f t="shared" si="2"/>
        <v>939</v>
      </c>
      <c r="M11" s="5"/>
      <c r="N11" s="9" t="str">
        <f t="shared" si="3"/>
        <v>T</v>
      </c>
      <c r="O11" s="11">
        <f t="shared" si="4"/>
        <v>0.21299254526091588</v>
      </c>
      <c r="P11" s="11">
        <f t="shared" si="5"/>
        <v>9.3716719914802987E-2</v>
      </c>
      <c r="Q11" s="11">
        <f t="shared" si="6"/>
        <v>0.19382321618743345</v>
      </c>
      <c r="R11" s="11">
        <f t="shared" si="7"/>
        <v>0.18636847710330137</v>
      </c>
      <c r="S11" s="11">
        <f t="shared" si="8"/>
        <v>0.31309904153354634</v>
      </c>
      <c r="T11" s="10">
        <f t="shared" si="9"/>
        <v>1</v>
      </c>
      <c r="V11" s="9" t="str">
        <f t="shared" si="10"/>
        <v>T</v>
      </c>
      <c r="W11" s="12">
        <f t="shared" si="11"/>
        <v>5.2396166134185309</v>
      </c>
      <c r="X11" s="12">
        <f t="shared" si="12"/>
        <v>2.3054313099041535</v>
      </c>
      <c r="Y11" s="12">
        <f t="shared" si="13"/>
        <v>4.7680511182108631</v>
      </c>
      <c r="Z11" s="12">
        <f t="shared" si="14"/>
        <v>4.5846645367412142</v>
      </c>
      <c r="AA11" s="12">
        <f t="shared" si="15"/>
        <v>7.7022364217252406</v>
      </c>
      <c r="AB11" s="13">
        <f t="shared" si="16"/>
        <v>24.6</v>
      </c>
      <c r="AC11" s="14"/>
      <c r="AD11" s="12">
        <f t="shared" si="17"/>
        <v>2.9629004113546125</v>
      </c>
      <c r="AE11" s="12">
        <f t="shared" si="18"/>
        <v>1.721307761951538</v>
      </c>
      <c r="AF11" s="12">
        <f t="shared" si="19"/>
        <v>4.92</v>
      </c>
      <c r="AG11" s="14"/>
      <c r="AH11" s="9" t="str">
        <f t="shared" si="20"/>
        <v>t:24.6:5.24:2.31:4.77:4.58:7.70</v>
      </c>
      <c r="AJ11" s="9" t="str">
        <f t="shared" si="21"/>
        <v>'t': [24.6, 5.24, 2.31, 4.77, 4.58, 7.70],</v>
      </c>
    </row>
    <row r="12" spans="1:36" x14ac:dyDescent="0.2">
      <c r="A12" s="3">
        <v>9</v>
      </c>
      <c r="B12" s="3" t="s">
        <v>24</v>
      </c>
      <c r="C12" s="3">
        <v>815</v>
      </c>
      <c r="D12" s="7">
        <f t="shared" si="0"/>
        <v>23.285714285714285</v>
      </c>
      <c r="E12" s="8"/>
      <c r="F12" s="9" t="str">
        <f t="shared" si="1"/>
        <v>L</v>
      </c>
      <c r="G12" s="4">
        <v>130</v>
      </c>
      <c r="H12" s="4">
        <v>231</v>
      </c>
      <c r="I12" s="4">
        <v>165</v>
      </c>
      <c r="J12" s="4">
        <v>192</v>
      </c>
      <c r="K12" s="4">
        <v>178</v>
      </c>
      <c r="L12" s="10">
        <f t="shared" si="2"/>
        <v>896</v>
      </c>
      <c r="M12" s="5"/>
      <c r="N12" s="9" t="str">
        <f t="shared" si="3"/>
        <v>L</v>
      </c>
      <c r="O12" s="11">
        <f t="shared" si="4"/>
        <v>0.14508928571428573</v>
      </c>
      <c r="P12" s="11">
        <f t="shared" si="5"/>
        <v>0.2578125</v>
      </c>
      <c r="Q12" s="11">
        <f t="shared" si="6"/>
        <v>0.18415178571428573</v>
      </c>
      <c r="R12" s="11">
        <f t="shared" si="7"/>
        <v>0.21428571428571427</v>
      </c>
      <c r="S12" s="11">
        <f t="shared" si="8"/>
        <v>0.19866071428571427</v>
      </c>
      <c r="T12" s="10">
        <f t="shared" si="9"/>
        <v>1</v>
      </c>
      <c r="V12" s="9" t="str">
        <f t="shared" si="10"/>
        <v>L</v>
      </c>
      <c r="W12" s="12">
        <f t="shared" si="11"/>
        <v>3.3785076530612246</v>
      </c>
      <c r="X12" s="12">
        <f t="shared" si="12"/>
        <v>6.0033482142857144</v>
      </c>
      <c r="Y12" s="12">
        <f t="shared" si="13"/>
        <v>4.288105867346939</v>
      </c>
      <c r="Z12" s="12">
        <f t="shared" si="14"/>
        <v>4.9897959183673466</v>
      </c>
      <c r="AA12" s="12">
        <f t="shared" si="15"/>
        <v>4.625956632653061</v>
      </c>
      <c r="AB12" s="13">
        <f t="shared" si="16"/>
        <v>23.285714285714285</v>
      </c>
      <c r="AC12" s="14"/>
      <c r="AD12" s="12">
        <f t="shared" si="17"/>
        <v>0.73899915765892277</v>
      </c>
      <c r="AE12" s="12">
        <f t="shared" si="18"/>
        <v>0.85965060208140542</v>
      </c>
      <c r="AF12" s="12">
        <f t="shared" si="19"/>
        <v>4.6571428571428566</v>
      </c>
      <c r="AG12" s="14"/>
      <c r="AH12" s="9" t="str">
        <f t="shared" si="20"/>
        <v>l:23.3:3.38:6.00:4.29:4.99:4.63</v>
      </c>
      <c r="AJ12" s="9" t="str">
        <f t="shared" si="21"/>
        <v>'l': [23.3, 3.38, 6.00, 4.29, 4.99, 4.63],</v>
      </c>
    </row>
    <row r="13" spans="1:36" x14ac:dyDescent="0.2">
      <c r="A13" s="3">
        <v>8</v>
      </c>
      <c r="B13" s="3" t="s">
        <v>25</v>
      </c>
      <c r="C13" s="3">
        <v>787</v>
      </c>
      <c r="D13" s="7">
        <f t="shared" si="0"/>
        <v>22.485714285714284</v>
      </c>
      <c r="E13" s="8"/>
      <c r="F13" s="9" t="str">
        <f t="shared" si="1"/>
        <v>S</v>
      </c>
      <c r="G13" s="4">
        <v>443</v>
      </c>
      <c r="H13" s="4">
        <v>26</v>
      </c>
      <c r="I13" s="4">
        <v>114</v>
      </c>
      <c r="J13" s="4">
        <v>207</v>
      </c>
      <c r="K13" s="4">
        <v>60</v>
      </c>
      <c r="L13" s="10">
        <f t="shared" si="2"/>
        <v>850</v>
      </c>
      <c r="M13" s="5"/>
      <c r="N13" s="9" t="str">
        <f t="shared" si="3"/>
        <v>S</v>
      </c>
      <c r="O13" s="11">
        <f t="shared" si="4"/>
        <v>0.52117647058823524</v>
      </c>
      <c r="P13" s="11">
        <f t="shared" si="5"/>
        <v>3.0588235294117649E-2</v>
      </c>
      <c r="Q13" s="11">
        <f t="shared" si="6"/>
        <v>0.13411764705882354</v>
      </c>
      <c r="R13" s="11">
        <f t="shared" si="7"/>
        <v>0.24352941176470588</v>
      </c>
      <c r="S13" s="11">
        <f t="shared" si="8"/>
        <v>7.0588235294117646E-2</v>
      </c>
      <c r="T13" s="10">
        <f t="shared" si="9"/>
        <v>1</v>
      </c>
      <c r="V13" s="9" t="str">
        <f t="shared" si="10"/>
        <v>S</v>
      </c>
      <c r="W13" s="12">
        <f t="shared" si="11"/>
        <v>11.719025210084032</v>
      </c>
      <c r="X13" s="12">
        <f t="shared" si="12"/>
        <v>0.68779831932773106</v>
      </c>
      <c r="Y13" s="12">
        <f t="shared" si="13"/>
        <v>3.0157310924369747</v>
      </c>
      <c r="Z13" s="12">
        <f t="shared" si="14"/>
        <v>5.4759327731092435</v>
      </c>
      <c r="AA13" s="12">
        <f t="shared" si="15"/>
        <v>1.5872268907563023</v>
      </c>
      <c r="AB13" s="13">
        <f t="shared" si="16"/>
        <v>22.485714285714284</v>
      </c>
      <c r="AC13" s="14"/>
      <c r="AD13" s="12">
        <f t="shared" si="17"/>
        <v>15.657382395028598</v>
      </c>
      <c r="AE13" s="12">
        <f t="shared" si="18"/>
        <v>3.9569410401253893</v>
      </c>
      <c r="AF13" s="12">
        <f t="shared" si="19"/>
        <v>4.4971428571428564</v>
      </c>
      <c r="AG13" s="14"/>
      <c r="AH13" s="9" t="str">
        <f t="shared" si="20"/>
        <v>s:22.5:11.72:0.69:3.02:5.48:1.59</v>
      </c>
      <c r="AJ13" s="9" t="str">
        <f t="shared" si="21"/>
        <v>'s': [22.5, 11.72, 0.69, 3.02, 5.48, 1.59],</v>
      </c>
    </row>
    <row r="14" spans="1:36" x14ac:dyDescent="0.2">
      <c r="A14" s="3">
        <v>7</v>
      </c>
      <c r="B14" s="3" t="s">
        <v>26</v>
      </c>
      <c r="C14" s="3">
        <v>716</v>
      </c>
      <c r="D14" s="7">
        <f t="shared" si="0"/>
        <v>20.457142857142856</v>
      </c>
      <c r="E14" s="8"/>
      <c r="F14" s="9" t="str">
        <f t="shared" si="1"/>
        <v>N</v>
      </c>
      <c r="G14" s="4">
        <v>57</v>
      </c>
      <c r="H14" s="4">
        <v>116</v>
      </c>
      <c r="I14" s="4">
        <v>199</v>
      </c>
      <c r="J14" s="4">
        <v>218</v>
      </c>
      <c r="K14" s="4">
        <v>160</v>
      </c>
      <c r="L14" s="10">
        <f t="shared" si="2"/>
        <v>750</v>
      </c>
      <c r="M14" s="5"/>
      <c r="N14" s="9" t="str">
        <f t="shared" si="3"/>
        <v>N</v>
      </c>
      <c r="O14" s="11">
        <f t="shared" si="4"/>
        <v>7.5999999999999998E-2</v>
      </c>
      <c r="P14" s="11">
        <f t="shared" si="5"/>
        <v>0.15466666666666667</v>
      </c>
      <c r="Q14" s="11">
        <f t="shared" si="6"/>
        <v>0.26533333333333331</v>
      </c>
      <c r="R14" s="11">
        <f t="shared" si="7"/>
        <v>0.29066666666666668</v>
      </c>
      <c r="S14" s="11">
        <f t="shared" si="8"/>
        <v>0.21333333333333335</v>
      </c>
      <c r="T14" s="10">
        <f t="shared" si="9"/>
        <v>1</v>
      </c>
      <c r="V14" s="9" t="str">
        <f t="shared" si="10"/>
        <v>N</v>
      </c>
      <c r="W14" s="12">
        <f t="shared" si="11"/>
        <v>1.554742857142857</v>
      </c>
      <c r="X14" s="12">
        <f t="shared" si="12"/>
        <v>3.1640380952380953</v>
      </c>
      <c r="Y14" s="12">
        <f t="shared" si="13"/>
        <v>5.4279619047619034</v>
      </c>
      <c r="Z14" s="12">
        <f t="shared" si="14"/>
        <v>5.9462095238095234</v>
      </c>
      <c r="AA14" s="12">
        <f t="shared" si="15"/>
        <v>4.3641904761904762</v>
      </c>
      <c r="AB14" s="13">
        <f t="shared" si="16"/>
        <v>20.457142857142856</v>
      </c>
      <c r="AC14" s="14"/>
      <c r="AD14" s="12">
        <f t="shared" si="17"/>
        <v>2.5191520595011343</v>
      </c>
      <c r="AE14" s="12">
        <f t="shared" si="18"/>
        <v>1.5871836880150747</v>
      </c>
      <c r="AF14" s="12">
        <f t="shared" si="19"/>
        <v>4.0914285714285707</v>
      </c>
      <c r="AG14" s="14"/>
      <c r="AH14" s="9" t="str">
        <f t="shared" si="20"/>
        <v>n:20.5:1.55:3.16:5.43:5.95:4.36</v>
      </c>
      <c r="AJ14" s="9" t="str">
        <f t="shared" si="21"/>
        <v>'n': [20.5, 1.55, 3.16, 5.43, 5.95, 4.36],</v>
      </c>
    </row>
    <row r="15" spans="1:36" x14ac:dyDescent="0.2">
      <c r="A15" s="3">
        <v>11</v>
      </c>
      <c r="B15" s="3" t="s">
        <v>31</v>
      </c>
      <c r="C15" s="3">
        <v>697</v>
      </c>
      <c r="D15" s="7">
        <f t="shared" si="0"/>
        <v>19.914285714285715</v>
      </c>
      <c r="E15" s="8"/>
      <c r="F15" s="9" t="str">
        <f t="shared" si="1"/>
        <v>D</v>
      </c>
      <c r="G15" s="4">
        <v>158</v>
      </c>
      <c r="H15" s="4">
        <v>31</v>
      </c>
      <c r="I15" s="4">
        <v>120</v>
      </c>
      <c r="J15" s="4">
        <v>83</v>
      </c>
      <c r="K15" s="4">
        <v>363</v>
      </c>
      <c r="L15" s="10">
        <f t="shared" si="2"/>
        <v>755</v>
      </c>
      <c r="M15" s="5"/>
      <c r="N15" s="9" t="str">
        <f t="shared" si="3"/>
        <v>D</v>
      </c>
      <c r="O15" s="11">
        <f t="shared" si="4"/>
        <v>0.20927152317880796</v>
      </c>
      <c r="P15" s="11">
        <f t="shared" si="5"/>
        <v>4.105960264900662E-2</v>
      </c>
      <c r="Q15" s="11">
        <f t="shared" si="6"/>
        <v>0.15894039735099338</v>
      </c>
      <c r="R15" s="11">
        <f t="shared" si="7"/>
        <v>0.10993377483443709</v>
      </c>
      <c r="S15" s="11">
        <f t="shared" si="8"/>
        <v>0.48079470198675495</v>
      </c>
      <c r="T15" s="10">
        <f t="shared" si="9"/>
        <v>1</v>
      </c>
      <c r="V15" s="9" t="str">
        <f t="shared" si="10"/>
        <v>D</v>
      </c>
      <c r="W15" s="12">
        <f t="shared" si="11"/>
        <v>4.1674929044465472</v>
      </c>
      <c r="X15" s="12">
        <f t="shared" si="12"/>
        <v>0.81767265846736037</v>
      </c>
      <c r="Y15" s="12">
        <f t="shared" si="13"/>
        <v>3.1651844843897825</v>
      </c>
      <c r="Z15" s="12">
        <f t="shared" si="14"/>
        <v>2.189252601702933</v>
      </c>
      <c r="AA15" s="12">
        <f t="shared" si="15"/>
        <v>9.5746830652790909</v>
      </c>
      <c r="AB15" s="13">
        <f t="shared" si="16"/>
        <v>19.914285714285711</v>
      </c>
      <c r="AC15" s="14"/>
      <c r="AD15" s="12">
        <f t="shared" si="17"/>
        <v>9.0413212315607367</v>
      </c>
      <c r="AE15" s="12">
        <f t="shared" si="18"/>
        <v>3.0068789851872548</v>
      </c>
      <c r="AF15" s="12">
        <f t="shared" si="19"/>
        <v>3.9828571428571422</v>
      </c>
      <c r="AG15" s="14"/>
      <c r="AH15" s="9" t="str">
        <f t="shared" si="20"/>
        <v>d:19.9:4.17:0.82:3.17:2.19:9.57</v>
      </c>
      <c r="AJ15" s="9" t="str">
        <f t="shared" si="21"/>
        <v>'d': [19.9, 4.17, 0.82, 3.17, 2.19, 9.57],</v>
      </c>
    </row>
    <row r="16" spans="1:36" x14ac:dyDescent="0.2">
      <c r="A16" s="3">
        <v>10</v>
      </c>
      <c r="B16" s="3" t="s">
        <v>27</v>
      </c>
      <c r="C16" s="3">
        <v>623</v>
      </c>
      <c r="D16" s="7">
        <f t="shared" si="0"/>
        <v>17.8</v>
      </c>
      <c r="E16" s="8"/>
      <c r="F16" s="9" t="str">
        <f t="shared" si="1"/>
        <v>U</v>
      </c>
      <c r="G16" s="4">
        <v>50</v>
      </c>
      <c r="H16" s="4">
        <v>273</v>
      </c>
      <c r="I16" s="4">
        <v>200</v>
      </c>
      <c r="J16" s="4">
        <v>111</v>
      </c>
      <c r="K16" s="4">
        <v>5</v>
      </c>
      <c r="L16" s="10">
        <f t="shared" si="2"/>
        <v>639</v>
      </c>
      <c r="M16" s="5"/>
      <c r="N16" s="9" t="str">
        <f t="shared" si="3"/>
        <v>U</v>
      </c>
      <c r="O16" s="11">
        <f t="shared" si="4"/>
        <v>7.82472613458529E-2</v>
      </c>
      <c r="P16" s="11">
        <f t="shared" si="5"/>
        <v>0.42723004694835681</v>
      </c>
      <c r="Q16" s="11">
        <f t="shared" si="6"/>
        <v>0.3129890453834116</v>
      </c>
      <c r="R16" s="11">
        <f t="shared" si="7"/>
        <v>0.17370892018779344</v>
      </c>
      <c r="S16" s="11">
        <f t="shared" si="8"/>
        <v>7.8247261345852897E-3</v>
      </c>
      <c r="T16" s="10">
        <f t="shared" si="9"/>
        <v>1</v>
      </c>
      <c r="V16" s="9" t="str">
        <f t="shared" si="10"/>
        <v>U</v>
      </c>
      <c r="W16" s="12">
        <f t="shared" si="11"/>
        <v>1.3928012519561817</v>
      </c>
      <c r="X16" s="12">
        <f t="shared" si="12"/>
        <v>7.6046948356807516</v>
      </c>
      <c r="Y16" s="12">
        <f t="shared" si="13"/>
        <v>5.5712050078247266</v>
      </c>
      <c r="Z16" s="12">
        <f t="shared" si="14"/>
        <v>3.0920187793427232</v>
      </c>
      <c r="AA16" s="12">
        <f t="shared" si="15"/>
        <v>0.13928012519561817</v>
      </c>
      <c r="AB16" s="13">
        <f t="shared" si="16"/>
        <v>17.8</v>
      </c>
      <c r="AC16" s="14"/>
      <c r="AD16" s="12">
        <f t="shared" si="17"/>
        <v>7.4043166391148132</v>
      </c>
      <c r="AE16" s="12">
        <f t="shared" si="18"/>
        <v>2.7210874001242247</v>
      </c>
      <c r="AF16" s="12">
        <f t="shared" si="19"/>
        <v>3.56</v>
      </c>
      <c r="AG16" s="14"/>
      <c r="AH16" s="9" t="str">
        <f t="shared" si="20"/>
        <v>u:17.8:1.39:7.60:5.57:3.09:0.14</v>
      </c>
      <c r="AJ16" s="9" t="str">
        <f t="shared" si="21"/>
        <v>'u': [17.8, 1.39, 7.60, 5.57, 3.09, 0.14],</v>
      </c>
    </row>
    <row r="17" spans="1:36" x14ac:dyDescent="0.2">
      <c r="A17" s="3">
        <v>19</v>
      </c>
      <c r="B17" s="3" t="s">
        <v>29</v>
      </c>
      <c r="C17" s="3">
        <v>589</v>
      </c>
      <c r="D17" s="7">
        <f t="shared" si="0"/>
        <v>16.828571428571429</v>
      </c>
      <c r="E17" s="8"/>
      <c r="F17" s="9" t="str">
        <f t="shared" si="1"/>
        <v>Y</v>
      </c>
      <c r="G17" s="4">
        <v>14</v>
      </c>
      <c r="H17" s="4">
        <v>28</v>
      </c>
      <c r="I17" s="4">
        <v>36</v>
      </c>
      <c r="J17" s="4">
        <v>6</v>
      </c>
      <c r="K17" s="4">
        <v>517</v>
      </c>
      <c r="L17" s="10">
        <f t="shared" si="2"/>
        <v>601</v>
      </c>
      <c r="M17" s="5"/>
      <c r="N17" s="9" t="str">
        <f t="shared" si="3"/>
        <v>Y</v>
      </c>
      <c r="O17" s="11">
        <f t="shared" si="4"/>
        <v>2.329450915141431E-2</v>
      </c>
      <c r="P17" s="11">
        <f t="shared" si="5"/>
        <v>4.6589018302828619E-2</v>
      </c>
      <c r="Q17" s="11">
        <f t="shared" si="6"/>
        <v>5.9900166389351084E-2</v>
      </c>
      <c r="R17" s="11">
        <f t="shared" si="7"/>
        <v>9.9833610648918467E-3</v>
      </c>
      <c r="S17" s="11">
        <f t="shared" si="8"/>
        <v>0.86023294509151416</v>
      </c>
      <c r="T17" s="10">
        <f t="shared" si="9"/>
        <v>1</v>
      </c>
      <c r="V17" s="9" t="str">
        <f t="shared" si="10"/>
        <v>Y</v>
      </c>
      <c r="W17" s="12">
        <f t="shared" si="11"/>
        <v>0.39201331114808652</v>
      </c>
      <c r="X17" s="12">
        <f t="shared" si="12"/>
        <v>0.78402662229617304</v>
      </c>
      <c r="Y17" s="12">
        <f t="shared" si="13"/>
        <v>1.0080342286665083</v>
      </c>
      <c r="Z17" s="12">
        <f t="shared" si="14"/>
        <v>0.16800570477775137</v>
      </c>
      <c r="AA17" s="12">
        <f t="shared" si="15"/>
        <v>14.476491561682911</v>
      </c>
      <c r="AB17" s="13">
        <f t="shared" si="16"/>
        <v>16.828571428571429</v>
      </c>
      <c r="AC17" s="14"/>
      <c r="AD17" s="12">
        <f t="shared" si="17"/>
        <v>30.948275154751599</v>
      </c>
      <c r="AE17" s="12">
        <f t="shared" si="18"/>
        <v>5.5631173953774873</v>
      </c>
      <c r="AF17" s="12">
        <f t="shared" si="19"/>
        <v>3.3657142857142857</v>
      </c>
      <c r="AG17" s="14"/>
      <c r="AH17" s="9" t="str">
        <f t="shared" si="20"/>
        <v>y:16.8:0.39:0.78:1.01:0.17:14.48</v>
      </c>
      <c r="AJ17" s="9" t="str">
        <f t="shared" si="21"/>
        <v>'y': [16.8, 0.39, 0.78, 1.01, 0.17, 14.48],</v>
      </c>
    </row>
    <row r="18" spans="1:36" x14ac:dyDescent="0.2">
      <c r="A18" s="3">
        <v>15</v>
      </c>
      <c r="B18" s="3" t="s">
        <v>28</v>
      </c>
      <c r="C18" s="3">
        <v>585</v>
      </c>
      <c r="D18" s="7">
        <f t="shared" si="0"/>
        <v>16.714285714285715</v>
      </c>
      <c r="E18" s="8"/>
      <c r="F18" s="9" t="str">
        <f t="shared" si="1"/>
        <v>C</v>
      </c>
      <c r="G18" s="4">
        <v>270</v>
      </c>
      <c r="H18" s="4">
        <v>57</v>
      </c>
      <c r="I18" s="4">
        <v>86</v>
      </c>
      <c r="J18" s="4">
        <v>167</v>
      </c>
      <c r="K18" s="4">
        <v>38</v>
      </c>
      <c r="L18" s="10">
        <f t="shared" si="2"/>
        <v>618</v>
      </c>
      <c r="M18" s="5"/>
      <c r="N18" s="9" t="str">
        <f t="shared" si="3"/>
        <v>C</v>
      </c>
      <c r="O18" s="11">
        <f t="shared" si="4"/>
        <v>0.43689320388349512</v>
      </c>
      <c r="P18" s="11">
        <f t="shared" si="5"/>
        <v>9.2233009708737865E-2</v>
      </c>
      <c r="Q18" s="11">
        <f t="shared" si="6"/>
        <v>0.13915857605177995</v>
      </c>
      <c r="R18" s="11">
        <f t="shared" si="7"/>
        <v>0.27022653721682849</v>
      </c>
      <c r="S18" s="11">
        <f t="shared" si="8"/>
        <v>6.1488673139158574E-2</v>
      </c>
      <c r="T18" s="10">
        <f t="shared" si="9"/>
        <v>1</v>
      </c>
      <c r="V18" s="9" t="str">
        <f t="shared" si="10"/>
        <v>C</v>
      </c>
      <c r="W18" s="12">
        <f t="shared" si="11"/>
        <v>7.3023578363384187</v>
      </c>
      <c r="X18" s="12">
        <f t="shared" si="12"/>
        <v>1.5416088765603331</v>
      </c>
      <c r="Y18" s="12">
        <f t="shared" si="13"/>
        <v>2.3259361997226078</v>
      </c>
      <c r="Z18" s="12">
        <f t="shared" si="14"/>
        <v>4.5166435506241331</v>
      </c>
      <c r="AA18" s="12">
        <f t="shared" si="15"/>
        <v>1.0277392510402219</v>
      </c>
      <c r="AB18" s="13">
        <f t="shared" si="16"/>
        <v>16.714285714285715</v>
      </c>
      <c r="AC18" s="14"/>
      <c r="AD18" s="12">
        <f t="shared" si="17"/>
        <v>5.3387629294341901</v>
      </c>
      <c r="AE18" s="12">
        <f t="shared" si="18"/>
        <v>2.3105763197596807</v>
      </c>
      <c r="AF18" s="12">
        <f t="shared" si="19"/>
        <v>3.342857142857143</v>
      </c>
      <c r="AG18" s="14"/>
      <c r="AH18" s="9" t="str">
        <f t="shared" si="20"/>
        <v>c:16.7:7.30:1.54:2.33:4.52:1.03</v>
      </c>
      <c r="AJ18" s="9" t="str">
        <f t="shared" si="21"/>
        <v>'c': [16.7, 7.30, 1.54, 2.33, 4.52, 1.03],</v>
      </c>
    </row>
    <row r="19" spans="1:36" x14ac:dyDescent="0.2">
      <c r="A19" s="3">
        <v>12</v>
      </c>
      <c r="B19" s="3" t="s">
        <v>32</v>
      </c>
      <c r="C19" s="3">
        <v>506</v>
      </c>
      <c r="D19" s="7">
        <f t="shared" si="0"/>
        <v>14.457142857142857</v>
      </c>
      <c r="E19" s="8"/>
      <c r="F19" s="9" t="str">
        <f t="shared" si="1"/>
        <v>P</v>
      </c>
      <c r="G19" s="4">
        <v>209</v>
      </c>
      <c r="H19" s="4">
        <v>70</v>
      </c>
      <c r="I19" s="4">
        <v>101</v>
      </c>
      <c r="J19" s="4">
        <v>76</v>
      </c>
      <c r="K19" s="4">
        <v>88</v>
      </c>
      <c r="L19" s="10">
        <f t="shared" si="2"/>
        <v>544</v>
      </c>
      <c r="M19" s="5"/>
      <c r="N19" s="9" t="str">
        <f t="shared" si="3"/>
        <v>P</v>
      </c>
      <c r="O19" s="11">
        <f t="shared" si="4"/>
        <v>0.38419117647058826</v>
      </c>
      <c r="P19" s="11">
        <f t="shared" si="5"/>
        <v>0.12867647058823528</v>
      </c>
      <c r="Q19" s="11">
        <f t="shared" si="6"/>
        <v>0.18566176470588236</v>
      </c>
      <c r="R19" s="11">
        <f t="shared" si="7"/>
        <v>0.13970588235294118</v>
      </c>
      <c r="S19" s="11">
        <f t="shared" si="8"/>
        <v>0.16176470588235295</v>
      </c>
      <c r="T19" s="10">
        <f t="shared" si="9"/>
        <v>1.0000000000000002</v>
      </c>
      <c r="V19" s="9" t="str">
        <f t="shared" si="10"/>
        <v>P</v>
      </c>
      <c r="W19" s="12">
        <f t="shared" si="11"/>
        <v>5.5543067226890761</v>
      </c>
      <c r="X19" s="12">
        <f t="shared" si="12"/>
        <v>1.8602941176470587</v>
      </c>
      <c r="Y19" s="12">
        <f t="shared" si="13"/>
        <v>2.6841386554621849</v>
      </c>
      <c r="Z19" s="12">
        <f t="shared" si="14"/>
        <v>2.0197478991596638</v>
      </c>
      <c r="AA19" s="12">
        <f t="shared" si="15"/>
        <v>2.3386554621848741</v>
      </c>
      <c r="AB19" s="13">
        <f t="shared" si="16"/>
        <v>14.457142857142859</v>
      </c>
      <c r="AC19" s="14"/>
      <c r="AD19" s="12">
        <f t="shared" si="17"/>
        <v>1.8525025448414647</v>
      </c>
      <c r="AE19" s="12">
        <f t="shared" si="18"/>
        <v>1.3610666937521705</v>
      </c>
      <c r="AF19" s="12">
        <f t="shared" si="19"/>
        <v>2.8914285714285719</v>
      </c>
      <c r="AG19" s="14"/>
      <c r="AH19" s="9" t="str">
        <f t="shared" si="20"/>
        <v>p:14.5:5.55:1.86:2.68:2.02:2.34</v>
      </c>
      <c r="AJ19" s="9" t="str">
        <f t="shared" si="21"/>
        <v>'p': [14.5, 5.55, 1.86, 2.68, 2.02, 2.34],</v>
      </c>
    </row>
    <row r="20" spans="1:36" x14ac:dyDescent="0.2">
      <c r="A20" s="3">
        <v>13</v>
      </c>
      <c r="B20" s="3" t="s">
        <v>30</v>
      </c>
      <c r="C20" s="3">
        <v>483</v>
      </c>
      <c r="D20" s="7">
        <f t="shared" si="0"/>
        <v>13.8</v>
      </c>
      <c r="E20" s="8"/>
      <c r="F20" s="9" t="str">
        <f t="shared" si="1"/>
        <v>H</v>
      </c>
      <c r="G20" s="4">
        <v>110</v>
      </c>
      <c r="H20" s="4">
        <v>172</v>
      </c>
      <c r="I20" s="4">
        <v>20</v>
      </c>
      <c r="J20" s="4">
        <v>37</v>
      </c>
      <c r="K20" s="4">
        <v>156</v>
      </c>
      <c r="L20" s="10">
        <f t="shared" si="2"/>
        <v>495</v>
      </c>
      <c r="M20" s="5"/>
      <c r="N20" s="9" t="str">
        <f t="shared" si="3"/>
        <v>H</v>
      </c>
      <c r="O20" s="11">
        <f t="shared" si="4"/>
        <v>0.22222222222222221</v>
      </c>
      <c r="P20" s="11">
        <f t="shared" si="5"/>
        <v>0.34747474747474749</v>
      </c>
      <c r="Q20" s="11">
        <f t="shared" si="6"/>
        <v>4.0404040404040407E-2</v>
      </c>
      <c r="R20" s="11">
        <f t="shared" si="7"/>
        <v>7.4747474747474743E-2</v>
      </c>
      <c r="S20" s="11">
        <f t="shared" si="8"/>
        <v>0.31515151515151513</v>
      </c>
      <c r="T20" s="10">
        <f t="shared" si="9"/>
        <v>1</v>
      </c>
      <c r="V20" s="9" t="str">
        <f t="shared" si="10"/>
        <v>H</v>
      </c>
      <c r="W20" s="12">
        <f t="shared" si="11"/>
        <v>3.0666666666666669</v>
      </c>
      <c r="X20" s="12">
        <f t="shared" si="12"/>
        <v>4.7951515151515158</v>
      </c>
      <c r="Y20" s="12">
        <f t="shared" si="13"/>
        <v>0.55757575757575761</v>
      </c>
      <c r="Z20" s="12">
        <f t="shared" si="14"/>
        <v>1.0315151515151515</v>
      </c>
      <c r="AA20" s="12">
        <f t="shared" si="15"/>
        <v>4.3490909090909087</v>
      </c>
      <c r="AB20" s="13">
        <f t="shared" si="16"/>
        <v>13.8</v>
      </c>
      <c r="AC20" s="14"/>
      <c r="AD20" s="12">
        <f t="shared" si="17"/>
        <v>2.9198856932966022</v>
      </c>
      <c r="AE20" s="12">
        <f t="shared" si="18"/>
        <v>1.7087673022669301</v>
      </c>
      <c r="AF20" s="12">
        <f t="shared" si="19"/>
        <v>2.7600000000000002</v>
      </c>
      <c r="AG20" s="14"/>
      <c r="AH20" s="9" t="str">
        <f t="shared" si="20"/>
        <v>h:13.8:3.07:4.80:0.56:1.03:4.35</v>
      </c>
      <c r="AJ20" s="9" t="str">
        <f t="shared" si="21"/>
        <v>'h': [13.8, 3.07, 4.80, 0.56, 1.03, 4.35],</v>
      </c>
    </row>
    <row r="21" spans="1:36" x14ac:dyDescent="0.2">
      <c r="A21" s="3">
        <v>16</v>
      </c>
      <c r="B21" s="3" t="s">
        <v>34</v>
      </c>
      <c r="C21" s="3">
        <v>427</v>
      </c>
      <c r="D21" s="7">
        <f t="shared" si="0"/>
        <v>12.2</v>
      </c>
      <c r="E21" s="8"/>
      <c r="F21" s="9" t="str">
        <f t="shared" si="1"/>
        <v>M</v>
      </c>
      <c r="G21" s="4">
        <v>157</v>
      </c>
      <c r="H21" s="4">
        <v>53</v>
      </c>
      <c r="I21" s="4">
        <v>97</v>
      </c>
      <c r="J21" s="4">
        <v>97</v>
      </c>
      <c r="K21" s="4">
        <v>54</v>
      </c>
      <c r="L21" s="10">
        <f t="shared" si="2"/>
        <v>458</v>
      </c>
      <c r="M21" s="5"/>
      <c r="N21" s="9" t="str">
        <f t="shared" si="3"/>
        <v>M</v>
      </c>
      <c r="O21" s="11">
        <f t="shared" si="4"/>
        <v>0.34279475982532753</v>
      </c>
      <c r="P21" s="11">
        <f t="shared" si="5"/>
        <v>0.11572052401746726</v>
      </c>
      <c r="Q21" s="11">
        <f t="shared" si="6"/>
        <v>0.21179039301310043</v>
      </c>
      <c r="R21" s="11">
        <f t="shared" si="7"/>
        <v>0.21179039301310043</v>
      </c>
      <c r="S21" s="11">
        <f t="shared" si="8"/>
        <v>0.11790393013100436</v>
      </c>
      <c r="T21" s="10">
        <f t="shared" si="9"/>
        <v>1</v>
      </c>
      <c r="V21" s="9" t="str">
        <f t="shared" si="10"/>
        <v>M</v>
      </c>
      <c r="W21" s="12">
        <f t="shared" si="11"/>
        <v>4.1820960698689955</v>
      </c>
      <c r="X21" s="12">
        <f t="shared" si="12"/>
        <v>1.4117903930131004</v>
      </c>
      <c r="Y21" s="12">
        <f t="shared" si="13"/>
        <v>2.5838427947598253</v>
      </c>
      <c r="Z21" s="12">
        <f t="shared" si="14"/>
        <v>2.5838427947598253</v>
      </c>
      <c r="AA21" s="12">
        <f t="shared" si="15"/>
        <v>1.4384279475982531</v>
      </c>
      <c r="AB21" s="13">
        <f t="shared" si="16"/>
        <v>12.2</v>
      </c>
      <c r="AC21" s="14"/>
      <c r="AD21" s="12">
        <f t="shared" si="17"/>
        <v>1.0273283575828076</v>
      </c>
      <c r="AE21" s="12">
        <f t="shared" si="18"/>
        <v>1.0135720781388997</v>
      </c>
      <c r="AF21" s="12">
        <f t="shared" si="19"/>
        <v>2.44</v>
      </c>
      <c r="AG21" s="14"/>
      <c r="AH21" s="9" t="str">
        <f t="shared" si="20"/>
        <v>m:12.2:4.18:1.41:2.58:2.58:1.44</v>
      </c>
      <c r="AJ21" s="9" t="str">
        <f t="shared" si="21"/>
        <v>'m': [12.2, 4.18, 1.41, 2.58, 2.58, 1.44],</v>
      </c>
    </row>
    <row r="22" spans="1:36" x14ac:dyDescent="0.2">
      <c r="A22" s="3">
        <v>14</v>
      </c>
      <c r="B22" s="3" t="s">
        <v>33</v>
      </c>
      <c r="C22" s="3">
        <v>396</v>
      </c>
      <c r="D22" s="7">
        <f t="shared" si="0"/>
        <v>11.314285714285715</v>
      </c>
      <c r="E22" s="8"/>
      <c r="F22" s="9" t="str">
        <f t="shared" si="1"/>
        <v>G</v>
      </c>
      <c r="G22" s="4">
        <v>152</v>
      </c>
      <c r="H22" s="4">
        <v>17</v>
      </c>
      <c r="I22" s="4">
        <v>96</v>
      </c>
      <c r="J22" s="4">
        <v>97</v>
      </c>
      <c r="K22" s="4">
        <v>53</v>
      </c>
      <c r="L22" s="10">
        <f t="shared" si="2"/>
        <v>415</v>
      </c>
      <c r="M22" s="5"/>
      <c r="N22" s="9" t="str">
        <f t="shared" si="3"/>
        <v>G</v>
      </c>
      <c r="O22" s="11">
        <f t="shared" si="4"/>
        <v>0.36626506024096384</v>
      </c>
      <c r="P22" s="11">
        <f t="shared" si="5"/>
        <v>4.0963855421686748E-2</v>
      </c>
      <c r="Q22" s="11">
        <f t="shared" si="6"/>
        <v>0.23132530120481928</v>
      </c>
      <c r="R22" s="11">
        <f t="shared" si="7"/>
        <v>0.23373493975903614</v>
      </c>
      <c r="S22" s="11">
        <f t="shared" si="8"/>
        <v>0.12771084337349398</v>
      </c>
      <c r="T22" s="10">
        <f t="shared" si="9"/>
        <v>1</v>
      </c>
      <c r="V22" s="9" t="str">
        <f t="shared" si="10"/>
        <v>G</v>
      </c>
      <c r="W22" s="12">
        <f t="shared" si="11"/>
        <v>4.1440275387263341</v>
      </c>
      <c r="X22" s="12">
        <f t="shared" si="12"/>
        <v>0.46347676419965583</v>
      </c>
      <c r="Y22" s="12">
        <f t="shared" si="13"/>
        <v>2.6172805507745269</v>
      </c>
      <c r="Z22" s="12">
        <f t="shared" si="14"/>
        <v>2.6445438898450946</v>
      </c>
      <c r="AA22" s="12">
        <f t="shared" si="15"/>
        <v>1.4449569707401033</v>
      </c>
      <c r="AB22" s="13">
        <f t="shared" si="16"/>
        <v>11.314285714285713</v>
      </c>
      <c r="AC22" s="14"/>
      <c r="AD22" s="12">
        <f t="shared" si="17"/>
        <v>1.5433666443694631</v>
      </c>
      <c r="AE22" s="12">
        <f t="shared" si="18"/>
        <v>1.2423230837304211</v>
      </c>
      <c r="AF22" s="12">
        <f t="shared" si="19"/>
        <v>2.2628571428571425</v>
      </c>
      <c r="AG22" s="14"/>
      <c r="AH22" s="9" t="str">
        <f t="shared" si="20"/>
        <v>g:11.3:4.14:0.46:2.62:2.64:1.44</v>
      </c>
      <c r="AJ22" s="9" t="str">
        <f t="shared" si="21"/>
        <v>'g': [11.3, 4.14, 0.46, 2.62, 2.64, 1.44],</v>
      </c>
    </row>
    <row r="23" spans="1:36" x14ac:dyDescent="0.2">
      <c r="A23" s="3">
        <v>17</v>
      </c>
      <c r="B23" s="3" t="s">
        <v>35</v>
      </c>
      <c r="C23" s="3">
        <v>381</v>
      </c>
      <c r="D23" s="7">
        <f t="shared" si="0"/>
        <v>10.885714285714286</v>
      </c>
      <c r="E23" s="8"/>
      <c r="F23" s="9" t="str">
        <f t="shared" si="1"/>
        <v>B</v>
      </c>
      <c r="G23" s="4">
        <v>241</v>
      </c>
      <c r="H23" s="4">
        <v>21</v>
      </c>
      <c r="I23" s="4">
        <v>87</v>
      </c>
      <c r="J23" s="4">
        <v>35</v>
      </c>
      <c r="K23" s="4">
        <v>20</v>
      </c>
      <c r="L23" s="10">
        <f t="shared" si="2"/>
        <v>404</v>
      </c>
      <c r="M23" s="5"/>
      <c r="N23" s="9" t="str">
        <f t="shared" si="3"/>
        <v>B</v>
      </c>
      <c r="O23" s="11">
        <f t="shared" si="4"/>
        <v>0.59653465346534651</v>
      </c>
      <c r="P23" s="11">
        <f t="shared" si="5"/>
        <v>5.1980198019801978E-2</v>
      </c>
      <c r="Q23" s="11">
        <f t="shared" si="6"/>
        <v>0.21534653465346534</v>
      </c>
      <c r="R23" s="11">
        <f t="shared" si="7"/>
        <v>8.6633663366336627E-2</v>
      </c>
      <c r="S23" s="11">
        <f t="shared" si="8"/>
        <v>4.9504950495049507E-2</v>
      </c>
      <c r="T23" s="10">
        <f t="shared" si="9"/>
        <v>1</v>
      </c>
      <c r="V23" s="9" t="str">
        <f t="shared" si="10"/>
        <v>B</v>
      </c>
      <c r="W23" s="12">
        <f t="shared" si="11"/>
        <v>6.4937057991513436</v>
      </c>
      <c r="X23" s="12">
        <f t="shared" si="12"/>
        <v>0.56584158415841579</v>
      </c>
      <c r="Y23" s="12">
        <f t="shared" si="13"/>
        <v>2.3442008486562944</v>
      </c>
      <c r="Z23" s="12">
        <f t="shared" si="14"/>
        <v>0.94306930693069302</v>
      </c>
      <c r="AA23" s="12">
        <f t="shared" si="15"/>
        <v>0.53889674681753896</v>
      </c>
      <c r="AB23" s="13">
        <f t="shared" si="16"/>
        <v>10.885714285714286</v>
      </c>
      <c r="AC23" s="14"/>
      <c r="AD23" s="12">
        <f t="shared" si="17"/>
        <v>5.0927407285000053</v>
      </c>
      <c r="AE23" s="12">
        <f t="shared" si="18"/>
        <v>2.2567101560678999</v>
      </c>
      <c r="AF23" s="12">
        <f t="shared" si="19"/>
        <v>2.177142857142857</v>
      </c>
      <c r="AG23" s="14"/>
      <c r="AH23" s="9" t="str">
        <f t="shared" si="20"/>
        <v>b:10.9:6.49:0.57:2.34:0.94:0.54</v>
      </c>
      <c r="AJ23" s="9" t="str">
        <f t="shared" si="21"/>
        <v>'b': [10.9, 6.49, 0.57, 2.34, 0.94, 0.54],</v>
      </c>
    </row>
    <row r="24" spans="1:36" x14ac:dyDescent="0.2">
      <c r="A24" s="3">
        <v>18</v>
      </c>
      <c r="B24" s="3" t="s">
        <v>37</v>
      </c>
      <c r="C24" s="3">
        <v>302</v>
      </c>
      <c r="D24" s="7">
        <f t="shared" si="0"/>
        <v>8.6285714285714281</v>
      </c>
      <c r="E24" s="8"/>
      <c r="F24" s="9" t="str">
        <f t="shared" si="1"/>
        <v>K</v>
      </c>
      <c r="G24" s="4">
        <v>38</v>
      </c>
      <c r="H24" s="4">
        <v>14</v>
      </c>
      <c r="I24" s="4">
        <v>46</v>
      </c>
      <c r="J24" s="4">
        <v>86</v>
      </c>
      <c r="K24" s="4">
        <v>127</v>
      </c>
      <c r="L24" s="10">
        <f t="shared" si="2"/>
        <v>311</v>
      </c>
      <c r="M24" s="5"/>
      <c r="N24" s="9" t="str">
        <f t="shared" si="3"/>
        <v>K</v>
      </c>
      <c r="O24" s="11">
        <f t="shared" si="4"/>
        <v>0.12218649517684887</v>
      </c>
      <c r="P24" s="11">
        <f t="shared" si="5"/>
        <v>4.5016077170418008E-2</v>
      </c>
      <c r="Q24" s="11">
        <f t="shared" si="6"/>
        <v>0.14790996784565916</v>
      </c>
      <c r="R24" s="11">
        <f t="shared" si="7"/>
        <v>0.27652733118971062</v>
      </c>
      <c r="S24" s="11">
        <f t="shared" si="8"/>
        <v>0.40836012861736337</v>
      </c>
      <c r="T24" s="10">
        <f t="shared" si="9"/>
        <v>1</v>
      </c>
      <c r="V24" s="9" t="str">
        <f t="shared" si="10"/>
        <v>K</v>
      </c>
      <c r="W24" s="12">
        <f t="shared" si="11"/>
        <v>1.0542949012402387</v>
      </c>
      <c r="X24" s="12">
        <f t="shared" si="12"/>
        <v>0.38842443729903536</v>
      </c>
      <c r="Y24" s="12">
        <f t="shared" si="13"/>
        <v>1.2762517225539731</v>
      </c>
      <c r="Z24" s="12">
        <f t="shared" si="14"/>
        <v>2.3860358291226458</v>
      </c>
      <c r="AA24" s="12">
        <f t="shared" si="15"/>
        <v>3.5235645383555352</v>
      </c>
      <c r="AB24" s="13">
        <f t="shared" si="16"/>
        <v>8.6285714285714281</v>
      </c>
      <c r="AC24" s="14"/>
      <c r="AD24" s="12">
        <f t="shared" si="17"/>
        <v>1.221890959163207</v>
      </c>
      <c r="AE24" s="12">
        <f t="shared" si="18"/>
        <v>1.1053917672767457</v>
      </c>
      <c r="AF24" s="12">
        <f t="shared" si="19"/>
        <v>1.7257142857142855</v>
      </c>
      <c r="AG24" s="14"/>
      <c r="AH24" s="9" t="str">
        <f t="shared" si="20"/>
        <v>k:8.6:1.05:0.39:1.28:2.39:3.52</v>
      </c>
      <c r="AJ24" s="9" t="str">
        <f t="shared" si="21"/>
        <v>'k': [8.6, 1.05, 0.39, 1.28, 2.39, 3.52],</v>
      </c>
    </row>
    <row r="25" spans="1:36" x14ac:dyDescent="0.2">
      <c r="A25" s="3">
        <v>21</v>
      </c>
      <c r="B25" s="3" t="s">
        <v>36</v>
      </c>
      <c r="C25" s="3">
        <v>273</v>
      </c>
      <c r="D25" s="7">
        <f t="shared" si="0"/>
        <v>7.8</v>
      </c>
      <c r="E25" s="8"/>
      <c r="F25" s="9" t="str">
        <f t="shared" si="1"/>
        <v>F</v>
      </c>
      <c r="G25" s="4">
        <v>177</v>
      </c>
      <c r="H25" s="4">
        <v>10</v>
      </c>
      <c r="I25" s="4">
        <v>37</v>
      </c>
      <c r="J25" s="4">
        <v>46</v>
      </c>
      <c r="K25" s="4">
        <v>33</v>
      </c>
      <c r="L25" s="10">
        <f t="shared" si="2"/>
        <v>303</v>
      </c>
      <c r="M25" s="5"/>
      <c r="N25" s="9" t="str">
        <f t="shared" si="3"/>
        <v>F</v>
      </c>
      <c r="O25" s="11">
        <f t="shared" si="4"/>
        <v>0.58415841584158412</v>
      </c>
      <c r="P25" s="11">
        <f t="shared" si="5"/>
        <v>3.3003300330033E-2</v>
      </c>
      <c r="Q25" s="11">
        <f t="shared" si="6"/>
        <v>0.12211221122112212</v>
      </c>
      <c r="R25" s="11">
        <f t="shared" si="7"/>
        <v>0.15181518151815182</v>
      </c>
      <c r="S25" s="11">
        <f t="shared" si="8"/>
        <v>0.10891089108910891</v>
      </c>
      <c r="T25" s="10">
        <f t="shared" si="9"/>
        <v>0.99999999999999989</v>
      </c>
      <c r="V25" s="9" t="str">
        <f t="shared" si="10"/>
        <v>F</v>
      </c>
      <c r="W25" s="12">
        <f t="shared" si="11"/>
        <v>4.556435643564356</v>
      </c>
      <c r="X25" s="12">
        <f t="shared" si="12"/>
        <v>0.25742574257425738</v>
      </c>
      <c r="Y25" s="12">
        <f t="shared" si="13"/>
        <v>0.95247524752475254</v>
      </c>
      <c r="Z25" s="12">
        <f t="shared" si="14"/>
        <v>1.1841584158415841</v>
      </c>
      <c r="AA25" s="12">
        <f t="shared" si="15"/>
        <v>0.84950495049504948</v>
      </c>
      <c r="AB25" s="13">
        <f t="shared" si="16"/>
        <v>7.8</v>
      </c>
      <c r="AC25" s="14"/>
      <c r="AD25" s="12">
        <f t="shared" si="17"/>
        <v>2.3380945397510042</v>
      </c>
      <c r="AE25" s="12">
        <f t="shared" si="18"/>
        <v>1.5290829080697372</v>
      </c>
      <c r="AF25" s="12">
        <f t="shared" si="19"/>
        <v>1.56</v>
      </c>
      <c r="AG25" s="14"/>
      <c r="AH25" s="9" t="str">
        <f t="shared" si="20"/>
        <v>f:7.8:4.56:0.26:0.95:1.18:0.85</v>
      </c>
      <c r="AJ25" s="9" t="str">
        <f t="shared" si="21"/>
        <v>'f': [7.8, 4.56, 0.26, 0.95, 1.18, 0.85],</v>
      </c>
    </row>
    <row r="26" spans="1:36" x14ac:dyDescent="0.2">
      <c r="A26" s="3">
        <v>20</v>
      </c>
      <c r="B26" s="3" t="s">
        <v>38</v>
      </c>
      <c r="C26" s="3">
        <v>259</v>
      </c>
      <c r="D26" s="7">
        <f t="shared" si="0"/>
        <v>7.4</v>
      </c>
      <c r="E26" s="8"/>
      <c r="F26" s="9" t="str">
        <f t="shared" si="1"/>
        <v>W</v>
      </c>
      <c r="G26" s="4">
        <v>108</v>
      </c>
      <c r="H26" s="4">
        <v>56</v>
      </c>
      <c r="I26" s="4">
        <v>46</v>
      </c>
      <c r="J26" s="4">
        <v>30</v>
      </c>
      <c r="K26" s="4">
        <v>21</v>
      </c>
      <c r="L26" s="10">
        <f t="shared" si="2"/>
        <v>261</v>
      </c>
      <c r="M26" s="5"/>
      <c r="N26" s="9" t="str">
        <f t="shared" si="3"/>
        <v>W</v>
      </c>
      <c r="O26" s="11">
        <f t="shared" si="4"/>
        <v>0.41379310344827586</v>
      </c>
      <c r="P26" s="11">
        <f t="shared" si="5"/>
        <v>0.21455938697318008</v>
      </c>
      <c r="Q26" s="11">
        <f t="shared" si="6"/>
        <v>0.17624521072796934</v>
      </c>
      <c r="R26" s="11">
        <f t="shared" si="7"/>
        <v>0.11494252873563218</v>
      </c>
      <c r="S26" s="11">
        <f t="shared" si="8"/>
        <v>8.0459770114942528E-2</v>
      </c>
      <c r="T26" s="10">
        <f t="shared" si="9"/>
        <v>0.99999999999999989</v>
      </c>
      <c r="V26" s="9" t="str">
        <f t="shared" si="10"/>
        <v>W</v>
      </c>
      <c r="W26" s="12">
        <f t="shared" si="11"/>
        <v>3.0620689655172413</v>
      </c>
      <c r="X26" s="12">
        <f t="shared" si="12"/>
        <v>1.5877394636015327</v>
      </c>
      <c r="Y26" s="12">
        <f t="shared" si="13"/>
        <v>1.3042145593869732</v>
      </c>
      <c r="Z26" s="12">
        <f t="shared" si="14"/>
        <v>0.85057471264367823</v>
      </c>
      <c r="AA26" s="12">
        <f t="shared" si="15"/>
        <v>0.59540229885057472</v>
      </c>
      <c r="AB26" s="13">
        <f t="shared" si="16"/>
        <v>7.4</v>
      </c>
      <c r="AC26" s="14"/>
      <c r="AD26" s="12">
        <f t="shared" si="17"/>
        <v>0.74482796200877777</v>
      </c>
      <c r="AE26" s="12">
        <f t="shared" si="18"/>
        <v>0.86303416039504355</v>
      </c>
      <c r="AF26" s="12">
        <f t="shared" si="19"/>
        <v>1.48</v>
      </c>
      <c r="AG26" s="14"/>
      <c r="AH26" s="9" t="str">
        <f t="shared" si="20"/>
        <v>w:7.4:3.06:1.59:1.30:0.85:0.60</v>
      </c>
      <c r="AJ26" s="9" t="str">
        <f t="shared" si="21"/>
        <v>'w': [7.4, 3.06, 1.59, 1.30, 0.85, 0.60],</v>
      </c>
    </row>
    <row r="27" spans="1:36" x14ac:dyDescent="0.2">
      <c r="A27" s="3">
        <v>22</v>
      </c>
      <c r="B27" s="3" t="s">
        <v>39</v>
      </c>
      <c r="C27" s="3">
        <v>197</v>
      </c>
      <c r="D27" s="7">
        <f t="shared" si="0"/>
        <v>5.628571428571429</v>
      </c>
      <c r="E27" s="8"/>
      <c r="F27" s="9" t="str">
        <f t="shared" si="1"/>
        <v>V</v>
      </c>
      <c r="G27" s="4">
        <v>56</v>
      </c>
      <c r="H27" s="4">
        <v>20</v>
      </c>
      <c r="I27" s="4">
        <v>72</v>
      </c>
      <c r="J27" s="4">
        <v>54</v>
      </c>
      <c r="K27" s="4">
        <v>0</v>
      </c>
      <c r="L27" s="10">
        <f t="shared" si="2"/>
        <v>202</v>
      </c>
      <c r="M27" s="5"/>
      <c r="N27" s="9" t="str">
        <f t="shared" si="3"/>
        <v>V</v>
      </c>
      <c r="O27" s="11">
        <f t="shared" si="4"/>
        <v>0.27722772277227725</v>
      </c>
      <c r="P27" s="11">
        <f t="shared" si="5"/>
        <v>9.9009900990099015E-2</v>
      </c>
      <c r="Q27" s="11">
        <f t="shared" si="6"/>
        <v>0.35643564356435642</v>
      </c>
      <c r="R27" s="11">
        <f t="shared" si="7"/>
        <v>0.26732673267326734</v>
      </c>
      <c r="S27" s="11">
        <f t="shared" si="8"/>
        <v>0</v>
      </c>
      <c r="T27" s="10">
        <f t="shared" si="9"/>
        <v>1</v>
      </c>
      <c r="V27" s="9" t="str">
        <f t="shared" si="10"/>
        <v>V</v>
      </c>
      <c r="W27" s="12">
        <f t="shared" si="11"/>
        <v>1.5603960396039607</v>
      </c>
      <c r="X27" s="12">
        <f t="shared" si="12"/>
        <v>0.55728429985855732</v>
      </c>
      <c r="Y27" s="12">
        <f t="shared" si="13"/>
        <v>2.0062234794908065</v>
      </c>
      <c r="Z27" s="12">
        <f t="shared" si="14"/>
        <v>1.5046676096181049</v>
      </c>
      <c r="AA27" s="12">
        <f t="shared" si="15"/>
        <v>0</v>
      </c>
      <c r="AB27" s="13">
        <f t="shared" si="16"/>
        <v>5.6285714285714299</v>
      </c>
      <c r="AC27" s="14"/>
      <c r="AD27" s="12">
        <f t="shared" si="17"/>
        <v>0.53963911821370014</v>
      </c>
      <c r="AE27" s="12">
        <f t="shared" si="18"/>
        <v>0.73460133284231122</v>
      </c>
      <c r="AF27" s="12">
        <f t="shared" si="19"/>
        <v>1.1257142857142859</v>
      </c>
      <c r="AG27" s="14"/>
      <c r="AH27" s="9" t="str">
        <f t="shared" si="20"/>
        <v>v:5.6:1.56:0.56:2.01:1.50:0.00</v>
      </c>
      <c r="AJ27" s="9" t="str">
        <f t="shared" si="21"/>
        <v>'v': [5.6, 1.56, 0.56, 2.01, 1.50, 0.00],</v>
      </c>
    </row>
    <row r="28" spans="1:36" x14ac:dyDescent="0.2">
      <c r="A28" s="3">
        <v>23</v>
      </c>
      <c r="B28" s="3" t="s">
        <v>41</v>
      </c>
      <c r="C28" s="3">
        <v>66</v>
      </c>
      <c r="D28" s="7">
        <f t="shared" si="0"/>
        <v>1.8857142857142857</v>
      </c>
      <c r="E28" s="8"/>
      <c r="F28" s="9" t="str">
        <f t="shared" si="1"/>
        <v>Z</v>
      </c>
      <c r="G28" s="4">
        <v>6</v>
      </c>
      <c r="H28" s="4">
        <v>2</v>
      </c>
      <c r="I28" s="4">
        <v>26</v>
      </c>
      <c r="J28" s="4">
        <v>33</v>
      </c>
      <c r="K28" s="4">
        <v>10</v>
      </c>
      <c r="L28" s="10">
        <f t="shared" si="2"/>
        <v>77</v>
      </c>
      <c r="M28" s="5"/>
      <c r="N28" s="9" t="str">
        <f t="shared" si="3"/>
        <v>Z</v>
      </c>
      <c r="O28" s="11">
        <f t="shared" si="4"/>
        <v>7.792207792207792E-2</v>
      </c>
      <c r="P28" s="11">
        <f t="shared" si="5"/>
        <v>2.5974025974025976E-2</v>
      </c>
      <c r="Q28" s="11">
        <f t="shared" si="6"/>
        <v>0.33766233766233766</v>
      </c>
      <c r="R28" s="11">
        <f t="shared" si="7"/>
        <v>0.42857142857142855</v>
      </c>
      <c r="S28" s="11">
        <f t="shared" si="8"/>
        <v>0.12987012987012986</v>
      </c>
      <c r="T28" s="10">
        <f t="shared" si="9"/>
        <v>1</v>
      </c>
      <c r="V28" s="9" t="str">
        <f t="shared" si="10"/>
        <v>Z</v>
      </c>
      <c r="W28" s="12">
        <f t="shared" si="11"/>
        <v>0.14693877551020407</v>
      </c>
      <c r="X28" s="12">
        <f t="shared" si="12"/>
        <v>4.8979591836734698E-2</v>
      </c>
      <c r="Y28" s="12">
        <f t="shared" si="13"/>
        <v>0.63673469387755099</v>
      </c>
      <c r="Z28" s="12">
        <f t="shared" si="14"/>
        <v>0.80816326530612237</v>
      </c>
      <c r="AA28" s="12">
        <f t="shared" si="15"/>
        <v>0.24489795918367344</v>
      </c>
      <c r="AB28" s="13">
        <f t="shared" si="16"/>
        <v>1.8857142857142857</v>
      </c>
      <c r="AC28" s="14"/>
      <c r="AD28" s="12">
        <f t="shared" si="17"/>
        <v>8.6268054977092848E-2</v>
      </c>
      <c r="AE28" s="12">
        <f t="shared" si="18"/>
        <v>0.29371424033759896</v>
      </c>
      <c r="AF28" s="12">
        <f t="shared" si="19"/>
        <v>0.37714285714285711</v>
      </c>
      <c r="AG28" s="14"/>
      <c r="AH28" s="9" t="str">
        <f t="shared" si="20"/>
        <v>z:1.9:0.15:0.05:0.64:0.81:0.24</v>
      </c>
      <c r="AJ28" s="9" t="str">
        <f t="shared" si="21"/>
        <v>'z': [1.9, 0.15, 0.05, 0.64, 0.81, 0.24],</v>
      </c>
    </row>
    <row r="29" spans="1:36" x14ac:dyDescent="0.2">
      <c r="A29" s="3">
        <v>24</v>
      </c>
      <c r="B29" s="3" t="s">
        <v>40</v>
      </c>
      <c r="C29" s="3">
        <v>66</v>
      </c>
      <c r="D29" s="7">
        <f t="shared" si="0"/>
        <v>1.8857142857142857</v>
      </c>
      <c r="E29" s="8"/>
      <c r="F29" s="9" t="str">
        <f t="shared" si="1"/>
        <v>X</v>
      </c>
      <c r="G29" s="4">
        <v>2</v>
      </c>
      <c r="H29" s="4">
        <v>19</v>
      </c>
      <c r="I29" s="4">
        <v>28</v>
      </c>
      <c r="J29" s="4">
        <v>3</v>
      </c>
      <c r="K29" s="4">
        <v>15</v>
      </c>
      <c r="L29" s="10">
        <f t="shared" si="2"/>
        <v>67</v>
      </c>
      <c r="M29" s="5"/>
      <c r="N29" s="9" t="str">
        <f t="shared" si="3"/>
        <v>X</v>
      </c>
      <c r="O29" s="11">
        <f t="shared" si="4"/>
        <v>2.9850746268656716E-2</v>
      </c>
      <c r="P29" s="11">
        <f t="shared" si="5"/>
        <v>0.28358208955223879</v>
      </c>
      <c r="Q29" s="11">
        <f t="shared" si="6"/>
        <v>0.41791044776119401</v>
      </c>
      <c r="R29" s="11">
        <f t="shared" si="7"/>
        <v>4.4776119402985072E-2</v>
      </c>
      <c r="S29" s="11">
        <f t="shared" si="8"/>
        <v>0.22388059701492538</v>
      </c>
      <c r="T29" s="10">
        <f t="shared" si="9"/>
        <v>0.99999999999999989</v>
      </c>
      <c r="V29" s="9" t="str">
        <f t="shared" si="10"/>
        <v>X</v>
      </c>
      <c r="W29" s="12">
        <f t="shared" si="11"/>
        <v>5.628997867803838E-2</v>
      </c>
      <c r="X29" s="12">
        <f t="shared" si="12"/>
        <v>0.53475479744136456</v>
      </c>
      <c r="Y29" s="12">
        <f t="shared" si="13"/>
        <v>0.78805970149253723</v>
      </c>
      <c r="Z29" s="12">
        <f t="shared" si="14"/>
        <v>8.4434968017057563E-2</v>
      </c>
      <c r="AA29" s="12">
        <f t="shared" si="15"/>
        <v>0.42217484008528783</v>
      </c>
      <c r="AB29" s="13">
        <f t="shared" si="16"/>
        <v>1.8857142857142855</v>
      </c>
      <c r="AC29" s="14"/>
      <c r="AD29" s="12">
        <f t="shared" si="17"/>
        <v>7.6869306831665651E-2</v>
      </c>
      <c r="AE29" s="12">
        <f t="shared" si="18"/>
        <v>0.27725314575612242</v>
      </c>
      <c r="AF29" s="12">
        <f t="shared" si="19"/>
        <v>0.37714285714285711</v>
      </c>
      <c r="AG29" s="14"/>
      <c r="AH29" s="9" t="str">
        <f t="shared" si="20"/>
        <v>x:1.9:0.06:0.53:0.79:0.08:0.42</v>
      </c>
      <c r="AJ29" s="9" t="str">
        <f t="shared" si="21"/>
        <v>'x': [1.9, 0.06, 0.53, 0.79, 0.08, 0.42],</v>
      </c>
    </row>
    <row r="30" spans="1:36" x14ac:dyDescent="0.2">
      <c r="A30" s="3">
        <v>26</v>
      </c>
      <c r="B30" s="3" t="s">
        <v>43</v>
      </c>
      <c r="C30" s="3">
        <v>45</v>
      </c>
      <c r="D30" s="7">
        <f t="shared" si="0"/>
        <v>1.2857142857142858</v>
      </c>
      <c r="E30" s="8"/>
      <c r="F30" s="9" t="str">
        <f t="shared" si="1"/>
        <v>J</v>
      </c>
      <c r="G30" s="4">
        <v>34</v>
      </c>
      <c r="H30" s="4">
        <v>2</v>
      </c>
      <c r="I30" s="4">
        <v>5</v>
      </c>
      <c r="J30" s="4">
        <v>4</v>
      </c>
      <c r="K30" s="4">
        <v>0</v>
      </c>
      <c r="L30" s="10">
        <f t="shared" si="2"/>
        <v>45</v>
      </c>
      <c r="M30" s="5"/>
      <c r="N30" s="9" t="str">
        <f t="shared" si="3"/>
        <v>J</v>
      </c>
      <c r="O30" s="11">
        <f t="shared" si="4"/>
        <v>0.75555555555555554</v>
      </c>
      <c r="P30" s="11">
        <f t="shared" si="5"/>
        <v>4.4444444444444446E-2</v>
      </c>
      <c r="Q30" s="11">
        <f t="shared" si="6"/>
        <v>0.1111111111111111</v>
      </c>
      <c r="R30" s="11">
        <f t="shared" si="7"/>
        <v>8.8888888888888892E-2</v>
      </c>
      <c r="S30" s="11">
        <f t="shared" si="8"/>
        <v>0</v>
      </c>
      <c r="T30" s="10">
        <f t="shared" si="9"/>
        <v>0.99999999999999989</v>
      </c>
      <c r="V30" s="9" t="str">
        <f t="shared" si="10"/>
        <v>J</v>
      </c>
      <c r="W30" s="12">
        <f t="shared" si="11"/>
        <v>0.97142857142857153</v>
      </c>
      <c r="X30" s="12">
        <f t="shared" si="12"/>
        <v>5.7142857142857148E-2</v>
      </c>
      <c r="Y30" s="12">
        <f t="shared" si="13"/>
        <v>0.14285714285714285</v>
      </c>
      <c r="Z30" s="12">
        <f t="shared" si="14"/>
        <v>0.1142857142857143</v>
      </c>
      <c r="AA30" s="12">
        <f t="shared" si="15"/>
        <v>0</v>
      </c>
      <c r="AB30" s="13">
        <f t="shared" si="16"/>
        <v>1.2857142857142858</v>
      </c>
      <c r="AC30" s="14"/>
      <c r="AD30" s="12">
        <f t="shared" si="17"/>
        <v>0.12995918367346943</v>
      </c>
      <c r="AE30" s="12">
        <f t="shared" si="18"/>
        <v>0.36049852104200014</v>
      </c>
      <c r="AF30" s="12">
        <f t="shared" si="19"/>
        <v>0.25714285714285717</v>
      </c>
      <c r="AG30" s="14"/>
      <c r="AH30" s="9" t="str">
        <f t="shared" si="20"/>
        <v>j:1.3:0.97:0.06:0.14:0.11:0.00</v>
      </c>
      <c r="AJ30" s="9" t="str">
        <f t="shared" si="21"/>
        <v>'j': [1.3, 0.97, 0.06, 0.14, 0.11, 0.00],</v>
      </c>
    </row>
    <row r="31" spans="1:36" x14ac:dyDescent="0.2">
      <c r="A31" s="3">
        <v>25</v>
      </c>
      <c r="B31" s="3" t="s">
        <v>42</v>
      </c>
      <c r="C31" s="3">
        <v>35</v>
      </c>
      <c r="D31" s="7">
        <f t="shared" si="0"/>
        <v>1</v>
      </c>
      <c r="E31" s="8"/>
      <c r="F31" s="9" t="str">
        <f t="shared" si="1"/>
        <v>Q</v>
      </c>
      <c r="G31" s="4">
        <v>27</v>
      </c>
      <c r="H31" s="4">
        <v>7</v>
      </c>
      <c r="I31" s="4">
        <v>1</v>
      </c>
      <c r="J31" s="4">
        <v>0</v>
      </c>
      <c r="K31" s="4">
        <v>0</v>
      </c>
      <c r="L31" s="10">
        <f t="shared" si="2"/>
        <v>35</v>
      </c>
      <c r="M31" s="5"/>
      <c r="N31" s="9" t="str">
        <f t="shared" si="3"/>
        <v>Q</v>
      </c>
      <c r="O31" s="11">
        <f t="shared" si="4"/>
        <v>0.77142857142857146</v>
      </c>
      <c r="P31" s="11">
        <f t="shared" si="5"/>
        <v>0.2</v>
      </c>
      <c r="Q31" s="11">
        <f t="shared" si="6"/>
        <v>2.8571428571428571E-2</v>
      </c>
      <c r="R31" s="11">
        <f t="shared" si="7"/>
        <v>0</v>
      </c>
      <c r="S31" s="11">
        <f t="shared" si="8"/>
        <v>0</v>
      </c>
      <c r="T31" s="10">
        <f t="shared" si="9"/>
        <v>1</v>
      </c>
      <c r="V31" s="9" t="str">
        <f t="shared" si="10"/>
        <v>Q</v>
      </c>
      <c r="W31" s="12">
        <f t="shared" si="11"/>
        <v>0.77142857142857146</v>
      </c>
      <c r="X31" s="12">
        <f t="shared" si="12"/>
        <v>0.2</v>
      </c>
      <c r="Y31" s="12">
        <f t="shared" si="13"/>
        <v>2.8571428571428571E-2</v>
      </c>
      <c r="Z31" s="12">
        <f t="shared" si="14"/>
        <v>0</v>
      </c>
      <c r="AA31" s="12">
        <f t="shared" si="15"/>
        <v>0</v>
      </c>
      <c r="AB31" s="13">
        <f t="shared" si="16"/>
        <v>1</v>
      </c>
      <c r="AC31" s="15"/>
      <c r="AD31" s="12">
        <f t="shared" si="17"/>
        <v>8.7183673469387768E-2</v>
      </c>
      <c r="AE31" s="12">
        <f t="shared" si="18"/>
        <v>0.29526881560603002</v>
      </c>
      <c r="AF31" s="12">
        <f t="shared" si="19"/>
        <v>0.2</v>
      </c>
      <c r="AG31" s="15"/>
      <c r="AH31" s="9" t="str">
        <f t="shared" si="20"/>
        <v>q:1.0:0.77:0.20:0.03:0.00:0.00</v>
      </c>
      <c r="AJ31" s="9" t="str">
        <f t="shared" si="21"/>
        <v>'q': [1.0, 0.77, 0.20, 0.03, 0.00, 0.00],</v>
      </c>
    </row>
    <row r="32" spans="1:36" x14ac:dyDescent="0.2">
      <c r="AJ32" s="6" t="s">
        <v>44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Classic</vt:lpstr>
      <vt:lpstr>Classic+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Margaret Bahe</cp:lastModifiedBy>
  <cp:revision>7</cp:revision>
  <dcterms:created xsi:type="dcterms:W3CDTF">2022-05-21T16:27:59Z</dcterms:created>
  <dcterms:modified xsi:type="dcterms:W3CDTF">2024-01-12T18:53:48Z</dcterms:modified>
  <dc:language>en-US</dc:language>
</cp:coreProperties>
</file>