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ic" sheetId="1" state="visible" r:id="rId3"/>
    <sheet name="Classic+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<sst xmlns="http://schemas.openxmlformats.org/spreadsheetml/2006/main" count="129" uniqueCount="48">
  <si>
    <t xml:space="preserve">This worksheet generates the pywordletool letter frequency tables.</t>
  </si>
  <si>
    <t xml:space="preserve">By Letter Ocurrence</t>
  </si>
  <si>
    <t xml:space="preserve">By Letter Position - Raw</t>
  </si>
  <si>
    <t xml:space="preserve">By Letter Position - Fraction</t>
  </si>
  <si>
    <t xml:space="preserve">By Letter Position - Weighted</t>
  </si>
  <si>
    <t xml:space="preserve">letter_ranks.txt</t>
  </si>
  <si>
    <t xml:space="preserve">hard coded in helpers.py</t>
  </si>
  <si>
    <t xml:space="preserve">Position</t>
  </si>
  <si>
    <t xml:space="preserve">#</t>
  </si>
  <si>
    <t xml:space="preserve">Letter</t>
  </si>
  <si>
    <t xml:space="preserve">Count</t>
  </si>
  <si>
    <t xml:space="preserve">Rank</t>
  </si>
  <si>
    <t xml:space="preserve">Total</t>
  </si>
  <si>
    <t xml:space="preserve">VAR.P</t>
  </si>
  <si>
    <t xml:space="preserve">STDEV.P</t>
  </si>
  <si>
    <t xml:space="preserve">MEAN</t>
  </si>
  <si>
    <t xml:space="preserve">Letter Ranking Data</t>
  </si>
  <si>
    <t xml:space="preserve">ltr_rank_dict = {</t>
  </si>
  <si>
    <t xml:space="preserve">E</t>
  </si>
  <si>
    <t xml:space="preserve">A</t>
  </si>
  <si>
    <t xml:space="preserve">R</t>
  </si>
  <si>
    <t xml:space="preserve">O</t>
  </si>
  <si>
    <t xml:space="preserve">T</t>
  </si>
  <si>
    <t xml:space="preserve">I</t>
  </si>
  <si>
    <t xml:space="preserve">L</t>
  </si>
  <si>
    <t xml:space="preserve">S</t>
  </si>
  <si>
    <t xml:space="preserve">N</t>
  </si>
  <si>
    <t xml:space="preserve">U</t>
  </si>
  <si>
    <t xml:space="preserve">C</t>
  </si>
  <si>
    <t xml:space="preserve">Y</t>
  </si>
  <si>
    <t xml:space="preserve">H</t>
  </si>
  <si>
    <t xml:space="preserve">D</t>
  </si>
  <si>
    <t xml:space="preserve">P</t>
  </si>
  <si>
    <t xml:space="preserve">G</t>
  </si>
  <si>
    <t xml:space="preserve">M</t>
  </si>
  <si>
    <t xml:space="preserve">B</t>
  </si>
  <si>
    <t xml:space="preserve">F</t>
  </si>
  <si>
    <t xml:space="preserve">K</t>
  </si>
  <si>
    <t xml:space="preserve">W</t>
  </si>
  <si>
    <t xml:space="preserve">V</t>
  </si>
  <si>
    <t xml:space="preserve">X</t>
  </si>
  <si>
    <t xml:space="preserve">Z</t>
  </si>
  <si>
    <t xml:space="preserve">Q</t>
  </si>
  <si>
    <t xml:space="preserve">J</t>
  </si>
  <si>
    <t xml:space="preserve">}</t>
  </si>
  <si>
    <t xml:space="preserve">Data is from the Classis+ vocabulary on 8/18/23.</t>
  </si>
  <si>
    <t xml:space="preserve">letter_ranks_bot.txt</t>
  </si>
  <si>
    <t xml:space="preserve">ltr_rank_bot_dict = {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</si>
</sst>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General"/>
    <numFmt numFmtId="167" formatCode="0.000"/>
    <numFmt numFmtId="168" formatCode="0.00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8" tint="0.7999"/>
        <bgColor rgb="FFDAE3F3"/>
      </patternFill>
    </fill>
    <fill>
      <patternFill patternType="solid">
        <fgColor theme="4" tint="0.799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2"/>
  <sheetViews>
    <sheetView showFormulas="false" showGridLines="true" showRowColHeaders="true" showZeros="true" rightToLeft="false" tabSelected="false" showOutlineSymbols="true" defaultGridColor="true" view="normal" topLeftCell="A1" colorId="64" zoomScale="152" zoomScaleNormal="152" zoomScalePageLayoutView="100" workbookViewId="0">
      <selection pane="topLeft" activeCell="L25" activeCellId="0" sqref="L25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1" width="6"/>
    <col collapsed="false" customWidth="true" hidden="false" outlineLevel="0" max="3" min="3" style="1" width="5.84"/>
    <col collapsed="false" customWidth="true" hidden="false" outlineLevel="0" max="4" min="4" style="1" width="5.16"/>
    <col collapsed="false" customWidth="true" hidden="false" outlineLevel="0" max="5" min="5" style="1" width="3"/>
    <col collapsed="false" customWidth="true" hidden="false" outlineLevel="0" max="6" min="6" style="0" width="6"/>
    <col collapsed="false" customWidth="true" hidden="false" outlineLevel="0" max="11" min="7" style="0" width="7.66"/>
    <col collapsed="false" customWidth="true" hidden="false" outlineLevel="0" max="12" min="12" style="0" width="5.33"/>
    <col collapsed="false" customWidth="true" hidden="false" outlineLevel="0" max="13" min="13" style="0" width="3.34"/>
    <col collapsed="false" customWidth="true" hidden="false" outlineLevel="0" max="14" min="14" style="0" width="6"/>
    <col collapsed="false" customWidth="true" hidden="false" outlineLevel="0" max="19" min="15" style="0" width="7.66"/>
    <col collapsed="false" customWidth="true" hidden="false" outlineLevel="0" max="20" min="20" style="0" width="5.33"/>
    <col collapsed="false" customWidth="true" hidden="false" outlineLevel="0" max="21" min="21" style="0" width="3.84"/>
    <col collapsed="false" customWidth="true" hidden="false" outlineLevel="0" max="22" min="22" style="0" width="6"/>
    <col collapsed="false" customWidth="true" hidden="false" outlineLevel="0" max="27" min="23" style="0" width="7.66"/>
    <col collapsed="false" customWidth="true" hidden="false" outlineLevel="0" max="28" min="28" style="0" width="5.66"/>
    <col collapsed="false" customWidth="true" hidden="false" outlineLevel="0" max="29" min="29" style="0" width="5.33"/>
    <col collapsed="false" customWidth="true" hidden="false" outlineLevel="0" max="30" min="30" style="0" width="6.16"/>
    <col collapsed="false" customWidth="true" hidden="false" outlineLevel="0" max="31" min="31" style="0" width="8"/>
    <col collapsed="false" customWidth="true" hidden="false" outlineLevel="0" max="32" min="32" style="0" width="6.33"/>
    <col collapsed="false" customWidth="true" hidden="false" outlineLevel="0" max="33" min="33" style="0" width="5.33"/>
    <col collapsed="false" customWidth="true" hidden="false" outlineLevel="0" max="34" min="34" style="1" width="28.66"/>
    <col collapsed="false" customWidth="true" hidden="false" outlineLevel="0" max="35" min="35" style="0" width="3.66"/>
    <col collapsed="false" customWidth="true" hidden="false" outlineLevel="0" max="36" min="36" style="0" width="37.34"/>
  </cols>
  <sheetData>
    <row r="1" customFormat="false" ht="15.75" hidden="false" customHeight="false" outlineLevel="0" collapsed="false">
      <c r="A1" s="2" t="s">
        <v>0</v>
      </c>
    </row>
    <row r="3" customFormat="false" ht="15.75" hidden="false" customHeight="false" outlineLevel="0" collapsed="false">
      <c r="A3" s="2" t="s">
        <v>1</v>
      </c>
      <c r="F3" s="2" t="s">
        <v>2</v>
      </c>
      <c r="N3" s="2" t="s">
        <v>3</v>
      </c>
      <c r="V3" s="2" t="s">
        <v>4</v>
      </c>
      <c r="AH3" s="3" t="s">
        <v>5</v>
      </c>
      <c r="AJ3" s="3" t="s">
        <v>6</v>
      </c>
    </row>
    <row r="4" customFormat="false" ht="15.75" hidden="false" customHeight="false" outlineLevel="0" collapsed="false">
      <c r="C4" s="1" t="n">
        <f aca="false">MIN(C6:C31)</f>
        <v>27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  <c r="C5" s="3" t="s">
        <v>10</v>
      </c>
      <c r="D5" s="3" t="s">
        <v>11</v>
      </c>
      <c r="F5" s="3" t="s">
        <v>9</v>
      </c>
      <c r="G5" s="3" t="n">
        <v>1</v>
      </c>
      <c r="H5" s="3" t="n">
        <v>2</v>
      </c>
      <c r="I5" s="3" t="n">
        <v>3</v>
      </c>
      <c r="J5" s="3" t="n">
        <v>4</v>
      </c>
      <c r="K5" s="3" t="n">
        <v>5</v>
      </c>
      <c r="L5" s="4" t="s">
        <v>12</v>
      </c>
      <c r="M5" s="5"/>
      <c r="N5" s="3" t="s">
        <v>9</v>
      </c>
      <c r="O5" s="3" t="n">
        <v>1</v>
      </c>
      <c r="P5" s="3" t="n">
        <v>2</v>
      </c>
      <c r="Q5" s="3" t="n">
        <v>3</v>
      </c>
      <c r="R5" s="3" t="n">
        <v>4</v>
      </c>
      <c r="S5" s="3" t="n">
        <v>5</v>
      </c>
      <c r="T5" s="4" t="s">
        <v>12</v>
      </c>
      <c r="V5" s="3" t="s">
        <v>9</v>
      </c>
      <c r="W5" s="3" t="n">
        <v>1</v>
      </c>
      <c r="X5" s="3" t="n">
        <v>2</v>
      </c>
      <c r="Y5" s="3" t="n">
        <v>3</v>
      </c>
      <c r="Z5" s="3" t="n">
        <v>4</v>
      </c>
      <c r="AA5" s="3" t="n">
        <v>5</v>
      </c>
      <c r="AB5" s="4" t="s">
        <v>12</v>
      </c>
      <c r="AC5" s="5"/>
      <c r="AD5" s="4" t="s">
        <v>13</v>
      </c>
      <c r="AE5" s="4" t="s">
        <v>14</v>
      </c>
      <c r="AF5" s="4" t="s">
        <v>15</v>
      </c>
      <c r="AG5" s="5"/>
      <c r="AH5" s="3" t="s">
        <v>16</v>
      </c>
      <c r="AJ5" s="6" t="s">
        <v>17</v>
      </c>
    </row>
    <row r="6" customFormat="false" ht="15.75" hidden="false" customHeight="false" outlineLevel="0" collapsed="false">
      <c r="A6" s="3" t="n">
        <v>1</v>
      </c>
      <c r="B6" s="3" t="s">
        <v>18</v>
      </c>
      <c r="C6" s="3" t="n">
        <v>1053</v>
      </c>
      <c r="D6" s="7" t="n">
        <f aca="false">C6/$C$4</f>
        <v>39</v>
      </c>
      <c r="E6" s="8"/>
      <c r="F6" s="9" t="str">
        <f aca="false">B6</f>
        <v>E</v>
      </c>
      <c r="G6" s="4" t="n">
        <v>72</v>
      </c>
      <c r="H6" s="4" t="n">
        <v>241</v>
      </c>
      <c r="I6" s="4" t="n">
        <v>177</v>
      </c>
      <c r="J6" s="4" t="n">
        <v>318</v>
      </c>
      <c r="K6" s="4" t="n">
        <v>422</v>
      </c>
      <c r="L6" s="10" t="n">
        <f aca="false">SUM(G6:K6)</f>
        <v>1230</v>
      </c>
      <c r="M6" s="5"/>
      <c r="N6" s="9" t="str">
        <f aca="false">B6</f>
        <v>E</v>
      </c>
      <c r="O6" s="11" t="n">
        <f aca="false">G6/$L6</f>
        <v>0.0585365853658537</v>
      </c>
      <c r="P6" s="11" t="n">
        <f aca="false">H6/$L6</f>
        <v>0.195934959349593</v>
      </c>
      <c r="Q6" s="11" t="n">
        <f aca="false">I6/$L6</f>
        <v>0.14390243902439</v>
      </c>
      <c r="R6" s="11" t="n">
        <f aca="false">J6/$L6</f>
        <v>0.258536585365854</v>
      </c>
      <c r="S6" s="11" t="n">
        <f aca="false">K6/$L6</f>
        <v>0.343089430894309</v>
      </c>
      <c r="T6" s="10" t="n">
        <f aca="false">SUM(O6:S6)</f>
        <v>1</v>
      </c>
      <c r="V6" s="9" t="str">
        <f aca="false">B6</f>
        <v>E</v>
      </c>
      <c r="W6" s="12" t="n">
        <f aca="false">$D6*O6</f>
        <v>2.28292682926829</v>
      </c>
      <c r="X6" s="12" t="n">
        <f aca="false">$D6*P6</f>
        <v>7.64146341463415</v>
      </c>
      <c r="Y6" s="12" t="n">
        <f aca="false">$D6*Q6</f>
        <v>5.61219512195122</v>
      </c>
      <c r="Z6" s="12" t="n">
        <f aca="false">$D6*R6</f>
        <v>10.0829268292683</v>
      </c>
      <c r="AA6" s="12" t="n">
        <f aca="false">$D6*S6</f>
        <v>13.3804878048781</v>
      </c>
      <c r="AB6" s="13" t="n">
        <f aca="false">SUM(W6:AA6)</f>
        <v>39</v>
      </c>
      <c r="AC6" s="14"/>
      <c r="AD6" s="12" t="n">
        <f aca="false">_xlfn.VAR.P(W6:AA6)</f>
        <v>14.3206638905413</v>
      </c>
      <c r="AE6" s="12" t="n">
        <f aca="false">_xlfn.STDEV.P(W6:AA6)</f>
        <v>3.78426530393171</v>
      </c>
      <c r="AF6" s="12" t="n">
        <f aca="false">AVERAGE(W6:AA6)</f>
        <v>7.8</v>
      </c>
      <c r="AG6" s="14"/>
      <c r="AH6" s="9" t="str">
        <f aca="false">LOWER(V6)&amp;":"&amp;TEXT($AB6, "0.0")&amp;":"&amp;TEXT($W6, "0.00")&amp;":"&amp;TEXT($X6, "0.00")&amp;":"&amp;TEXT($Y6, "0.00")&amp;":"&amp;TEXT($Z6, "0.00")&amp;":"&amp;TEXT($AA6, "0.00")</f>
        <v>e:39.0:2.28:7.64:5.61:10.08:13.38</v>
      </c>
      <c r="AJ6" s="9" t="str">
        <f aca="false">"'"&amp;LOWER(V6)&amp;"'"&amp;": ["&amp;TEXT($AB6, "0.0")&amp;" , "&amp;TEXT($W6, "0.00")&amp;" , "&amp;TEXT($X6, "0.00")&amp;" , "&amp;TEXT($Y6, "0.00")&amp;" , "&amp;TEXT($Z6, "0.00")&amp;" , "&amp;TEXT($AA6, "0.00")&amp;"],"</f>
        <v>'e': [39.0 , 2.28 , 7.64 , 5.61 , 10.08 , 13.38],</v>
      </c>
    </row>
    <row r="7" customFormat="false" ht="15.75" hidden="false" customHeight="false" outlineLevel="0" collapsed="false">
      <c r="A7" s="3" t="n">
        <v>2</v>
      </c>
      <c r="B7" s="3" t="s">
        <v>19</v>
      </c>
      <c r="C7" s="3" t="n">
        <v>906</v>
      </c>
      <c r="D7" s="7" t="n">
        <f aca="false">C7/$C$4</f>
        <v>33.5555555555556</v>
      </c>
      <c r="E7" s="8"/>
      <c r="F7" s="9" t="str">
        <f aca="false">B7</f>
        <v>A</v>
      </c>
      <c r="G7" s="4" t="n">
        <v>140</v>
      </c>
      <c r="H7" s="4" t="n">
        <v>304</v>
      </c>
      <c r="I7" s="4" t="n">
        <v>306</v>
      </c>
      <c r="J7" s="4" t="n">
        <v>162</v>
      </c>
      <c r="K7" s="4" t="n">
        <v>63</v>
      </c>
      <c r="L7" s="10" t="n">
        <f aca="false">SUM(G7:K7)</f>
        <v>975</v>
      </c>
      <c r="M7" s="5"/>
      <c r="N7" s="9" t="str">
        <f aca="false">B7</f>
        <v>A</v>
      </c>
      <c r="O7" s="11" t="n">
        <f aca="false">G7/$L7</f>
        <v>0.143589743589744</v>
      </c>
      <c r="P7" s="11" t="n">
        <f aca="false">H7/$L7</f>
        <v>0.311794871794872</v>
      </c>
      <c r="Q7" s="11" t="n">
        <f aca="false">I7/$L7</f>
        <v>0.313846153846154</v>
      </c>
      <c r="R7" s="11" t="n">
        <f aca="false">J7/$L7</f>
        <v>0.166153846153846</v>
      </c>
      <c r="S7" s="11" t="n">
        <f aca="false">K7/$L7</f>
        <v>0.0646153846153846</v>
      </c>
      <c r="T7" s="10" t="n">
        <f aca="false">SUM(O7:S7)</f>
        <v>1</v>
      </c>
      <c r="V7" s="9" t="str">
        <f aca="false">B7</f>
        <v>A</v>
      </c>
      <c r="W7" s="12" t="n">
        <f aca="false">$D7*O7</f>
        <v>4.81823361823362</v>
      </c>
      <c r="X7" s="12" t="n">
        <f aca="false">$D7*P7</f>
        <v>10.4624501424501</v>
      </c>
      <c r="Y7" s="12" t="n">
        <f aca="false">$D7*Q7</f>
        <v>10.5312820512821</v>
      </c>
      <c r="Z7" s="12" t="n">
        <f aca="false">$D7*R7</f>
        <v>5.57538461538462</v>
      </c>
      <c r="AA7" s="12" t="n">
        <f aca="false">$D7*S7</f>
        <v>2.16820512820513</v>
      </c>
      <c r="AB7" s="13" t="n">
        <f aca="false">SUM(W7:AA7)</f>
        <v>33.5555555555556</v>
      </c>
      <c r="AC7" s="14"/>
      <c r="AD7" s="12" t="n">
        <f aca="false">_xlfn.VAR.P(W7:AA7)</f>
        <v>10.8354210371669</v>
      </c>
      <c r="AE7" s="12" t="n">
        <f aca="false">_xlfn.STDEV.P(W7:AA7)</f>
        <v>3.29172007272291</v>
      </c>
      <c r="AF7" s="12" t="n">
        <f aca="false">AVERAGE(W7:AA7)</f>
        <v>6.71111111111111</v>
      </c>
      <c r="AG7" s="14"/>
      <c r="AH7" s="9" t="str">
        <f aca="false">LOWER(V7)&amp;":"&amp;TEXT($AB7, "0.0")&amp;":"&amp;TEXT($W7, "0.00")&amp;":"&amp;TEXT($X7, "0.00")&amp;":"&amp;TEXT($Y7, "0.00")&amp;":"&amp;TEXT($Z7, "0.00")&amp;":"&amp;TEXT($AA7, "0.00")</f>
        <v>a:33.6:4.82:10.46:10.53:5.58:2.17</v>
      </c>
      <c r="AJ7" s="9" t="str">
        <f aca="false">"'"&amp;LOWER(V7)&amp;"'"&amp;": ["&amp;TEXT($AB7, "0.0")&amp;" , "&amp;TEXT($W7, "0.00")&amp;" , "&amp;TEXT($X7, "0.00")&amp;" , "&amp;TEXT($Y7, "0.00")&amp;" , "&amp;TEXT($Z7, "0.00")&amp;" , "&amp;TEXT($AA7, "0.00")&amp;"],"</f>
        <v>'a': [33.6 , 4.82 , 10.46 , 10.53 , 5.58 , 2.17],</v>
      </c>
    </row>
    <row r="8" customFormat="false" ht="15.75" hidden="false" customHeight="false" outlineLevel="0" collapsed="false">
      <c r="A8" s="3" t="n">
        <v>3</v>
      </c>
      <c r="B8" s="3" t="s">
        <v>20</v>
      </c>
      <c r="C8" s="3" t="n">
        <v>835</v>
      </c>
      <c r="D8" s="7" t="n">
        <f aca="false">C8/$C$4</f>
        <v>30.9259259259259</v>
      </c>
      <c r="E8" s="8"/>
      <c r="F8" s="9" t="str">
        <f aca="false">B8</f>
        <v>R</v>
      </c>
      <c r="G8" s="4" t="n">
        <v>105</v>
      </c>
      <c r="H8" s="4" t="n">
        <v>267</v>
      </c>
      <c r="I8" s="4" t="n">
        <v>163</v>
      </c>
      <c r="J8" s="4" t="n">
        <v>150</v>
      </c>
      <c r="K8" s="4" t="n">
        <v>212</v>
      </c>
      <c r="L8" s="10" t="n">
        <f aca="false">SUM(G8:K8)</f>
        <v>897</v>
      </c>
      <c r="M8" s="5"/>
      <c r="N8" s="9" t="str">
        <f aca="false">B8</f>
        <v>R</v>
      </c>
      <c r="O8" s="11" t="n">
        <f aca="false">G8/$L8</f>
        <v>0.117056856187291</v>
      </c>
      <c r="P8" s="11" t="n">
        <f aca="false">H8/$L8</f>
        <v>0.297658862876254</v>
      </c>
      <c r="Q8" s="11" t="n">
        <f aca="false">I8/$L8</f>
        <v>0.181716833890747</v>
      </c>
      <c r="R8" s="11" t="n">
        <f aca="false">J8/$L8</f>
        <v>0.167224080267559</v>
      </c>
      <c r="S8" s="11" t="n">
        <f aca="false">K8/$L8</f>
        <v>0.236343366778149</v>
      </c>
      <c r="T8" s="10" t="n">
        <f aca="false">SUM(O8:S8)</f>
        <v>1</v>
      </c>
      <c r="V8" s="9" t="str">
        <f aca="false">B8</f>
        <v>R</v>
      </c>
      <c r="W8" s="12" t="n">
        <f aca="false">$D8*O8</f>
        <v>3.62009166356992</v>
      </c>
      <c r="X8" s="12" t="n">
        <f aca="false">$D8*P8</f>
        <v>9.20537594450638</v>
      </c>
      <c r="Y8" s="12" t="n">
        <f aca="false">$D8*Q8</f>
        <v>5.61976134439903</v>
      </c>
      <c r="Z8" s="12" t="n">
        <f aca="false">$D8*R8</f>
        <v>5.17155951938561</v>
      </c>
      <c r="AA8" s="12" t="n">
        <f aca="false">$D8*S8</f>
        <v>7.30913745406499</v>
      </c>
      <c r="AB8" s="13" t="n">
        <f aca="false">SUM(W8:AA8)</f>
        <v>30.9259259259259</v>
      </c>
      <c r="AC8" s="14"/>
      <c r="AD8" s="12" t="n">
        <f aca="false">_xlfn.VAR.P(W8:AA8)</f>
        <v>3.66233336202776</v>
      </c>
      <c r="AE8" s="12" t="n">
        <f aca="false">_xlfn.STDEV.P(W8:AA8)</f>
        <v>1.91372238374007</v>
      </c>
      <c r="AF8" s="12" t="n">
        <f aca="false">AVERAGE(W8:AA8)</f>
        <v>6.18518518518519</v>
      </c>
      <c r="AG8" s="14"/>
      <c r="AH8" s="9" t="str">
        <f aca="false">LOWER(V8)&amp;":"&amp;TEXT($AB8, "0.0")&amp;":"&amp;TEXT($W8, "0.00")&amp;":"&amp;TEXT($X8, "0.00")&amp;":"&amp;TEXT($Y8, "0.00")&amp;":"&amp;TEXT($Z8, "0.00")&amp;":"&amp;TEXT($AA8, "0.00")</f>
        <v>r:30.9:3.62:9.21:5.62:5.17:7.31</v>
      </c>
      <c r="AJ8" s="9" t="str">
        <f aca="false">"'"&amp;LOWER(V8)&amp;"'"&amp;": ["&amp;TEXT($AB8, "0.0")&amp;" , "&amp;TEXT($W8, "0.00")&amp;" , "&amp;TEXT($X8, "0.00")&amp;" , "&amp;TEXT($Y8, "0.00")&amp;" , "&amp;TEXT($Z8, "0.00")&amp;" , "&amp;TEXT($AA8, "0.00")&amp;"],"</f>
        <v>'r': [30.9 , 3.62 , 9.21 , 5.62 , 5.17 , 7.31],</v>
      </c>
    </row>
    <row r="9" customFormat="false" ht="15.75" hidden="false" customHeight="false" outlineLevel="0" collapsed="false">
      <c r="A9" s="3" t="n">
        <v>5</v>
      </c>
      <c r="B9" s="3" t="s">
        <v>21</v>
      </c>
      <c r="C9" s="3" t="n">
        <v>672</v>
      </c>
      <c r="D9" s="7" t="n">
        <f aca="false">C9/$C$4</f>
        <v>24.8888888888889</v>
      </c>
      <c r="E9" s="8"/>
      <c r="F9" s="9" t="str">
        <f aca="false">B9</f>
        <v>O</v>
      </c>
      <c r="G9" s="4" t="n">
        <v>41</v>
      </c>
      <c r="H9" s="4" t="n">
        <v>279</v>
      </c>
      <c r="I9" s="4" t="n">
        <v>243</v>
      </c>
      <c r="J9" s="4" t="n">
        <v>132</v>
      </c>
      <c r="K9" s="4" t="n">
        <v>58</v>
      </c>
      <c r="L9" s="10" t="n">
        <f aca="false">SUM(G9:K9)</f>
        <v>753</v>
      </c>
      <c r="M9" s="5"/>
      <c r="N9" s="9" t="str">
        <f aca="false">B9</f>
        <v>O</v>
      </c>
      <c r="O9" s="11" t="n">
        <f aca="false">G9/$L9</f>
        <v>0.0544488711819389</v>
      </c>
      <c r="P9" s="11" t="n">
        <f aca="false">H9/$L9</f>
        <v>0.370517928286853</v>
      </c>
      <c r="Q9" s="11" t="n">
        <f aca="false">I9/$L9</f>
        <v>0.322709163346614</v>
      </c>
      <c r="R9" s="11" t="n">
        <f aca="false">J9/$L9</f>
        <v>0.175298804780877</v>
      </c>
      <c r="S9" s="11" t="n">
        <f aca="false">K9/$L9</f>
        <v>0.0770252324037185</v>
      </c>
      <c r="T9" s="10" t="n">
        <f aca="false">SUM(O9:S9)</f>
        <v>1</v>
      </c>
      <c r="V9" s="9" t="str">
        <f aca="false">B9</f>
        <v>O</v>
      </c>
      <c r="W9" s="12" t="n">
        <f aca="false">$D9*O9</f>
        <v>1.3551719049727</v>
      </c>
      <c r="X9" s="12" t="n">
        <f aca="false">$D9*P9</f>
        <v>9.22177954847278</v>
      </c>
      <c r="Y9" s="12" t="n">
        <f aca="false">$D9*Q9</f>
        <v>8.03187250996016</v>
      </c>
      <c r="Z9" s="12" t="n">
        <f aca="false">$D9*R9</f>
        <v>4.36299247454626</v>
      </c>
      <c r="AA9" s="12" t="n">
        <f aca="false">$D9*S9</f>
        <v>1.91707245093699</v>
      </c>
      <c r="AB9" s="13" t="n">
        <f aca="false">SUM(W9:AA9)</f>
        <v>24.8888888888889</v>
      </c>
      <c r="AC9" s="14"/>
      <c r="AD9" s="12" t="n">
        <f aca="false">_xlfn.VAR.P(W9:AA9)</f>
        <v>10.0416394078619</v>
      </c>
      <c r="AE9" s="12" t="n">
        <f aca="false">_xlfn.STDEV.P(W9:AA9)</f>
        <v>3.16885458925806</v>
      </c>
      <c r="AF9" s="12" t="n">
        <f aca="false">AVERAGE(W9:AA9)</f>
        <v>4.97777777777778</v>
      </c>
      <c r="AG9" s="14"/>
      <c r="AH9" s="9" t="str">
        <f aca="false">LOWER(V9)&amp;":"&amp;TEXT($AB9, "0.0")&amp;":"&amp;TEXT($W9, "0.00")&amp;":"&amp;TEXT($X9, "0.00")&amp;":"&amp;TEXT($Y9, "0.00")&amp;":"&amp;TEXT($Z9, "0.00")&amp;":"&amp;TEXT($AA9, "0.00")</f>
        <v>o:24.9:1.36:9.22:8.03:4.36:1.92</v>
      </c>
      <c r="AJ9" s="9" t="str">
        <f aca="false">"'"&amp;LOWER(V9)&amp;"'"&amp;": ["&amp;TEXT($AB9, "0.0")&amp;" , "&amp;TEXT($W9, "0.00")&amp;" , "&amp;TEXT($X9, "0.00")&amp;" , "&amp;TEXT($Y9, "0.00")&amp;" , "&amp;TEXT($Z9, "0.00")&amp;" , "&amp;TEXT($AA9, "0.00")&amp;"],"</f>
        <v>'o': [24.9 , 1.36 , 9.22 , 8.03 , 4.36 , 1.92],</v>
      </c>
    </row>
    <row r="10" customFormat="false" ht="15.75" hidden="false" customHeight="false" outlineLevel="0" collapsed="false">
      <c r="A10" s="3" t="n">
        <v>6</v>
      </c>
      <c r="B10" s="3" t="s">
        <v>22</v>
      </c>
      <c r="C10" s="3" t="n">
        <v>667</v>
      </c>
      <c r="D10" s="7" t="n">
        <f aca="false">C10/$C$4</f>
        <v>24.7037037037037</v>
      </c>
      <c r="E10" s="8"/>
      <c r="F10" s="9" t="str">
        <f aca="false">B10</f>
        <v>T</v>
      </c>
      <c r="G10" s="4" t="n">
        <v>149</v>
      </c>
      <c r="H10" s="4" t="n">
        <v>77</v>
      </c>
      <c r="I10" s="4" t="n">
        <v>111</v>
      </c>
      <c r="J10" s="4" t="n">
        <v>139</v>
      </c>
      <c r="K10" s="4" t="n">
        <v>253</v>
      </c>
      <c r="L10" s="10" t="n">
        <f aca="false">SUM(G10:K10)</f>
        <v>729</v>
      </c>
      <c r="M10" s="5"/>
      <c r="N10" s="9" t="str">
        <f aca="false">B10</f>
        <v>T</v>
      </c>
      <c r="O10" s="11" t="n">
        <f aca="false">G10/$L10</f>
        <v>0.204389574759945</v>
      </c>
      <c r="P10" s="11" t="n">
        <f aca="false">H10/$L10</f>
        <v>0.10562414266118</v>
      </c>
      <c r="Q10" s="11" t="n">
        <f aca="false">I10/$L10</f>
        <v>0.152263374485597</v>
      </c>
      <c r="R10" s="11" t="n">
        <f aca="false">J10/$L10</f>
        <v>0.190672153635117</v>
      </c>
      <c r="S10" s="11" t="n">
        <f aca="false">K10/$L10</f>
        <v>0.347050754458162</v>
      </c>
      <c r="T10" s="10" t="n">
        <f aca="false">SUM(O10:S10)</f>
        <v>1</v>
      </c>
      <c r="V10" s="9" t="str">
        <f aca="false">B10</f>
        <v>T</v>
      </c>
      <c r="W10" s="12" t="n">
        <f aca="false">$D10*O10</f>
        <v>5.04917949499568</v>
      </c>
      <c r="X10" s="12" t="n">
        <f aca="false">$D10*P10</f>
        <v>2.60930752425951</v>
      </c>
      <c r="Y10" s="12" t="n">
        <f aca="false">$D10*Q10</f>
        <v>3.76146928821826</v>
      </c>
      <c r="Z10" s="12" t="n">
        <f aca="false">$D10*R10</f>
        <v>4.71030838794899</v>
      </c>
      <c r="AA10" s="12" t="n">
        <f aca="false">$D10*S10</f>
        <v>8.57343900828126</v>
      </c>
      <c r="AB10" s="13" t="n">
        <f aca="false">SUM(W10:AA10)</f>
        <v>24.7037037037037</v>
      </c>
      <c r="AC10" s="14"/>
      <c r="AD10" s="12" t="n">
        <f aca="false">_xlfn.VAR.P(W10:AA10)</f>
        <v>4.01752334745517</v>
      </c>
      <c r="AE10" s="12" t="n">
        <f aca="false">_xlfn.STDEV.P(W10:AA10)</f>
        <v>2.00437604941168</v>
      </c>
      <c r="AF10" s="12" t="n">
        <f aca="false">AVERAGE(W10:AA10)</f>
        <v>4.94074074074074</v>
      </c>
      <c r="AG10" s="14"/>
      <c r="AH10" s="9" t="str">
        <f aca="false">LOWER(V10)&amp;":"&amp;TEXT($AB10, "0.0")&amp;":"&amp;TEXT($W10, "0.00")&amp;":"&amp;TEXT($X10, "0.00")&amp;":"&amp;TEXT($Y10, "0.00")&amp;":"&amp;TEXT($Z10, "0.00")&amp;":"&amp;TEXT($AA10, "0.00")</f>
        <v>t:24.7:5.05:2.61:3.76:4.71:8.57</v>
      </c>
      <c r="AJ10" s="9" t="str">
        <f aca="false">"'"&amp;LOWER(V10)&amp;"'"&amp;": ["&amp;TEXT($AB10, "0.0")&amp;" , "&amp;TEXT($W10, "0.00")&amp;" , "&amp;TEXT($X10, "0.00")&amp;" , "&amp;TEXT($Y10, "0.00")&amp;" , "&amp;TEXT($Z10, "0.00")&amp;" , "&amp;TEXT($AA10, "0.00")&amp;"],"</f>
        <v>'t': [24.7 , 5.05 , 2.61 , 3.76 , 4.71 , 8.57],</v>
      </c>
    </row>
    <row r="11" customFormat="false" ht="15.75" hidden="false" customHeight="false" outlineLevel="0" collapsed="false">
      <c r="A11" s="3" t="n">
        <v>4</v>
      </c>
      <c r="B11" s="3" t="s">
        <v>23</v>
      </c>
      <c r="C11" s="3" t="n">
        <v>646</v>
      </c>
      <c r="D11" s="7" t="n">
        <f aca="false">C11/$C$4</f>
        <v>23.9259259259259</v>
      </c>
      <c r="E11" s="8"/>
      <c r="F11" s="9" t="str">
        <f aca="false">B11</f>
        <v>I</v>
      </c>
      <c r="G11" s="4" t="n">
        <v>34</v>
      </c>
      <c r="H11" s="4" t="n">
        <v>201</v>
      </c>
      <c r="I11" s="4" t="n">
        <v>266</v>
      </c>
      <c r="J11" s="4" t="n">
        <v>158</v>
      </c>
      <c r="K11" s="4" t="n">
        <v>11</v>
      </c>
      <c r="L11" s="10" t="n">
        <f aca="false">SUM(G11:K11)</f>
        <v>670</v>
      </c>
      <c r="M11" s="5"/>
      <c r="N11" s="9" t="str">
        <f aca="false">B11</f>
        <v>I</v>
      </c>
      <c r="O11" s="11" t="n">
        <f aca="false">G11/$L11</f>
        <v>0.0507462686567164</v>
      </c>
      <c r="P11" s="11" t="n">
        <f aca="false">H11/$L11</f>
        <v>0.3</v>
      </c>
      <c r="Q11" s="11" t="n">
        <f aca="false">I11/$L11</f>
        <v>0.397014925373134</v>
      </c>
      <c r="R11" s="11" t="n">
        <f aca="false">J11/$L11</f>
        <v>0.235820895522388</v>
      </c>
      <c r="S11" s="11" t="n">
        <f aca="false">K11/$L11</f>
        <v>0.0164179104477612</v>
      </c>
      <c r="T11" s="10" t="n">
        <f aca="false">SUM(O11:S11)</f>
        <v>1</v>
      </c>
      <c r="V11" s="9" t="str">
        <f aca="false">B11</f>
        <v>I</v>
      </c>
      <c r="W11" s="12" t="n">
        <f aca="false">$D11*O11</f>
        <v>1.21415146489773</v>
      </c>
      <c r="X11" s="12" t="n">
        <f aca="false">$D11*P11</f>
        <v>7.17777777777778</v>
      </c>
      <c r="Y11" s="12" t="n">
        <f aca="false">$D11*Q11</f>
        <v>9.49894969596462</v>
      </c>
      <c r="Z11" s="12" t="n">
        <f aca="false">$D11*R11</f>
        <v>5.64223327805417</v>
      </c>
      <c r="AA11" s="12" t="n">
        <f aca="false">$D11*S11</f>
        <v>0.39281370923162</v>
      </c>
      <c r="AB11" s="13" t="n">
        <f aca="false">SUM(W11:AA11)</f>
        <v>23.9259259259259</v>
      </c>
      <c r="AC11" s="14"/>
      <c r="AD11" s="12" t="n">
        <f aca="false">_xlfn.VAR.P(W11:AA11)</f>
        <v>12.1447631249807</v>
      </c>
      <c r="AE11" s="12" t="n">
        <f aca="false">_xlfn.STDEV.P(W11:AA11)</f>
        <v>3.4849337332266</v>
      </c>
      <c r="AF11" s="12" t="n">
        <f aca="false">AVERAGE(W11:AA11)</f>
        <v>4.78518518518519</v>
      </c>
      <c r="AG11" s="14"/>
      <c r="AH11" s="9" t="str">
        <f aca="false">LOWER(V11)&amp;":"&amp;TEXT($AB11, "0.0")&amp;":"&amp;TEXT($W11, "0.00")&amp;":"&amp;TEXT($X11, "0.00")&amp;":"&amp;TEXT($Y11, "0.00")&amp;":"&amp;TEXT($Z11, "0.00")&amp;":"&amp;TEXT($AA11, "0.00")</f>
        <v>i:23.9:1.21:7.18:9.50:5.64:0.39</v>
      </c>
      <c r="AJ11" s="9" t="str">
        <f aca="false">"'"&amp;LOWER(V11)&amp;"'"&amp;": ["&amp;TEXT($AB11, "0.0")&amp;" , "&amp;TEXT($W11, "0.00")&amp;" , "&amp;TEXT($X11, "0.00")&amp;" , "&amp;TEXT($Y11, "0.00")&amp;" , "&amp;TEXT($Z11, "0.00")&amp;" , "&amp;TEXT($AA11, "0.00")&amp;"],"</f>
        <v>'i': [23.9 , 1.21 , 7.18 , 9.50 , 5.64 , 0.39],</v>
      </c>
    </row>
    <row r="12" customFormat="false" ht="15.75" hidden="false" customHeight="false" outlineLevel="0" collapsed="false">
      <c r="A12" s="3" t="n">
        <v>9</v>
      </c>
      <c r="B12" s="3" t="s">
        <v>24</v>
      </c>
      <c r="C12" s="3" t="n">
        <v>645</v>
      </c>
      <c r="D12" s="7" t="n">
        <f aca="false">C12/$C$4</f>
        <v>23.8888888888889</v>
      </c>
      <c r="E12" s="8"/>
      <c r="F12" s="9" t="str">
        <f aca="false">B12</f>
        <v>L</v>
      </c>
      <c r="G12" s="4" t="n">
        <v>87</v>
      </c>
      <c r="H12" s="4" t="n">
        <v>200</v>
      </c>
      <c r="I12" s="4" t="n">
        <v>112</v>
      </c>
      <c r="J12" s="4" t="n">
        <v>162</v>
      </c>
      <c r="K12" s="4" t="n">
        <v>155</v>
      </c>
      <c r="L12" s="10" t="n">
        <f aca="false">SUM(G12:K12)</f>
        <v>716</v>
      </c>
      <c r="M12" s="5"/>
      <c r="N12" s="9" t="str">
        <f aca="false">B12</f>
        <v>L</v>
      </c>
      <c r="O12" s="11" t="n">
        <f aca="false">G12/$L12</f>
        <v>0.121508379888268</v>
      </c>
      <c r="P12" s="11" t="n">
        <f aca="false">H12/$L12</f>
        <v>0.279329608938547</v>
      </c>
      <c r="Q12" s="11" t="n">
        <f aca="false">I12/$L12</f>
        <v>0.156424581005587</v>
      </c>
      <c r="R12" s="11" t="n">
        <f aca="false">J12/$L12</f>
        <v>0.226256983240223</v>
      </c>
      <c r="S12" s="11" t="n">
        <f aca="false">K12/$L12</f>
        <v>0.216480446927374</v>
      </c>
      <c r="T12" s="10" t="n">
        <f aca="false">SUM(O12:S12)</f>
        <v>1</v>
      </c>
      <c r="V12" s="9" t="str">
        <f aca="false">B12</f>
        <v>L</v>
      </c>
      <c r="W12" s="12" t="n">
        <f aca="false">$D12*O12</f>
        <v>2.90270018621974</v>
      </c>
      <c r="X12" s="12" t="n">
        <f aca="false">$D12*P12</f>
        <v>6.67287399130975</v>
      </c>
      <c r="Y12" s="12" t="n">
        <f aca="false">$D12*Q12</f>
        <v>3.73680943513346</v>
      </c>
      <c r="Z12" s="12" t="n">
        <f aca="false">$D12*R12</f>
        <v>5.40502793296089</v>
      </c>
      <c r="AA12" s="12" t="n">
        <f aca="false">$D12*S12</f>
        <v>5.17147734326505</v>
      </c>
      <c r="AB12" s="13" t="n">
        <f aca="false">SUM(W12:AA12)</f>
        <v>23.8888888888889</v>
      </c>
      <c r="AC12" s="14"/>
      <c r="AD12" s="12" t="n">
        <f aca="false">_xlfn.VAR.P(W12:AA12)</f>
        <v>1.74787256566721</v>
      </c>
      <c r="AE12" s="12" t="n">
        <f aca="false">_xlfn.STDEV.P(W12:AA12)</f>
        <v>1.32207131640741</v>
      </c>
      <c r="AF12" s="12" t="n">
        <f aca="false">AVERAGE(W12:AA12)</f>
        <v>4.77777777777778</v>
      </c>
      <c r="AG12" s="14"/>
      <c r="AH12" s="9" t="str">
        <f aca="false">LOWER(V12)&amp;":"&amp;TEXT($AB12, "0.0")&amp;":"&amp;TEXT($W12, "0.00")&amp;":"&amp;TEXT($X12, "0.00")&amp;":"&amp;TEXT($Y12, "0.00")&amp;":"&amp;TEXT($Z12, "0.00")&amp;":"&amp;TEXT($AA12, "0.00")</f>
        <v>l:23.9:2.90:6.67:3.74:5.41:5.17</v>
      </c>
      <c r="AJ12" s="9" t="str">
        <f aca="false">"'"&amp;LOWER(V12)&amp;"'"&amp;": ["&amp;TEXT($AB12, "0.0")&amp;" , "&amp;TEXT($W12, "0.00")&amp;" , "&amp;TEXT($X12, "0.00")&amp;" , "&amp;TEXT($Y12, "0.00")&amp;" , "&amp;TEXT($Z12, "0.00")&amp;" , "&amp;TEXT($AA12, "0.00")&amp;"],"</f>
        <v>'l': [23.9 , 2.90 , 6.67 , 3.74 , 5.41 , 5.17],</v>
      </c>
    </row>
    <row r="13" customFormat="false" ht="15.75" hidden="false" customHeight="false" outlineLevel="0" collapsed="false">
      <c r="A13" s="3" t="n">
        <v>8</v>
      </c>
      <c r="B13" s="3" t="s">
        <v>25</v>
      </c>
      <c r="C13" s="3" t="n">
        <v>617</v>
      </c>
      <c r="D13" s="7" t="n">
        <f aca="false">C13/$C$4</f>
        <v>22.8518518518519</v>
      </c>
      <c r="E13" s="8"/>
      <c r="F13" s="9" t="str">
        <f aca="false">B13</f>
        <v>S</v>
      </c>
      <c r="G13" s="4" t="n">
        <v>365</v>
      </c>
      <c r="H13" s="4" t="n">
        <v>16</v>
      </c>
      <c r="I13" s="4" t="n">
        <v>80</v>
      </c>
      <c r="J13" s="4" t="n">
        <v>171</v>
      </c>
      <c r="K13" s="4" t="n">
        <v>36</v>
      </c>
      <c r="L13" s="10" t="n">
        <f aca="false">SUM(G13:K13)</f>
        <v>668</v>
      </c>
      <c r="M13" s="5"/>
      <c r="N13" s="9" t="str">
        <f aca="false">B13</f>
        <v>S</v>
      </c>
      <c r="O13" s="11" t="n">
        <f aca="false">G13/$L13</f>
        <v>0.546407185628743</v>
      </c>
      <c r="P13" s="11" t="n">
        <f aca="false">H13/$L13</f>
        <v>0.0239520958083832</v>
      </c>
      <c r="Q13" s="11" t="n">
        <f aca="false">I13/$L13</f>
        <v>0.119760479041916</v>
      </c>
      <c r="R13" s="11" t="n">
        <f aca="false">J13/$L13</f>
        <v>0.255988023952096</v>
      </c>
      <c r="S13" s="11" t="n">
        <f aca="false">K13/$L13</f>
        <v>0.0538922155688623</v>
      </c>
      <c r="T13" s="10" t="n">
        <f aca="false">SUM(O13:S13)</f>
        <v>1</v>
      </c>
      <c r="V13" s="9" t="str">
        <f aca="false">B13</f>
        <v>S</v>
      </c>
      <c r="W13" s="12" t="n">
        <f aca="false">$D13*O13</f>
        <v>12.4864160567753</v>
      </c>
      <c r="X13" s="12" t="n">
        <f aca="false">$D13*P13</f>
        <v>0.547349744954535</v>
      </c>
      <c r="Y13" s="12" t="n">
        <f aca="false">$D13*Q13</f>
        <v>2.73674872477268</v>
      </c>
      <c r="Z13" s="12" t="n">
        <f aca="false">$D13*R13</f>
        <v>5.8498003992016</v>
      </c>
      <c r="AA13" s="12" t="n">
        <f aca="false">$D13*S13</f>
        <v>1.2315369261477</v>
      </c>
      <c r="AB13" s="13" t="n">
        <f aca="false">SUM(W13:AA13)</f>
        <v>22.8518518518519</v>
      </c>
      <c r="AC13" s="14"/>
      <c r="AD13" s="12" t="n">
        <f aca="false">_xlfn.VAR.P(W13:AA13)</f>
        <v>18.9990785135822</v>
      </c>
      <c r="AE13" s="12" t="n">
        <f aca="false">_xlfn.STDEV.P(W13:AA13)</f>
        <v>4.35879324051764</v>
      </c>
      <c r="AF13" s="12" t="n">
        <f aca="false">AVERAGE(W13:AA13)</f>
        <v>4.57037037037037</v>
      </c>
      <c r="AG13" s="14"/>
      <c r="AH13" s="9" t="str">
        <f aca="false">LOWER(V13)&amp;":"&amp;TEXT($AB13, "0.0")&amp;":"&amp;TEXT($W13, "0.00")&amp;":"&amp;TEXT($X13, "0.00")&amp;":"&amp;TEXT($Y13, "0.00")&amp;":"&amp;TEXT($Z13, "0.00")&amp;":"&amp;TEXT($AA13, "0.00")</f>
        <v>s:22.9:12.49:0.55:2.74:5.85:1.23</v>
      </c>
      <c r="AJ13" s="9" t="str">
        <f aca="false">"'"&amp;LOWER(V13)&amp;"'"&amp;": ["&amp;TEXT($AB13, "0.0")&amp;" , "&amp;TEXT($W13, "0.00")&amp;" , "&amp;TEXT($X13, "0.00")&amp;" , "&amp;TEXT($Y13, "0.00")&amp;" , "&amp;TEXT($Z13, "0.00")&amp;" , "&amp;TEXT($AA13, "0.00")&amp;"],"</f>
        <v>'s': [22.9 , 12.49 , 0.55 , 2.74 , 5.85 , 1.23],</v>
      </c>
    </row>
    <row r="14" customFormat="false" ht="15.75" hidden="false" customHeight="false" outlineLevel="0" collapsed="false">
      <c r="A14" s="3" t="n">
        <v>7</v>
      </c>
      <c r="B14" s="3" t="s">
        <v>26</v>
      </c>
      <c r="C14" s="3" t="n">
        <v>548</v>
      </c>
      <c r="D14" s="7" t="n">
        <f aca="false">C14/$C$4</f>
        <v>20.2962962962963</v>
      </c>
      <c r="E14" s="8"/>
      <c r="F14" s="9" t="str">
        <f aca="false">B14</f>
        <v>N</v>
      </c>
      <c r="G14" s="4" t="n">
        <v>37</v>
      </c>
      <c r="H14" s="4" t="n">
        <v>87</v>
      </c>
      <c r="I14" s="4" t="n">
        <v>137</v>
      </c>
      <c r="J14" s="4" t="n">
        <v>182</v>
      </c>
      <c r="K14" s="4" t="n">
        <v>130</v>
      </c>
      <c r="L14" s="10" t="n">
        <f aca="false">SUM(G14:K14)</f>
        <v>573</v>
      </c>
      <c r="M14" s="5"/>
      <c r="N14" s="9" t="str">
        <f aca="false">B14</f>
        <v>N</v>
      </c>
      <c r="O14" s="11" t="n">
        <f aca="false">G14/$L14</f>
        <v>0.0645724258289703</v>
      </c>
      <c r="P14" s="11" t="n">
        <f aca="false">H14/$L14</f>
        <v>0.151832460732984</v>
      </c>
      <c r="Q14" s="11" t="n">
        <f aca="false">I14/$L14</f>
        <v>0.239092495636998</v>
      </c>
      <c r="R14" s="11" t="n">
        <f aca="false">J14/$L14</f>
        <v>0.317626527050611</v>
      </c>
      <c r="S14" s="11" t="n">
        <f aca="false">K14/$L14</f>
        <v>0.226876090750436</v>
      </c>
      <c r="T14" s="10" t="n">
        <f aca="false">SUM(O14:S14)</f>
        <v>1</v>
      </c>
      <c r="V14" s="9" t="str">
        <f aca="false">B14</f>
        <v>N</v>
      </c>
      <c r="W14" s="12" t="n">
        <f aca="false">$D14*O14</f>
        <v>1.3105810871954</v>
      </c>
      <c r="X14" s="12" t="n">
        <f aca="false">$D14*P14</f>
        <v>3.08163661043242</v>
      </c>
      <c r="Y14" s="12" t="n">
        <f aca="false">$D14*Q14</f>
        <v>4.85269213366945</v>
      </c>
      <c r="Z14" s="12" t="n">
        <f aca="false">$D14*R14</f>
        <v>6.44664210458277</v>
      </c>
      <c r="AA14" s="12" t="n">
        <f aca="false">$D14*S14</f>
        <v>4.60474436041626</v>
      </c>
      <c r="AB14" s="13" t="n">
        <f aca="false">SUM(W14:AA14)</f>
        <v>20.2962962962963</v>
      </c>
      <c r="AC14" s="14"/>
      <c r="AD14" s="12" t="n">
        <f aca="false">_xlfn.VAR.P(W14:AA14)</f>
        <v>3.02753286180072</v>
      </c>
      <c r="AE14" s="12" t="n">
        <f aca="false">_xlfn.STDEV.P(W14:AA14)</f>
        <v>1.73998070730704</v>
      </c>
      <c r="AF14" s="12" t="n">
        <f aca="false">AVERAGE(W14:AA14)</f>
        <v>4.05925925925926</v>
      </c>
      <c r="AG14" s="14"/>
      <c r="AH14" s="9" t="str">
        <f aca="false">LOWER(V14)&amp;":"&amp;TEXT($AB14, "0.0")&amp;":"&amp;TEXT($W14, "0.00")&amp;":"&amp;TEXT($X14, "0.00")&amp;":"&amp;TEXT($Y14, "0.00")&amp;":"&amp;TEXT($Z14, "0.00")&amp;":"&amp;TEXT($AA14, "0.00")</f>
        <v>n:20.3:1.31:3.08:4.85:6.45:4.60</v>
      </c>
      <c r="AJ14" s="9" t="str">
        <f aca="false">"'"&amp;LOWER(V14)&amp;"'"&amp;": ["&amp;TEXT($AB14, "0.0")&amp;" , "&amp;TEXT($W14, "0.00")&amp;" , "&amp;TEXT($X14, "0.00")&amp;" , "&amp;TEXT($Y14, "0.00")&amp;" , "&amp;TEXT($Z14, "0.00")&amp;" , "&amp;TEXT($AA14, "0.00")&amp;"],"</f>
        <v>'n': [20.3 , 1.31 , 3.08 , 4.85 , 6.45 , 4.60],</v>
      </c>
    </row>
    <row r="15" customFormat="false" ht="15.75" hidden="false" customHeight="false" outlineLevel="0" collapsed="false">
      <c r="A15" s="3" t="n">
        <v>11</v>
      </c>
      <c r="B15" s="3" t="s">
        <v>27</v>
      </c>
      <c r="C15" s="3" t="n">
        <v>456</v>
      </c>
      <c r="D15" s="7" t="n">
        <f aca="false">C15/$C$4</f>
        <v>16.8888888888889</v>
      </c>
      <c r="E15" s="8"/>
      <c r="F15" s="9" t="str">
        <f aca="false">B15</f>
        <v>U</v>
      </c>
      <c r="G15" s="4" t="n">
        <v>33</v>
      </c>
      <c r="H15" s="4" t="n">
        <v>185</v>
      </c>
      <c r="I15" s="4" t="n">
        <v>165</v>
      </c>
      <c r="J15" s="4" t="n">
        <v>82</v>
      </c>
      <c r="K15" s="4" t="n">
        <v>1</v>
      </c>
      <c r="L15" s="10" t="n">
        <f aca="false">SUM(G15:K15)</f>
        <v>466</v>
      </c>
      <c r="M15" s="5"/>
      <c r="N15" s="9" t="str">
        <f aca="false">B15</f>
        <v>U</v>
      </c>
      <c r="O15" s="11" t="n">
        <f aca="false">G15/$L15</f>
        <v>0.0708154506437768</v>
      </c>
      <c r="P15" s="11" t="n">
        <f aca="false">H15/$L15</f>
        <v>0.396995708154506</v>
      </c>
      <c r="Q15" s="11" t="n">
        <f aca="false">I15/$L15</f>
        <v>0.354077253218884</v>
      </c>
      <c r="R15" s="11" t="n">
        <f aca="false">J15/$L15</f>
        <v>0.175965665236052</v>
      </c>
      <c r="S15" s="11" t="n">
        <f aca="false">K15/$L15</f>
        <v>0.00214592274678112</v>
      </c>
      <c r="T15" s="10" t="n">
        <f aca="false">SUM(O15:S15)</f>
        <v>1</v>
      </c>
      <c r="V15" s="9" t="str">
        <f aca="false">B15</f>
        <v>U</v>
      </c>
      <c r="W15" s="12" t="n">
        <f aca="false">$D15*O15</f>
        <v>1.19599427753934</v>
      </c>
      <c r="X15" s="12" t="n">
        <f aca="false">$D15*P15</f>
        <v>6.70481640438722</v>
      </c>
      <c r="Y15" s="12" t="n">
        <f aca="false">$D15*Q15</f>
        <v>5.97997138769671</v>
      </c>
      <c r="Z15" s="12" t="n">
        <f aca="false">$D15*R15</f>
        <v>2.97186456843109</v>
      </c>
      <c r="AA15" s="12" t="n">
        <f aca="false">$D15*S15</f>
        <v>0.0362422508345255</v>
      </c>
      <c r="AB15" s="13" t="n">
        <f aca="false">SUM(W15:AA15)</f>
        <v>16.8888888888889</v>
      </c>
      <c r="AC15" s="14"/>
      <c r="AD15" s="12" t="n">
        <f aca="false">_xlfn.VAR.P(W15:AA15)</f>
        <v>6.78628041194258</v>
      </c>
      <c r="AE15" s="12" t="n">
        <f aca="false">_xlfn.STDEV.P(W15:AA15)</f>
        <v>2.60504902294421</v>
      </c>
      <c r="AF15" s="12" t="n">
        <f aca="false">AVERAGE(W15:AA15)</f>
        <v>3.37777777777778</v>
      </c>
      <c r="AG15" s="14"/>
      <c r="AH15" s="9" t="str">
        <f aca="false">LOWER(V15)&amp;":"&amp;TEXT($AB15, "0.0")&amp;":"&amp;TEXT($W15, "0.00")&amp;":"&amp;TEXT($X15, "0.00")&amp;":"&amp;TEXT($Y15, "0.00")&amp;":"&amp;TEXT($Z15, "0.00")&amp;":"&amp;TEXT($AA15, "0.00")</f>
        <v>u:16.9:1.20:6.70:5.98:2.97:0.04</v>
      </c>
      <c r="AJ15" s="9" t="str">
        <f aca="false">"'"&amp;LOWER(V15)&amp;"'"&amp;": ["&amp;TEXT($AB15, "0.0")&amp;" , "&amp;TEXT($W15, "0.00")&amp;" , "&amp;TEXT($X15, "0.00")&amp;" , "&amp;TEXT($Y15, "0.00")&amp;" , "&amp;TEXT($Z15, "0.00")&amp;" , "&amp;TEXT($AA15, "0.00")&amp;"],"</f>
        <v>'u': [16.9 , 1.20 , 6.70 , 5.98 , 2.97 , 0.04],</v>
      </c>
    </row>
    <row r="16" customFormat="false" ht="15.75" hidden="false" customHeight="false" outlineLevel="0" collapsed="false">
      <c r="A16" s="3" t="n">
        <v>10</v>
      </c>
      <c r="B16" s="3" t="s">
        <v>28</v>
      </c>
      <c r="C16" s="3" t="n">
        <v>446</v>
      </c>
      <c r="D16" s="7" t="n">
        <f aca="false">C16/$C$4</f>
        <v>16.5185185185185</v>
      </c>
      <c r="E16" s="8"/>
      <c r="F16" s="9" t="str">
        <f aca="false">B16</f>
        <v>C</v>
      </c>
      <c r="G16" s="4" t="n">
        <v>198</v>
      </c>
      <c r="H16" s="4" t="n">
        <v>40</v>
      </c>
      <c r="I16" s="4" t="n">
        <v>56</v>
      </c>
      <c r="J16" s="4" t="n">
        <v>150</v>
      </c>
      <c r="K16" s="4" t="n">
        <v>31</v>
      </c>
      <c r="L16" s="10" t="n">
        <f aca="false">SUM(G16:K16)</f>
        <v>475</v>
      </c>
      <c r="M16" s="5"/>
      <c r="N16" s="9" t="str">
        <f aca="false">B16</f>
        <v>C</v>
      </c>
      <c r="O16" s="11" t="n">
        <f aca="false">G16/$L16</f>
        <v>0.416842105263158</v>
      </c>
      <c r="P16" s="11" t="n">
        <f aca="false">H16/$L16</f>
        <v>0.0842105263157895</v>
      </c>
      <c r="Q16" s="11" t="n">
        <f aca="false">I16/$L16</f>
        <v>0.117894736842105</v>
      </c>
      <c r="R16" s="11" t="n">
        <f aca="false">J16/$L16</f>
        <v>0.315789473684211</v>
      </c>
      <c r="S16" s="11" t="n">
        <f aca="false">K16/$L16</f>
        <v>0.0652631578947368</v>
      </c>
      <c r="T16" s="10" t="n">
        <f aca="false">SUM(O16:S16)</f>
        <v>1</v>
      </c>
      <c r="V16" s="9" t="str">
        <f aca="false">B16</f>
        <v>C</v>
      </c>
      <c r="W16" s="12" t="n">
        <f aca="false">$D16*O16</f>
        <v>6.88561403508772</v>
      </c>
      <c r="X16" s="12" t="n">
        <f aca="false">$D16*P16</f>
        <v>1.39103313840156</v>
      </c>
      <c r="Y16" s="12" t="n">
        <f aca="false">$D16*Q16</f>
        <v>1.94744639376218</v>
      </c>
      <c r="Z16" s="12" t="n">
        <f aca="false">$D16*R16</f>
        <v>5.21637426900585</v>
      </c>
      <c r="AA16" s="12" t="n">
        <f aca="false">$D16*S16</f>
        <v>1.07805068226121</v>
      </c>
      <c r="AB16" s="13" t="n">
        <f aca="false">SUM(W16:AA16)</f>
        <v>16.5185185185185</v>
      </c>
      <c r="AC16" s="14"/>
      <c r="AD16" s="12" t="n">
        <f aca="false">_xlfn.VAR.P(W16:AA16)</f>
        <v>5.38793285348958</v>
      </c>
      <c r="AE16" s="12" t="n">
        <f aca="false">_xlfn.STDEV.P(W16:AA16)</f>
        <v>2.32119211903918</v>
      </c>
      <c r="AF16" s="12" t="n">
        <f aca="false">AVERAGE(W16:AA16)</f>
        <v>3.3037037037037</v>
      </c>
      <c r="AG16" s="14"/>
      <c r="AH16" s="9" t="str">
        <f aca="false">LOWER(V16)&amp;":"&amp;TEXT($AB16, "0.0")&amp;":"&amp;TEXT($W16, "0.00")&amp;":"&amp;TEXT($X16, "0.00")&amp;":"&amp;TEXT($Y16, "0.00")&amp;":"&amp;TEXT($Z16, "0.00")&amp;":"&amp;TEXT($AA16, "0.00")</f>
        <v>c:16.5:6.89:1.39:1.95:5.22:1.08</v>
      </c>
      <c r="AJ16" s="9" t="str">
        <f aca="false">"'"&amp;LOWER(V16)&amp;"'"&amp;": ["&amp;TEXT($AB16, "0.0")&amp;" , "&amp;TEXT($W16, "0.00")&amp;" , "&amp;TEXT($X16, "0.00")&amp;" , "&amp;TEXT($Y16, "0.00")&amp;" , "&amp;TEXT($Z16, "0.00")&amp;" , "&amp;TEXT($AA16, "0.00")&amp;"],"</f>
        <v>'c': [16.5 , 6.89 , 1.39 , 1.95 , 5.22 , 1.08],</v>
      </c>
    </row>
    <row r="17" customFormat="false" ht="15.75" hidden="false" customHeight="false" outlineLevel="0" collapsed="false">
      <c r="A17" s="3" t="n">
        <v>19</v>
      </c>
      <c r="B17" s="3" t="s">
        <v>29</v>
      </c>
      <c r="C17" s="3" t="n">
        <v>416</v>
      </c>
      <c r="D17" s="7" t="n">
        <f aca="false">C17/$C$4</f>
        <v>15.4074074074074</v>
      </c>
      <c r="E17" s="8"/>
      <c r="F17" s="9" t="str">
        <f aca="false">B17</f>
        <v>Y</v>
      </c>
      <c r="G17" s="4" t="n">
        <v>6</v>
      </c>
      <c r="H17" s="4" t="n">
        <v>22</v>
      </c>
      <c r="I17" s="4" t="n">
        <v>29</v>
      </c>
      <c r="J17" s="4" t="n">
        <v>3</v>
      </c>
      <c r="K17" s="4" t="n">
        <v>364</v>
      </c>
      <c r="L17" s="10" t="n">
        <f aca="false">SUM(G17:K17)</f>
        <v>424</v>
      </c>
      <c r="M17" s="5"/>
      <c r="N17" s="9" t="str">
        <f aca="false">B17</f>
        <v>Y</v>
      </c>
      <c r="O17" s="11" t="n">
        <f aca="false">G17/$L17</f>
        <v>0.0141509433962264</v>
      </c>
      <c r="P17" s="11" t="n">
        <f aca="false">H17/$L17</f>
        <v>0.0518867924528302</v>
      </c>
      <c r="Q17" s="11" t="n">
        <f aca="false">I17/$L17</f>
        <v>0.0683962264150943</v>
      </c>
      <c r="R17" s="11" t="n">
        <f aca="false">J17/$L17</f>
        <v>0.00707547169811321</v>
      </c>
      <c r="S17" s="11" t="n">
        <f aca="false">K17/$L17</f>
        <v>0.858490566037736</v>
      </c>
      <c r="T17" s="10" t="n">
        <f aca="false">SUM(O17:S17)</f>
        <v>1</v>
      </c>
      <c r="V17" s="9" t="str">
        <f aca="false">B17</f>
        <v>Y</v>
      </c>
      <c r="W17" s="12" t="n">
        <f aca="false">$D17*O17</f>
        <v>0.218029350104822</v>
      </c>
      <c r="X17" s="12" t="n">
        <f aca="false">$D17*P17</f>
        <v>0.799440950384347</v>
      </c>
      <c r="Y17" s="12" t="n">
        <f aca="false">$D17*Q17</f>
        <v>1.05380852550664</v>
      </c>
      <c r="Z17" s="12" t="n">
        <f aca="false">$D17*R17</f>
        <v>0.109014675052411</v>
      </c>
      <c r="AA17" s="12" t="n">
        <f aca="false">$D17*S17</f>
        <v>13.2271139063592</v>
      </c>
      <c r="AB17" s="13" t="n">
        <f aca="false">SUM(W17:AA17)</f>
        <v>15.4074074074074</v>
      </c>
      <c r="AC17" s="14"/>
      <c r="AD17" s="12" t="n">
        <f aca="false">_xlfn.VAR.P(W17:AA17)</f>
        <v>25.85758818534</v>
      </c>
      <c r="AE17" s="12" t="n">
        <f aca="false">_xlfn.STDEV.P(W17:AA17)</f>
        <v>5.08503571131413</v>
      </c>
      <c r="AF17" s="12" t="n">
        <f aca="false">AVERAGE(W17:AA17)</f>
        <v>3.08148148148148</v>
      </c>
      <c r="AG17" s="14"/>
      <c r="AH17" s="9" t="str">
        <f aca="false">LOWER(V17)&amp;":"&amp;TEXT($AB17, "0.0")&amp;":"&amp;TEXT($W17, "0.00")&amp;":"&amp;TEXT($X17, "0.00")&amp;":"&amp;TEXT($Y17, "0.00")&amp;":"&amp;TEXT($Z17, "0.00")&amp;":"&amp;TEXT($AA17, "0.00")</f>
        <v>y:15.4:0.22:0.80:1.05:0.11:13.23</v>
      </c>
      <c r="AJ17" s="9" t="str">
        <f aca="false">"'"&amp;LOWER(V17)&amp;"'"&amp;": ["&amp;TEXT($AB17, "0.0")&amp;" , "&amp;TEXT($W17, "0.00")&amp;" , "&amp;TEXT($X17, "0.00")&amp;" , "&amp;TEXT($Y17, "0.00")&amp;" , "&amp;TEXT($Z17, "0.00")&amp;" , "&amp;TEXT($AA17, "0.00")&amp;"],"</f>
        <v>'y': [15.4 , 0.22 , 0.80 , 1.05 , 0.11 , 13.23],</v>
      </c>
    </row>
    <row r="18" customFormat="false" ht="15.75" hidden="false" customHeight="false" outlineLevel="0" collapsed="false">
      <c r="A18" s="3" t="n">
        <v>15</v>
      </c>
      <c r="B18" s="3" t="s">
        <v>30</v>
      </c>
      <c r="C18" s="3" t="n">
        <v>377</v>
      </c>
      <c r="D18" s="7" t="n">
        <f aca="false">C18/$C$4</f>
        <v>13.962962962963</v>
      </c>
      <c r="E18" s="8"/>
      <c r="F18" s="9" t="str">
        <f aca="false">B18</f>
        <v>H</v>
      </c>
      <c r="G18" s="4" t="n">
        <v>69</v>
      </c>
      <c r="H18" s="4" t="n">
        <v>144</v>
      </c>
      <c r="I18" s="4" t="n">
        <v>9</v>
      </c>
      <c r="J18" s="4" t="n">
        <v>28</v>
      </c>
      <c r="K18" s="4" t="n">
        <v>137</v>
      </c>
      <c r="L18" s="10" t="n">
        <f aca="false">SUM(G18:K18)</f>
        <v>387</v>
      </c>
      <c r="M18" s="5"/>
      <c r="N18" s="9" t="str">
        <f aca="false">B18</f>
        <v>H</v>
      </c>
      <c r="O18" s="11" t="n">
        <f aca="false">G18/$L18</f>
        <v>0.178294573643411</v>
      </c>
      <c r="P18" s="11" t="n">
        <f aca="false">H18/$L18</f>
        <v>0.372093023255814</v>
      </c>
      <c r="Q18" s="11" t="n">
        <f aca="false">I18/$L18</f>
        <v>0.0232558139534884</v>
      </c>
      <c r="R18" s="11" t="n">
        <f aca="false">J18/$L18</f>
        <v>0.0723514211886305</v>
      </c>
      <c r="S18" s="11" t="n">
        <f aca="false">K18/$L18</f>
        <v>0.354005167958656</v>
      </c>
      <c r="T18" s="10" t="n">
        <f aca="false">SUM(O18:S18)</f>
        <v>1</v>
      </c>
      <c r="V18" s="9" t="str">
        <f aca="false">B18</f>
        <v>H</v>
      </c>
      <c r="W18" s="12" t="n">
        <f aca="false">$D18*O18</f>
        <v>2.48952052828022</v>
      </c>
      <c r="X18" s="12" t="n">
        <f aca="false">$D18*P18</f>
        <v>5.19552110249785</v>
      </c>
      <c r="Y18" s="12" t="n">
        <f aca="false">$D18*Q18</f>
        <v>0.324720068906115</v>
      </c>
      <c r="Z18" s="12" t="n">
        <f aca="false">$D18*R18</f>
        <v>1.01024021437458</v>
      </c>
      <c r="AA18" s="12" t="n">
        <f aca="false">$D18*S18</f>
        <v>4.9429610489042</v>
      </c>
      <c r="AB18" s="13" t="n">
        <f aca="false">SUM(W18:AA18)</f>
        <v>13.962962962963</v>
      </c>
      <c r="AC18" s="14"/>
      <c r="AD18" s="12" t="n">
        <f aca="false">_xlfn.VAR.P(W18:AA18)</f>
        <v>3.95143547821762</v>
      </c>
      <c r="AE18" s="12" t="n">
        <f aca="false">_xlfn.STDEV.P(W18:AA18)</f>
        <v>1.98782179236913</v>
      </c>
      <c r="AF18" s="12" t="n">
        <f aca="false">AVERAGE(W18:AA18)</f>
        <v>2.79259259259259</v>
      </c>
      <c r="AG18" s="14"/>
      <c r="AH18" s="9" t="str">
        <f aca="false">LOWER(V18)&amp;":"&amp;TEXT($AB18, "0.0")&amp;":"&amp;TEXT($W18, "0.00")&amp;":"&amp;TEXT($X18, "0.00")&amp;":"&amp;TEXT($Y18, "0.00")&amp;":"&amp;TEXT($Z18, "0.00")&amp;":"&amp;TEXT($AA18, "0.00")</f>
        <v>h:14.0:2.49:5.20:0.32:1.01:4.94</v>
      </c>
      <c r="AJ18" s="9" t="str">
        <f aca="false">"'"&amp;LOWER(V18)&amp;"'"&amp;": ["&amp;TEXT($AB18, "0.0")&amp;" , "&amp;TEXT($W18, "0.00")&amp;" , "&amp;TEXT($X18, "0.00")&amp;" , "&amp;TEXT($Y18, "0.00")&amp;" , "&amp;TEXT($Z18, "0.00")&amp;" , "&amp;TEXT($AA18, "0.00")&amp;"],"</f>
        <v>'h': [14.0 , 2.49 , 5.20 , 0.32 , 1.01 , 4.94],</v>
      </c>
    </row>
    <row r="19" customFormat="false" ht="15.75" hidden="false" customHeight="false" outlineLevel="0" collapsed="false">
      <c r="A19" s="3" t="n">
        <v>12</v>
      </c>
      <c r="B19" s="3" t="s">
        <v>31</v>
      </c>
      <c r="C19" s="3" t="n">
        <v>370</v>
      </c>
      <c r="D19" s="7" t="n">
        <f aca="false">C19/$C$4</f>
        <v>13.7037037037037</v>
      </c>
      <c r="E19" s="8"/>
      <c r="F19" s="9" t="str">
        <f aca="false">B19</f>
        <v>D</v>
      </c>
      <c r="G19" s="4" t="n">
        <v>111</v>
      </c>
      <c r="H19" s="4" t="n">
        <v>20</v>
      </c>
      <c r="I19" s="4" t="n">
        <v>75</v>
      </c>
      <c r="J19" s="4" t="n">
        <v>69</v>
      </c>
      <c r="K19" s="4" t="n">
        <v>118</v>
      </c>
      <c r="L19" s="10" t="n">
        <f aca="false">SUM(G19:K19)</f>
        <v>393</v>
      </c>
      <c r="M19" s="5"/>
      <c r="N19" s="9" t="str">
        <f aca="false">B19</f>
        <v>D</v>
      </c>
      <c r="O19" s="11" t="n">
        <f aca="false">G19/$L19</f>
        <v>0.282442748091603</v>
      </c>
      <c r="P19" s="11" t="n">
        <f aca="false">H19/$L19</f>
        <v>0.0508905852417303</v>
      </c>
      <c r="Q19" s="11" t="n">
        <f aca="false">I19/$L19</f>
        <v>0.190839694656489</v>
      </c>
      <c r="R19" s="11" t="n">
        <f aca="false">J19/$L19</f>
        <v>0.175572519083969</v>
      </c>
      <c r="S19" s="11" t="n">
        <f aca="false">K19/$L19</f>
        <v>0.300254452926209</v>
      </c>
      <c r="T19" s="10" t="n">
        <f aca="false">SUM(O19:S19)</f>
        <v>1</v>
      </c>
      <c r="V19" s="9" t="str">
        <f aca="false">B19</f>
        <v>D</v>
      </c>
      <c r="W19" s="12" t="n">
        <f aca="false">$D19*O19</f>
        <v>3.87051173310715</v>
      </c>
      <c r="X19" s="12" t="n">
        <f aca="false">$D19*P19</f>
        <v>0.697389501460748</v>
      </c>
      <c r="Y19" s="12" t="n">
        <f aca="false">$D19*Q19</f>
        <v>2.61521063047781</v>
      </c>
      <c r="Z19" s="12" t="n">
        <f aca="false">$D19*R19</f>
        <v>2.40599378003958</v>
      </c>
      <c r="AA19" s="12" t="n">
        <f aca="false">$D19*S19</f>
        <v>4.11459805861842</v>
      </c>
      <c r="AB19" s="13" t="n">
        <f aca="false">SUM(W19:AA19)</f>
        <v>13.7037037037037</v>
      </c>
      <c r="AC19" s="14"/>
      <c r="AD19" s="12" t="n">
        <f aca="false">_xlfn.VAR.P(W19:AA19)</f>
        <v>1.4933928096854</v>
      </c>
      <c r="AE19" s="12" t="n">
        <f aca="false">_xlfn.STDEV.P(W19:AA19)</f>
        <v>1.22204452033688</v>
      </c>
      <c r="AF19" s="12" t="n">
        <f aca="false">AVERAGE(W19:AA19)</f>
        <v>2.74074074074074</v>
      </c>
      <c r="AG19" s="14"/>
      <c r="AH19" s="9" t="str">
        <f aca="false">LOWER(V19)&amp;":"&amp;TEXT($AB19, "0.0")&amp;":"&amp;TEXT($W19, "0.00")&amp;":"&amp;TEXT($X19, "0.00")&amp;":"&amp;TEXT($Y19, "0.00")&amp;":"&amp;TEXT($Z19, "0.00")&amp;":"&amp;TEXT($AA19, "0.00")</f>
        <v>d:13.7:3.87:0.70:2.62:2.41:4.11</v>
      </c>
      <c r="AJ19" s="9" t="str">
        <f aca="false">"'"&amp;LOWER(V19)&amp;"'"&amp;": ["&amp;TEXT($AB19, "0.0")&amp;" , "&amp;TEXT($W19, "0.00")&amp;" , "&amp;TEXT($X19, "0.00")&amp;" , "&amp;TEXT($Y19, "0.00")&amp;" , "&amp;TEXT($Z19, "0.00")&amp;" , "&amp;TEXT($AA19, "0.00")&amp;"],"</f>
        <v>'d': [13.7 , 3.87 , 0.70 , 2.62 , 2.41 , 4.11],</v>
      </c>
    </row>
    <row r="20" customFormat="false" ht="15.75" hidden="false" customHeight="false" outlineLevel="0" collapsed="false">
      <c r="A20" s="3" t="n">
        <v>13</v>
      </c>
      <c r="B20" s="3" t="s">
        <v>32</v>
      </c>
      <c r="C20" s="3" t="n">
        <v>345</v>
      </c>
      <c r="D20" s="7" t="n">
        <f aca="false">C20/$C$4</f>
        <v>12.7777777777778</v>
      </c>
      <c r="E20" s="8"/>
      <c r="F20" s="9" t="str">
        <f aca="false">B20</f>
        <v>P</v>
      </c>
      <c r="G20" s="4" t="n">
        <v>141</v>
      </c>
      <c r="H20" s="4" t="n">
        <v>61</v>
      </c>
      <c r="I20" s="4" t="n">
        <v>57</v>
      </c>
      <c r="J20" s="4" t="n">
        <v>50</v>
      </c>
      <c r="K20" s="4" t="n">
        <v>56</v>
      </c>
      <c r="L20" s="10" t="n">
        <f aca="false">SUM(G20:K20)</f>
        <v>365</v>
      </c>
      <c r="M20" s="5"/>
      <c r="N20" s="9" t="str">
        <f aca="false">B20</f>
        <v>P</v>
      </c>
      <c r="O20" s="11" t="n">
        <f aca="false">G20/$L20</f>
        <v>0.386301369863014</v>
      </c>
      <c r="P20" s="11" t="n">
        <f aca="false">H20/$L20</f>
        <v>0.167123287671233</v>
      </c>
      <c r="Q20" s="11" t="n">
        <f aca="false">I20/$L20</f>
        <v>0.156164383561644</v>
      </c>
      <c r="R20" s="11" t="n">
        <f aca="false">J20/$L20</f>
        <v>0.136986301369863</v>
      </c>
      <c r="S20" s="11" t="n">
        <f aca="false">K20/$L20</f>
        <v>0.153424657534247</v>
      </c>
      <c r="T20" s="10" t="n">
        <f aca="false">SUM(O20:S20)</f>
        <v>1</v>
      </c>
      <c r="V20" s="9" t="str">
        <f aca="false">B20</f>
        <v>P</v>
      </c>
      <c r="W20" s="12" t="n">
        <f aca="false">$D20*O20</f>
        <v>4.93607305936073</v>
      </c>
      <c r="X20" s="12" t="n">
        <f aca="false">$D20*P20</f>
        <v>2.13546423135464</v>
      </c>
      <c r="Y20" s="12" t="n">
        <f aca="false">$D20*Q20</f>
        <v>1.99543378995434</v>
      </c>
      <c r="Z20" s="12" t="n">
        <f aca="false">$D20*R20</f>
        <v>1.75038051750381</v>
      </c>
      <c r="AA20" s="12" t="n">
        <f aca="false">$D20*S20</f>
        <v>1.96042617960426</v>
      </c>
      <c r="AB20" s="13" t="n">
        <f aca="false">SUM(W20:AA20)</f>
        <v>12.7777777777778</v>
      </c>
      <c r="AC20" s="14"/>
      <c r="AD20" s="12" t="n">
        <f aca="false">_xlfn.VAR.P(W20:AA20)</f>
        <v>1.43191250298275</v>
      </c>
      <c r="AE20" s="12" t="n">
        <f aca="false">_xlfn.STDEV.P(W20:AA20)</f>
        <v>1.19662546478953</v>
      </c>
      <c r="AF20" s="12" t="n">
        <f aca="false">AVERAGE(W20:AA20)</f>
        <v>2.55555555555556</v>
      </c>
      <c r="AG20" s="14"/>
      <c r="AH20" s="9" t="str">
        <f aca="false">LOWER(V20)&amp;":"&amp;TEXT($AB20, "0.0")&amp;":"&amp;TEXT($W20, "0.00")&amp;":"&amp;TEXT($X20, "0.00")&amp;":"&amp;TEXT($Y20, "0.00")&amp;":"&amp;TEXT($Z20, "0.00")&amp;":"&amp;TEXT($AA20, "0.00")</f>
        <v>p:12.8:4.94:2.14:2.00:1.75:1.96</v>
      </c>
      <c r="AJ20" s="9" t="str">
        <f aca="false">"'"&amp;LOWER(V20)&amp;"'"&amp;": ["&amp;TEXT($AB20, "0.0")&amp;" , "&amp;TEXT($W20, "0.00")&amp;" , "&amp;TEXT($X20, "0.00")&amp;" , "&amp;TEXT($Y20, "0.00")&amp;" , "&amp;TEXT($Z20, "0.00")&amp;" , "&amp;TEXT($AA20, "0.00")&amp;"],"</f>
        <v>'p': [12.8 , 4.94 , 2.14 , 2.00 , 1.75 , 1.96],</v>
      </c>
    </row>
    <row r="21" customFormat="false" ht="15.75" hidden="false" customHeight="false" outlineLevel="0" collapsed="false">
      <c r="A21" s="3" t="n">
        <v>16</v>
      </c>
      <c r="B21" s="3" t="s">
        <v>33</v>
      </c>
      <c r="C21" s="3" t="n">
        <v>299</v>
      </c>
      <c r="D21" s="7" t="n">
        <f aca="false">C21/$C$4</f>
        <v>11.0740740740741</v>
      </c>
      <c r="E21" s="8"/>
      <c r="F21" s="9" t="str">
        <f aca="false">B21</f>
        <v>G</v>
      </c>
      <c r="G21" s="4" t="n">
        <v>115</v>
      </c>
      <c r="H21" s="4" t="n">
        <v>11</v>
      </c>
      <c r="I21" s="4" t="n">
        <v>67</v>
      </c>
      <c r="J21" s="4" t="n">
        <v>76</v>
      </c>
      <c r="K21" s="4" t="n">
        <v>41</v>
      </c>
      <c r="L21" s="10" t="n">
        <f aca="false">SUM(G21:K21)</f>
        <v>310</v>
      </c>
      <c r="M21" s="5"/>
      <c r="N21" s="9" t="str">
        <f aca="false">B21</f>
        <v>G</v>
      </c>
      <c r="O21" s="11" t="n">
        <f aca="false">G21/$L21</f>
        <v>0.370967741935484</v>
      </c>
      <c r="P21" s="11" t="n">
        <f aca="false">H21/$L21</f>
        <v>0.0354838709677419</v>
      </c>
      <c r="Q21" s="11" t="n">
        <f aca="false">I21/$L21</f>
        <v>0.216129032258065</v>
      </c>
      <c r="R21" s="11" t="n">
        <f aca="false">J21/$L21</f>
        <v>0.245161290322581</v>
      </c>
      <c r="S21" s="11" t="n">
        <f aca="false">K21/$L21</f>
        <v>0.132258064516129</v>
      </c>
      <c r="T21" s="10" t="n">
        <f aca="false">SUM(O21:S21)</f>
        <v>1</v>
      </c>
      <c r="V21" s="9" t="str">
        <f aca="false">B21</f>
        <v>G</v>
      </c>
      <c r="W21" s="12" t="n">
        <f aca="false">$D21*O21</f>
        <v>4.10812425328554</v>
      </c>
      <c r="X21" s="12" t="n">
        <f aca="false">$D21*P21</f>
        <v>0.392951015531661</v>
      </c>
      <c r="Y21" s="12" t="n">
        <f aca="false">$D21*Q21</f>
        <v>2.39342891278375</v>
      </c>
      <c r="Z21" s="12" t="n">
        <f aca="false">$D21*R21</f>
        <v>2.71493428912784</v>
      </c>
      <c r="AA21" s="12" t="n">
        <f aca="false">$D21*S21</f>
        <v>1.46463560334528</v>
      </c>
      <c r="AB21" s="13" t="n">
        <f aca="false">SUM(W21:AA21)</f>
        <v>11.0740740740741</v>
      </c>
      <c r="AC21" s="14"/>
      <c r="AD21" s="12" t="n">
        <f aca="false">_xlfn.VAR.P(W21:AA21)</f>
        <v>1.54971993336845</v>
      </c>
      <c r="AE21" s="12" t="n">
        <f aca="false">_xlfn.STDEV.P(W21:AA21)</f>
        <v>1.24487747725166</v>
      </c>
      <c r="AF21" s="12" t="n">
        <f aca="false">AVERAGE(W21:AA21)</f>
        <v>2.21481481481482</v>
      </c>
      <c r="AG21" s="14"/>
      <c r="AH21" s="9" t="str">
        <f aca="false">LOWER(V21)&amp;":"&amp;TEXT($AB21, "0.0")&amp;":"&amp;TEXT($W21, "0.00")&amp;":"&amp;TEXT($X21, "0.00")&amp;":"&amp;TEXT($Y21, "0.00")&amp;":"&amp;TEXT($Z21, "0.00")&amp;":"&amp;TEXT($AA21, "0.00")</f>
        <v>g:11.1:4.11:0.39:2.39:2.71:1.46</v>
      </c>
      <c r="AJ21" s="9" t="str">
        <f aca="false">"'"&amp;LOWER(V21)&amp;"'"&amp;": ["&amp;TEXT($AB21, "0.0")&amp;" , "&amp;TEXT($W21, "0.00")&amp;" , "&amp;TEXT($X21, "0.00")&amp;" , "&amp;TEXT($Y21, "0.00")&amp;" , "&amp;TEXT($Z21, "0.00")&amp;" , "&amp;TEXT($AA21, "0.00")&amp;"],"</f>
        <v>'g': [11.1 , 4.11 , 0.39 , 2.39 , 2.71 , 1.46],</v>
      </c>
    </row>
    <row r="22" customFormat="false" ht="15.75" hidden="false" customHeight="false" outlineLevel="0" collapsed="false">
      <c r="A22" s="3" t="n">
        <v>14</v>
      </c>
      <c r="B22" s="3" t="s">
        <v>34</v>
      </c>
      <c r="C22" s="3" t="n">
        <v>298</v>
      </c>
      <c r="D22" s="7" t="n">
        <f aca="false">C22/$C$4</f>
        <v>11.037037037037</v>
      </c>
      <c r="E22" s="8"/>
      <c r="F22" s="9" t="str">
        <f aca="false">B22</f>
        <v>M</v>
      </c>
      <c r="G22" s="4" t="n">
        <v>107</v>
      </c>
      <c r="H22" s="4" t="n">
        <v>38</v>
      </c>
      <c r="I22" s="4" t="n">
        <v>61</v>
      </c>
      <c r="J22" s="4" t="n">
        <v>68</v>
      </c>
      <c r="K22" s="4" t="n">
        <v>42</v>
      </c>
      <c r="L22" s="10" t="n">
        <f aca="false">SUM(G22:K22)</f>
        <v>316</v>
      </c>
      <c r="M22" s="5"/>
      <c r="N22" s="9" t="str">
        <f aca="false">B22</f>
        <v>M</v>
      </c>
      <c r="O22" s="11" t="n">
        <f aca="false">G22/$L22</f>
        <v>0.338607594936709</v>
      </c>
      <c r="P22" s="11" t="n">
        <f aca="false">H22/$L22</f>
        <v>0.120253164556962</v>
      </c>
      <c r="Q22" s="11" t="n">
        <f aca="false">I22/$L22</f>
        <v>0.193037974683544</v>
      </c>
      <c r="R22" s="11" t="n">
        <f aca="false">J22/$L22</f>
        <v>0.215189873417722</v>
      </c>
      <c r="S22" s="11" t="n">
        <f aca="false">K22/$L22</f>
        <v>0.132911392405063</v>
      </c>
      <c r="T22" s="10" t="n">
        <f aca="false">SUM(O22:S22)</f>
        <v>1</v>
      </c>
      <c r="V22" s="9" t="str">
        <f aca="false">B22</f>
        <v>M</v>
      </c>
      <c r="W22" s="12" t="n">
        <f aca="false">$D22*O22</f>
        <v>3.73722456633849</v>
      </c>
      <c r="X22" s="12" t="n">
        <f aca="false">$D22*P22</f>
        <v>1.3272386310361</v>
      </c>
      <c r="Y22" s="12" t="n">
        <f aca="false">$D22*Q22</f>
        <v>2.1305672761369</v>
      </c>
      <c r="Z22" s="12" t="n">
        <f aca="false">$D22*R22</f>
        <v>2.3750586029067</v>
      </c>
      <c r="AA22" s="12" t="n">
        <f aca="false">$D22*S22</f>
        <v>1.46694796061885</v>
      </c>
      <c r="AB22" s="13" t="n">
        <f aca="false">SUM(W22:AA22)</f>
        <v>11.037037037037</v>
      </c>
      <c r="AC22" s="14"/>
      <c r="AD22" s="12" t="n">
        <f aca="false">_xlfn.VAR.P(W22:AA22)</f>
        <v>0.739465827224674</v>
      </c>
      <c r="AE22" s="12" t="n">
        <f aca="false">_xlfn.STDEV.P(W22:AA22)</f>
        <v>0.859921989034281</v>
      </c>
      <c r="AF22" s="12" t="n">
        <f aca="false">AVERAGE(W22:AA22)</f>
        <v>2.20740740740741</v>
      </c>
      <c r="AG22" s="14"/>
      <c r="AH22" s="9" t="str">
        <f aca="false">LOWER(V22)&amp;":"&amp;TEXT($AB22, "0.0")&amp;":"&amp;TEXT($W22, "0.00")&amp;":"&amp;TEXT($X22, "0.00")&amp;":"&amp;TEXT($Y22, "0.00")&amp;":"&amp;TEXT($Z22, "0.00")&amp;":"&amp;TEXT($AA22, "0.00")</f>
        <v>m:11.0:3.74:1.33:2.13:2.38:1.47</v>
      </c>
      <c r="AJ22" s="9" t="str">
        <f aca="false">"'"&amp;LOWER(V22)&amp;"'"&amp;": ["&amp;TEXT($AB22, "0.0")&amp;" , "&amp;TEXT($W22, "0.00")&amp;" , "&amp;TEXT($X22, "0.00")&amp;" , "&amp;TEXT($Y22, "0.00")&amp;" , "&amp;TEXT($Z22, "0.00")&amp;" , "&amp;TEXT($AA22, "0.00")&amp;"],"</f>
        <v>'m': [11.0 , 3.74 , 1.33 , 2.13 , 2.38 , 1.47],</v>
      </c>
    </row>
    <row r="23" customFormat="false" ht="15.75" hidden="false" customHeight="false" outlineLevel="0" collapsed="false">
      <c r="A23" s="3" t="n">
        <v>17</v>
      </c>
      <c r="B23" s="3" t="s">
        <v>35</v>
      </c>
      <c r="C23" s="3" t="n">
        <v>266</v>
      </c>
      <c r="D23" s="7" t="n">
        <f aca="false">C23/$C$4</f>
        <v>9.85185185185185</v>
      </c>
      <c r="E23" s="8"/>
      <c r="F23" s="9" t="str">
        <f aca="false">B23</f>
        <v>B</v>
      </c>
      <c r="G23" s="4" t="n">
        <v>173</v>
      </c>
      <c r="H23" s="4" t="n">
        <v>16</v>
      </c>
      <c r="I23" s="4" t="n">
        <v>54</v>
      </c>
      <c r="J23" s="4" t="n">
        <v>24</v>
      </c>
      <c r="K23" s="4" t="n">
        <v>11</v>
      </c>
      <c r="L23" s="10" t="n">
        <f aca="false">SUM(G23:K23)</f>
        <v>278</v>
      </c>
      <c r="M23" s="5"/>
      <c r="N23" s="9" t="str">
        <f aca="false">B23</f>
        <v>B</v>
      </c>
      <c r="O23" s="11" t="n">
        <f aca="false">G23/$L23</f>
        <v>0.622302158273381</v>
      </c>
      <c r="P23" s="11" t="n">
        <f aca="false">H23/$L23</f>
        <v>0.0575539568345324</v>
      </c>
      <c r="Q23" s="11" t="n">
        <f aca="false">I23/$L23</f>
        <v>0.194244604316547</v>
      </c>
      <c r="R23" s="11" t="n">
        <f aca="false">J23/$L23</f>
        <v>0.0863309352517986</v>
      </c>
      <c r="S23" s="11" t="n">
        <f aca="false">K23/$L23</f>
        <v>0.039568345323741</v>
      </c>
      <c r="T23" s="10" t="n">
        <f aca="false">SUM(O23:S23)</f>
        <v>1</v>
      </c>
      <c r="V23" s="9" t="str">
        <f aca="false">B23</f>
        <v>B</v>
      </c>
      <c r="W23" s="12" t="n">
        <f aca="false">$D23*O23</f>
        <v>6.13082867039702</v>
      </c>
      <c r="X23" s="12" t="n">
        <f aca="false">$D23*P23</f>
        <v>0.567013056221689</v>
      </c>
      <c r="Y23" s="12" t="n">
        <f aca="false">$D23*Q23</f>
        <v>1.9136690647482</v>
      </c>
      <c r="Z23" s="12" t="n">
        <f aca="false">$D23*R23</f>
        <v>0.850519584332534</v>
      </c>
      <c r="AA23" s="12" t="n">
        <f aca="false">$D23*S23</f>
        <v>0.389821476152411</v>
      </c>
      <c r="AB23" s="13" t="n">
        <f aca="false">SUM(W23:AA23)</f>
        <v>9.85185185185185</v>
      </c>
      <c r="AC23" s="14"/>
      <c r="AD23" s="12" t="n">
        <f aca="false">_xlfn.VAR.P(W23:AA23)</f>
        <v>4.60684812909953</v>
      </c>
      <c r="AE23" s="12" t="n">
        <f aca="false">_xlfn.STDEV.P(W23:AA23)</f>
        <v>2.146356943544</v>
      </c>
      <c r="AF23" s="12" t="n">
        <f aca="false">AVERAGE(W23:AA23)</f>
        <v>1.97037037037037</v>
      </c>
      <c r="AG23" s="14"/>
      <c r="AH23" s="9" t="str">
        <f aca="false">LOWER(V23)&amp;":"&amp;TEXT($AB23, "0.0")&amp;":"&amp;TEXT($W23, "0.00")&amp;":"&amp;TEXT($X23, "0.00")&amp;":"&amp;TEXT($Y23, "0.00")&amp;":"&amp;TEXT($Z23, "0.00")&amp;":"&amp;TEXT($AA23, "0.00")</f>
        <v>b:9.9:6.13:0.57:1.91:0.85:0.39</v>
      </c>
      <c r="AJ23" s="9" t="str">
        <f aca="false">"'"&amp;LOWER(V23)&amp;"'"&amp;": ["&amp;TEXT($AB23, "0.0")&amp;" , "&amp;TEXT($W23, "0.00")&amp;" , "&amp;TEXT($X23, "0.00")&amp;" , "&amp;TEXT($Y23, "0.00")&amp;" , "&amp;TEXT($Z23, "0.00")&amp;" , "&amp;TEXT($AA23, "0.00")&amp;"],"</f>
        <v>'b': [9.9 , 6.13 , 0.57 , 1.91 , 0.85 , 0.39],</v>
      </c>
    </row>
    <row r="24" customFormat="false" ht="15.75" hidden="false" customHeight="false" outlineLevel="0" collapsed="false">
      <c r="A24" s="3" t="n">
        <v>18</v>
      </c>
      <c r="B24" s="3" t="s">
        <v>36</v>
      </c>
      <c r="C24" s="3" t="n">
        <v>206</v>
      </c>
      <c r="D24" s="7" t="n">
        <f aca="false">C24/$C$4</f>
        <v>7.62962962962963</v>
      </c>
      <c r="E24" s="8"/>
      <c r="F24" s="9" t="str">
        <f aca="false">B24</f>
        <v>F</v>
      </c>
      <c r="G24" s="4" t="n">
        <v>135</v>
      </c>
      <c r="H24" s="4" t="n">
        <v>8</v>
      </c>
      <c r="I24" s="4" t="n">
        <v>25</v>
      </c>
      <c r="J24" s="4" t="n">
        <v>35</v>
      </c>
      <c r="K24" s="4" t="n">
        <v>26</v>
      </c>
      <c r="L24" s="10" t="n">
        <f aca="false">SUM(G24:K24)</f>
        <v>229</v>
      </c>
      <c r="M24" s="5"/>
      <c r="N24" s="9" t="str">
        <f aca="false">B24</f>
        <v>F</v>
      </c>
      <c r="O24" s="11" t="n">
        <f aca="false">G24/$L24</f>
        <v>0.589519650655022</v>
      </c>
      <c r="P24" s="11" t="n">
        <f aca="false">H24/$L24</f>
        <v>0.0349344978165939</v>
      </c>
      <c r="Q24" s="11" t="n">
        <f aca="false">I24/$L24</f>
        <v>0.109170305676856</v>
      </c>
      <c r="R24" s="11" t="n">
        <f aca="false">J24/$L24</f>
        <v>0.152838427947598</v>
      </c>
      <c r="S24" s="11" t="n">
        <f aca="false">K24/$L24</f>
        <v>0.11353711790393</v>
      </c>
      <c r="T24" s="10" t="n">
        <f aca="false">SUM(O24:S24)</f>
        <v>1</v>
      </c>
      <c r="V24" s="9" t="str">
        <f aca="false">B24</f>
        <v>F</v>
      </c>
      <c r="W24" s="12" t="n">
        <f aca="false">$D24*O24</f>
        <v>4.49781659388646</v>
      </c>
      <c r="X24" s="12" t="n">
        <f aca="false">$D24*P24</f>
        <v>0.266537279637716</v>
      </c>
      <c r="Y24" s="12" t="n">
        <f aca="false">$D24*Q24</f>
        <v>0.832928998867864</v>
      </c>
      <c r="Z24" s="12" t="n">
        <f aca="false">$D24*R24</f>
        <v>1.16610059841501</v>
      </c>
      <c r="AA24" s="12" t="n">
        <f aca="false">$D24*S24</f>
        <v>0.866246158822578</v>
      </c>
      <c r="AB24" s="13" t="n">
        <f aca="false">SUM(W24:AA24)</f>
        <v>7.62962962962963</v>
      </c>
      <c r="AC24" s="14"/>
      <c r="AD24" s="12" t="n">
        <f aca="false">_xlfn.VAR.P(W24:AA24)</f>
        <v>2.29261806141327</v>
      </c>
      <c r="AE24" s="12" t="n">
        <f aca="false">_xlfn.STDEV.P(W24:AA24)</f>
        <v>1.5141393797842</v>
      </c>
      <c r="AF24" s="12" t="n">
        <f aca="false">AVERAGE(W24:AA24)</f>
        <v>1.52592592592593</v>
      </c>
      <c r="AG24" s="14"/>
      <c r="AH24" s="9" t="str">
        <f aca="false">LOWER(V24)&amp;":"&amp;TEXT($AB24, "0.0")&amp;":"&amp;TEXT($W24, "0.00")&amp;":"&amp;TEXT($X24, "0.00")&amp;":"&amp;TEXT($Y24, "0.00")&amp;":"&amp;TEXT($Z24, "0.00")&amp;":"&amp;TEXT($AA24, "0.00")</f>
        <v>f:7.6:4.50:0.27:0.83:1.17:0.87</v>
      </c>
      <c r="AJ24" s="9" t="str">
        <f aca="false">"'"&amp;LOWER(V24)&amp;"'"&amp;": ["&amp;TEXT($AB24, "0.0")&amp;" , "&amp;TEXT($W24, "0.00")&amp;" , "&amp;TEXT($X24, "0.00")&amp;" , "&amp;TEXT($Y24, "0.00")&amp;" , "&amp;TEXT($Z24, "0.00")&amp;" , "&amp;TEXT($AA24, "0.00")&amp;"],"</f>
        <v>'f': [7.6 , 4.50 , 0.27 , 0.83 , 1.17 , 0.87],</v>
      </c>
    </row>
    <row r="25" customFormat="false" ht="15.75" hidden="false" customHeight="false" outlineLevel="0" collapsed="false">
      <c r="A25" s="3" t="n">
        <v>21</v>
      </c>
      <c r="B25" s="3" t="s">
        <v>37</v>
      </c>
      <c r="C25" s="3" t="n">
        <v>202</v>
      </c>
      <c r="D25" s="7" t="n">
        <f aca="false">C25/$C$4</f>
        <v>7.48148148148148</v>
      </c>
      <c r="E25" s="8"/>
      <c r="F25" s="9" t="str">
        <f aca="false">B25</f>
        <v>K</v>
      </c>
      <c r="G25" s="4" t="n">
        <v>20</v>
      </c>
      <c r="H25" s="4" t="n">
        <v>10</v>
      </c>
      <c r="I25" s="4" t="n">
        <v>12</v>
      </c>
      <c r="J25" s="4" t="n">
        <v>55</v>
      </c>
      <c r="K25" s="4" t="n">
        <v>113</v>
      </c>
      <c r="L25" s="10" t="n">
        <f aca="false">SUM(G25:K25)</f>
        <v>210</v>
      </c>
      <c r="M25" s="5"/>
      <c r="N25" s="9" t="str">
        <f aca="false">B25</f>
        <v>K</v>
      </c>
      <c r="O25" s="11" t="n">
        <f aca="false">G25/$L25</f>
        <v>0.0952380952380952</v>
      </c>
      <c r="P25" s="11" t="n">
        <f aca="false">H25/$L25</f>
        <v>0.0476190476190476</v>
      </c>
      <c r="Q25" s="11" t="n">
        <f aca="false">I25/$L25</f>
        <v>0.0571428571428571</v>
      </c>
      <c r="R25" s="11" t="n">
        <f aca="false">J25/$L25</f>
        <v>0.261904761904762</v>
      </c>
      <c r="S25" s="11" t="n">
        <f aca="false">K25/$L25</f>
        <v>0.538095238095238</v>
      </c>
      <c r="T25" s="10" t="n">
        <f aca="false">SUM(O25:S25)</f>
        <v>1</v>
      </c>
      <c r="V25" s="9" t="str">
        <f aca="false">B25</f>
        <v>K</v>
      </c>
      <c r="W25" s="12" t="n">
        <f aca="false">$D25*O25</f>
        <v>0.712522045855379</v>
      </c>
      <c r="X25" s="12" t="n">
        <f aca="false">$D25*P25</f>
        <v>0.35626102292769</v>
      </c>
      <c r="Y25" s="12" t="n">
        <f aca="false">$D25*Q25</f>
        <v>0.427513227513228</v>
      </c>
      <c r="Z25" s="12" t="n">
        <f aca="false">$D25*R25</f>
        <v>1.95943562610229</v>
      </c>
      <c r="AA25" s="12" t="n">
        <f aca="false">$D25*S25</f>
        <v>4.02574955908289</v>
      </c>
      <c r="AB25" s="13" t="n">
        <f aca="false">SUM(W25:AA25)</f>
        <v>7.48148148148148</v>
      </c>
      <c r="AC25" s="14"/>
      <c r="AD25" s="12" t="n">
        <f aca="false">_xlfn.VAR.P(W25:AA25)</f>
        <v>1.93378231914622</v>
      </c>
      <c r="AE25" s="12" t="n">
        <f aca="false">_xlfn.STDEV.P(W25:AA25)</f>
        <v>1.39060501910004</v>
      </c>
      <c r="AF25" s="12" t="n">
        <f aca="false">AVERAGE(W25:AA25)</f>
        <v>1.4962962962963</v>
      </c>
      <c r="AG25" s="14"/>
      <c r="AH25" s="9" t="str">
        <f aca="false">LOWER(V25)&amp;":"&amp;TEXT($AB25, "0.0")&amp;":"&amp;TEXT($W25, "0.00")&amp;":"&amp;TEXT($X25, "0.00")&amp;":"&amp;TEXT($Y25, "0.00")&amp;":"&amp;TEXT($Z25, "0.00")&amp;":"&amp;TEXT($AA25, "0.00")</f>
        <v>k:7.5:0.71:0.36:0.43:1.96:4.03</v>
      </c>
      <c r="AJ25" s="9" t="str">
        <f aca="false">"'"&amp;LOWER(V25)&amp;"'"&amp;": ["&amp;TEXT($AB25, "0.0")&amp;" , "&amp;TEXT($W25, "0.00")&amp;" , "&amp;TEXT($X25, "0.00")&amp;" , "&amp;TEXT($Y25, "0.00")&amp;" , "&amp;TEXT($Z25, "0.00")&amp;" , "&amp;TEXT($AA25, "0.00")&amp;"],"</f>
        <v>'k': [7.5 , 0.71 , 0.36 , 0.43 , 1.96 , 4.03],</v>
      </c>
    </row>
    <row r="26" customFormat="false" ht="15.75" hidden="false" customHeight="false" outlineLevel="0" collapsed="false">
      <c r="A26" s="3" t="n">
        <v>20</v>
      </c>
      <c r="B26" s="3" t="s">
        <v>38</v>
      </c>
      <c r="C26" s="3" t="n">
        <v>193</v>
      </c>
      <c r="D26" s="7" t="n">
        <f aca="false">C26/$C$4</f>
        <v>7.14814814814815</v>
      </c>
      <c r="E26" s="8"/>
      <c r="F26" s="9" t="str">
        <f aca="false">B26</f>
        <v>W</v>
      </c>
      <c r="G26" s="4" t="n">
        <v>82</v>
      </c>
      <c r="H26" s="4" t="n">
        <v>44</v>
      </c>
      <c r="I26" s="4" t="n">
        <v>26</v>
      </c>
      <c r="J26" s="4" t="n">
        <v>25</v>
      </c>
      <c r="K26" s="4" t="n">
        <v>17</v>
      </c>
      <c r="L26" s="10" t="n">
        <f aca="false">SUM(G26:K26)</f>
        <v>194</v>
      </c>
      <c r="M26" s="5"/>
      <c r="N26" s="9" t="str">
        <f aca="false">B26</f>
        <v>W</v>
      </c>
      <c r="O26" s="11" t="n">
        <f aca="false">G26/$L26</f>
        <v>0.422680412371134</v>
      </c>
      <c r="P26" s="11" t="n">
        <f aca="false">H26/$L26</f>
        <v>0.22680412371134</v>
      </c>
      <c r="Q26" s="11" t="n">
        <f aca="false">I26/$L26</f>
        <v>0.134020618556701</v>
      </c>
      <c r="R26" s="11" t="n">
        <f aca="false">J26/$L26</f>
        <v>0.128865979381443</v>
      </c>
      <c r="S26" s="11" t="n">
        <f aca="false">K26/$L26</f>
        <v>0.0876288659793814</v>
      </c>
      <c r="T26" s="10" t="n">
        <f aca="false">SUM(O26:S26)</f>
        <v>1</v>
      </c>
      <c r="V26" s="9" t="str">
        <f aca="false">B26</f>
        <v>W</v>
      </c>
      <c r="W26" s="12" t="n">
        <f aca="false">$D26*O26</f>
        <v>3.02138220694922</v>
      </c>
      <c r="X26" s="12" t="n">
        <f aca="false">$D26*P26</f>
        <v>1.62122947689958</v>
      </c>
      <c r="Y26" s="12" t="n">
        <f aca="false">$D26*Q26</f>
        <v>0.957999236349752</v>
      </c>
      <c r="Z26" s="12" t="n">
        <f aca="false">$D26*R26</f>
        <v>0.921153111874761</v>
      </c>
      <c r="AA26" s="12" t="n">
        <f aca="false">$D26*S26</f>
        <v>0.626384116074838</v>
      </c>
      <c r="AB26" s="13" t="n">
        <f aca="false">SUM(W26:AA26)</f>
        <v>7.14814814814815</v>
      </c>
      <c r="AC26" s="14"/>
      <c r="AD26" s="12" t="n">
        <f aca="false">_xlfn.VAR.P(W26:AA26)</f>
        <v>0.739314744179354</v>
      </c>
      <c r="AE26" s="12" t="n">
        <f aca="false">_xlfn.STDEV.P(W26:AA26)</f>
        <v>0.859834137598266</v>
      </c>
      <c r="AF26" s="12" t="n">
        <f aca="false">AVERAGE(W26:AA26)</f>
        <v>1.42962962962963</v>
      </c>
      <c r="AG26" s="14"/>
      <c r="AH26" s="9" t="str">
        <f aca="false">LOWER(V26)&amp;":"&amp;TEXT($AB26, "0.0")&amp;":"&amp;TEXT($W26, "0.00")&amp;":"&amp;TEXT($X26, "0.00")&amp;":"&amp;TEXT($Y26, "0.00")&amp;":"&amp;TEXT($Z26, "0.00")&amp;":"&amp;TEXT($AA26, "0.00")</f>
        <v>w:7.1:3.02:1.62:0.96:0.92:0.63</v>
      </c>
      <c r="AJ26" s="9" t="str">
        <f aca="false">"'"&amp;LOWER(V26)&amp;"'"&amp;": ["&amp;TEXT($AB26, "0.0")&amp;" , "&amp;TEXT($W26, "0.00")&amp;" , "&amp;TEXT($X26, "0.00")&amp;" , "&amp;TEXT($Y26, "0.00")&amp;" , "&amp;TEXT($Z26, "0.00")&amp;" , "&amp;TEXT($AA26, "0.00")&amp;"],"</f>
        <v>'w': [7.1 , 3.02 , 1.62 , 0.96 , 0.92 , 0.63],</v>
      </c>
    </row>
    <row r="27" customFormat="false" ht="15.75" hidden="false" customHeight="false" outlineLevel="0" collapsed="false">
      <c r="A27" s="3" t="n">
        <v>22</v>
      </c>
      <c r="B27" s="3" t="s">
        <v>39</v>
      </c>
      <c r="C27" s="3" t="n">
        <v>148</v>
      </c>
      <c r="D27" s="7" t="n">
        <f aca="false">C27/$C$4</f>
        <v>5.48148148148148</v>
      </c>
      <c r="E27" s="8"/>
      <c r="F27" s="9" t="str">
        <f aca="false">B27</f>
        <v>V</v>
      </c>
      <c r="G27" s="4" t="n">
        <v>43</v>
      </c>
      <c r="H27" s="4" t="n">
        <v>15</v>
      </c>
      <c r="I27" s="4" t="n">
        <v>49</v>
      </c>
      <c r="J27" s="4" t="n">
        <v>45</v>
      </c>
      <c r="K27" s="4" t="n">
        <v>0</v>
      </c>
      <c r="L27" s="10" t="n">
        <f aca="false">SUM(G27:K27)</f>
        <v>152</v>
      </c>
      <c r="M27" s="5"/>
      <c r="N27" s="9" t="str">
        <f aca="false">B27</f>
        <v>V</v>
      </c>
      <c r="O27" s="11" t="n">
        <f aca="false">G27/$L27</f>
        <v>0.282894736842105</v>
      </c>
      <c r="P27" s="11" t="n">
        <f aca="false">H27/$L27</f>
        <v>0.0986842105263158</v>
      </c>
      <c r="Q27" s="11" t="n">
        <f aca="false">I27/$L27</f>
        <v>0.322368421052632</v>
      </c>
      <c r="R27" s="11" t="n">
        <f aca="false">J27/$L27</f>
        <v>0.296052631578947</v>
      </c>
      <c r="S27" s="11" t="n">
        <f aca="false">K27/$L27</f>
        <v>0</v>
      </c>
      <c r="T27" s="10" t="n">
        <f aca="false">SUM(O27:S27)</f>
        <v>1</v>
      </c>
      <c r="V27" s="9" t="str">
        <f aca="false">B27</f>
        <v>V</v>
      </c>
      <c r="W27" s="12" t="n">
        <f aca="false">$D27*O27</f>
        <v>1.55068226120858</v>
      </c>
      <c r="X27" s="12" t="n">
        <f aca="false">$D27*P27</f>
        <v>0.54093567251462</v>
      </c>
      <c r="Y27" s="12" t="n">
        <f aca="false">$D27*Q27</f>
        <v>1.76705653021443</v>
      </c>
      <c r="Z27" s="12" t="n">
        <f aca="false">$D27*R27</f>
        <v>1.62280701754386</v>
      </c>
      <c r="AA27" s="12" t="n">
        <f aca="false">$D27*S27</f>
        <v>0</v>
      </c>
      <c r="AB27" s="13" t="n">
        <f aca="false">SUM(W27:AA27)</f>
        <v>5.48148148148148</v>
      </c>
      <c r="AC27" s="14"/>
      <c r="AD27" s="12" t="n">
        <f aca="false">_xlfn.VAR.P(W27:AA27)</f>
        <v>0.488778085564789</v>
      </c>
      <c r="AE27" s="12" t="n">
        <f aca="false">_xlfn.STDEV.P(W27:AA27)</f>
        <v>0.699126659171848</v>
      </c>
      <c r="AF27" s="12" t="n">
        <f aca="false">AVERAGE(W27:AA27)</f>
        <v>1.0962962962963</v>
      </c>
      <c r="AG27" s="14"/>
      <c r="AH27" s="9" t="str">
        <f aca="false">LOWER(V27)&amp;":"&amp;TEXT($AB27, "0.0")&amp;":"&amp;TEXT($W27, "0.00")&amp;":"&amp;TEXT($X27, "0.00")&amp;":"&amp;TEXT($Y27, "0.00")&amp;":"&amp;TEXT($Z27, "0.00")&amp;":"&amp;TEXT($AA27, "0.00")</f>
        <v>v:5.5:1.55:0.54:1.77:1.62:0.00</v>
      </c>
      <c r="AJ27" s="9" t="str">
        <f aca="false">"'"&amp;LOWER(V27)&amp;"'"&amp;": ["&amp;TEXT($AB27, "0.0")&amp;" , "&amp;TEXT($W27, "0.00")&amp;" , "&amp;TEXT($X27, "0.00")&amp;" , "&amp;TEXT($Y27, "0.00")&amp;" , "&amp;TEXT($Z27, "0.00")&amp;" , "&amp;TEXT($AA27, "0.00")&amp;"],"</f>
        <v>'v': [5.5 , 1.55 , 0.54 , 1.77 , 1.62 , 0.00],</v>
      </c>
    </row>
    <row r="28" customFormat="false" ht="15.75" hidden="false" customHeight="false" outlineLevel="0" collapsed="false">
      <c r="A28" s="3" t="n">
        <v>23</v>
      </c>
      <c r="B28" s="3" t="s">
        <v>40</v>
      </c>
      <c r="C28" s="3" t="n">
        <v>37</v>
      </c>
      <c r="D28" s="7" t="n">
        <f aca="false">C28/$C$4</f>
        <v>1.37037037037037</v>
      </c>
      <c r="E28" s="8"/>
      <c r="F28" s="9" t="str">
        <f aca="false">B28</f>
        <v>X</v>
      </c>
      <c r="G28" s="4" t="n">
        <v>0</v>
      </c>
      <c r="H28" s="4" t="n">
        <v>14</v>
      </c>
      <c r="I28" s="4" t="n">
        <v>12</v>
      </c>
      <c r="J28" s="4" t="n">
        <v>3</v>
      </c>
      <c r="K28" s="4" t="n">
        <v>8</v>
      </c>
      <c r="L28" s="10" t="n">
        <f aca="false">SUM(G28:K28)</f>
        <v>37</v>
      </c>
      <c r="M28" s="5"/>
      <c r="N28" s="9" t="str">
        <f aca="false">B28</f>
        <v>X</v>
      </c>
      <c r="O28" s="11" t="n">
        <f aca="false">G28/$L28</f>
        <v>0</v>
      </c>
      <c r="P28" s="11" t="n">
        <f aca="false">H28/$L28</f>
        <v>0.378378378378378</v>
      </c>
      <c r="Q28" s="11" t="n">
        <f aca="false">I28/$L28</f>
        <v>0.324324324324324</v>
      </c>
      <c r="R28" s="11" t="n">
        <f aca="false">J28/$L28</f>
        <v>0.0810810810810811</v>
      </c>
      <c r="S28" s="11" t="n">
        <f aca="false">K28/$L28</f>
        <v>0.216216216216216</v>
      </c>
      <c r="T28" s="10" t="n">
        <f aca="false">SUM(O28:S28)</f>
        <v>1</v>
      </c>
      <c r="V28" s="9" t="str">
        <f aca="false">B28</f>
        <v>X</v>
      </c>
      <c r="W28" s="12" t="n">
        <f aca="false">$D28*O28</f>
        <v>0</v>
      </c>
      <c r="X28" s="12" t="n">
        <f aca="false">$D28*P28</f>
        <v>0.518518518518519</v>
      </c>
      <c r="Y28" s="12" t="n">
        <f aca="false">$D28*Q28</f>
        <v>0.444444444444445</v>
      </c>
      <c r="Z28" s="12" t="n">
        <f aca="false">$D28*R28</f>
        <v>0.111111111111111</v>
      </c>
      <c r="AA28" s="12" t="n">
        <f aca="false">$D28*S28</f>
        <v>0.296296296296296</v>
      </c>
      <c r="AB28" s="13" t="n">
        <f aca="false">SUM(W28:AA28)</f>
        <v>1.37037037037037</v>
      </c>
      <c r="AC28" s="14"/>
      <c r="AD28" s="12" t="n">
        <f aca="false">_xlfn.VAR.P(W28:AA28)</f>
        <v>0.0381893004115226</v>
      </c>
      <c r="AE28" s="12" t="n">
        <f aca="false">_xlfn.STDEV.P(W28:AA28)</f>
        <v>0.195420829011451</v>
      </c>
      <c r="AF28" s="12" t="n">
        <f aca="false">AVERAGE(W28:AA28)</f>
        <v>0.274074074074074</v>
      </c>
      <c r="AG28" s="14"/>
      <c r="AH28" s="9" t="str">
        <f aca="false">LOWER(V28)&amp;":"&amp;TEXT($AB28, "0.0")&amp;":"&amp;TEXT($W28, "0.00")&amp;":"&amp;TEXT($X28, "0.00")&amp;":"&amp;TEXT($Y28, "0.00")&amp;":"&amp;TEXT($Z28, "0.00")&amp;":"&amp;TEXT($AA28, "0.00")</f>
        <v>x:1.4:0.00:0.52:0.44:0.11:0.30</v>
      </c>
      <c r="AJ28" s="9" t="str">
        <f aca="false">"'"&amp;LOWER(V28)&amp;"'"&amp;": ["&amp;TEXT($AB28, "0.0")&amp;" , "&amp;TEXT($W28, "0.00")&amp;" , "&amp;TEXT($X28, "0.00")&amp;" , "&amp;TEXT($Y28, "0.00")&amp;" , "&amp;TEXT($Z28, "0.00")&amp;" , "&amp;TEXT($AA28, "0.00")&amp;"],"</f>
        <v>'x': [1.4 , 0.00 , 0.52 , 0.44 , 0.11 , 0.30],</v>
      </c>
    </row>
    <row r="29" customFormat="false" ht="15.75" hidden="false" customHeight="false" outlineLevel="0" collapsed="false">
      <c r="A29" s="3" t="n">
        <v>24</v>
      </c>
      <c r="B29" s="3" t="s">
        <v>41</v>
      </c>
      <c r="C29" s="3" t="n">
        <v>35</v>
      </c>
      <c r="D29" s="7" t="n">
        <f aca="false">C29/$C$4</f>
        <v>1.2962962962963</v>
      </c>
      <c r="E29" s="8"/>
      <c r="F29" s="9" t="str">
        <f aca="false">B29</f>
        <v>Z</v>
      </c>
      <c r="G29" s="4" t="n">
        <v>3</v>
      </c>
      <c r="H29" s="4" t="n">
        <v>2</v>
      </c>
      <c r="I29" s="4" t="n">
        <v>11</v>
      </c>
      <c r="J29" s="4" t="n">
        <v>20</v>
      </c>
      <c r="K29" s="4" t="n">
        <v>4</v>
      </c>
      <c r="L29" s="10" t="n">
        <f aca="false">SUM(G29:K29)</f>
        <v>40</v>
      </c>
      <c r="M29" s="5"/>
      <c r="N29" s="9" t="str">
        <f aca="false">B29</f>
        <v>Z</v>
      </c>
      <c r="O29" s="11" t="n">
        <f aca="false">G29/$L29</f>
        <v>0.075</v>
      </c>
      <c r="P29" s="11" t="n">
        <f aca="false">H29/$L29</f>
        <v>0.05</v>
      </c>
      <c r="Q29" s="11" t="n">
        <f aca="false">I29/$L29</f>
        <v>0.275</v>
      </c>
      <c r="R29" s="11" t="n">
        <f aca="false">J29/$L29</f>
        <v>0.5</v>
      </c>
      <c r="S29" s="11" t="n">
        <f aca="false">K29/$L29</f>
        <v>0.1</v>
      </c>
      <c r="T29" s="10" t="n">
        <f aca="false">SUM(O29:S29)</f>
        <v>1</v>
      </c>
      <c r="V29" s="9" t="str">
        <f aca="false">B29</f>
        <v>Z</v>
      </c>
      <c r="W29" s="12" t="n">
        <f aca="false">$D29*O29</f>
        <v>0.0972222222222222</v>
      </c>
      <c r="X29" s="12" t="n">
        <f aca="false">$D29*P29</f>
        <v>0.0648148148148148</v>
      </c>
      <c r="Y29" s="12" t="n">
        <f aca="false">$D29*Q29</f>
        <v>0.356481481481482</v>
      </c>
      <c r="Z29" s="12" t="n">
        <f aca="false">$D29*R29</f>
        <v>0.648148148148148</v>
      </c>
      <c r="AA29" s="12" t="n">
        <f aca="false">$D29*S29</f>
        <v>0.12962962962963</v>
      </c>
      <c r="AB29" s="13" t="n">
        <f aca="false">SUM(W29:AA29)</f>
        <v>1.2962962962963</v>
      </c>
      <c r="AC29" s="14"/>
      <c r="AD29" s="12" t="n">
        <f aca="false">_xlfn.VAR.P(W29:AA29)</f>
        <v>0.0483110425240055</v>
      </c>
      <c r="AE29" s="12" t="n">
        <f aca="false">_xlfn.STDEV.P(W29:AA29)</f>
        <v>0.219797730934615</v>
      </c>
      <c r="AF29" s="12" t="n">
        <f aca="false">AVERAGE(W29:AA29)</f>
        <v>0.259259259259259</v>
      </c>
      <c r="AG29" s="14"/>
      <c r="AH29" s="9" t="str">
        <f aca="false">LOWER(V29)&amp;":"&amp;TEXT($AB29, "0.0")&amp;":"&amp;TEXT($W29, "0.00")&amp;":"&amp;TEXT($X29, "0.00")&amp;":"&amp;TEXT($Y29, "0.00")&amp;":"&amp;TEXT($Z29, "0.00")&amp;":"&amp;TEXT($AA29, "0.00")</f>
        <v>z:1.3:0.10:0.06:0.36:0.65:0.13</v>
      </c>
      <c r="AJ29" s="9" t="str">
        <f aca="false">"'"&amp;LOWER(V29)&amp;"'"&amp;": ["&amp;TEXT($AB29, "0.0")&amp;" , "&amp;TEXT($W29, "0.00")&amp;" , "&amp;TEXT($X29, "0.00")&amp;" , "&amp;TEXT($Y29, "0.00")&amp;" , "&amp;TEXT($Z29, "0.00")&amp;" , "&amp;TEXT($AA29, "0.00")&amp;"],"</f>
        <v>'z': [1.3 , 0.10 , 0.06 , 0.36 , 0.65 , 0.13],</v>
      </c>
    </row>
    <row r="30" customFormat="false" ht="15.75" hidden="false" customHeight="false" outlineLevel="0" collapsed="false">
      <c r="A30" s="3" t="n">
        <v>26</v>
      </c>
      <c r="B30" s="3" t="s">
        <v>42</v>
      </c>
      <c r="C30" s="3" t="n">
        <v>29</v>
      </c>
      <c r="D30" s="7" t="n">
        <f aca="false">C30/$C$4</f>
        <v>1.07407407407407</v>
      </c>
      <c r="E30" s="8"/>
      <c r="F30" s="9" t="str">
        <f aca="false">B30</f>
        <v>Q</v>
      </c>
      <c r="G30" s="4" t="n">
        <v>23</v>
      </c>
      <c r="H30" s="4" t="n">
        <v>5</v>
      </c>
      <c r="I30" s="4" t="n">
        <v>1</v>
      </c>
      <c r="J30" s="4" t="n">
        <v>0</v>
      </c>
      <c r="K30" s="4" t="n">
        <v>0</v>
      </c>
      <c r="L30" s="10" t="n">
        <f aca="false">SUM(G30:K30)</f>
        <v>29</v>
      </c>
      <c r="M30" s="5"/>
      <c r="N30" s="9" t="str">
        <f aca="false">B30</f>
        <v>Q</v>
      </c>
      <c r="O30" s="11" t="n">
        <f aca="false">G30/$L30</f>
        <v>0.793103448275862</v>
      </c>
      <c r="P30" s="11" t="n">
        <f aca="false">H30/$L30</f>
        <v>0.172413793103448</v>
      </c>
      <c r="Q30" s="11" t="n">
        <f aca="false">I30/$L30</f>
        <v>0.0344827586206897</v>
      </c>
      <c r="R30" s="11" t="n">
        <f aca="false">J30/$L30</f>
        <v>0</v>
      </c>
      <c r="S30" s="11" t="n">
        <f aca="false">K30/$L30</f>
        <v>0</v>
      </c>
      <c r="T30" s="10" t="n">
        <f aca="false">SUM(O30:S30)</f>
        <v>1</v>
      </c>
      <c r="V30" s="9" t="str">
        <f aca="false">B30</f>
        <v>Q</v>
      </c>
      <c r="W30" s="12" t="n">
        <f aca="false">$D30*O30</f>
        <v>0.851851851851852</v>
      </c>
      <c r="X30" s="12" t="n">
        <f aca="false">$D30*P30</f>
        <v>0.185185185185185</v>
      </c>
      <c r="Y30" s="12" t="n">
        <f aca="false">$D30*Q30</f>
        <v>0.037037037037037</v>
      </c>
      <c r="Z30" s="12" t="n">
        <f aca="false">$D30*R30</f>
        <v>0</v>
      </c>
      <c r="AA30" s="12" t="n">
        <f aca="false">$D30*S30</f>
        <v>0</v>
      </c>
      <c r="AB30" s="13" t="n">
        <f aca="false">SUM(W30:AA30)</f>
        <v>1.07407407407407</v>
      </c>
      <c r="AC30" s="14"/>
      <c r="AD30" s="12" t="n">
        <f aca="false">_xlfn.VAR.P(W30:AA30)</f>
        <v>0.106117969821674</v>
      </c>
      <c r="AE30" s="12" t="n">
        <f aca="false">_xlfn.STDEV.P(W30:AA30)</f>
        <v>0.325757532256237</v>
      </c>
      <c r="AF30" s="12" t="n">
        <f aca="false">AVERAGE(W30:AA30)</f>
        <v>0.214814814814815</v>
      </c>
      <c r="AG30" s="14"/>
      <c r="AH30" s="9" t="str">
        <f aca="false">LOWER(V30)&amp;":"&amp;TEXT($AB30, "0.0")&amp;":"&amp;TEXT($W30, "0.00")&amp;":"&amp;TEXT($X30, "0.00")&amp;":"&amp;TEXT($Y30, "0.00")&amp;":"&amp;TEXT($Z30, "0.00")&amp;":"&amp;TEXT($AA30, "0.00")</f>
        <v>q:1.1:0.85:0.19:0.04:0.00:0.00</v>
      </c>
      <c r="AJ30" s="9" t="str">
        <f aca="false">"'"&amp;LOWER(V30)&amp;"'"&amp;": ["&amp;TEXT($AB30, "0.0")&amp;" , "&amp;TEXT($W30, "0.00")&amp;" , "&amp;TEXT($X30, "0.00")&amp;" , "&amp;TEXT($Y30, "0.00")&amp;" , "&amp;TEXT($Z30, "0.00")&amp;" , "&amp;TEXT($AA30, "0.00")&amp;"],"</f>
        <v>'q': [1.1 , 0.85 , 0.19 , 0.04 , 0.00 , 0.00],</v>
      </c>
    </row>
    <row r="31" customFormat="false" ht="15.75" hidden="false" customHeight="false" outlineLevel="0" collapsed="false">
      <c r="A31" s="3" t="n">
        <v>25</v>
      </c>
      <c r="B31" s="3" t="s">
        <v>43</v>
      </c>
      <c r="C31" s="3" t="n">
        <v>27</v>
      </c>
      <c r="D31" s="7" t="n">
        <f aca="false">C31/$C$4</f>
        <v>1</v>
      </c>
      <c r="E31" s="8"/>
      <c r="F31" s="9" t="str">
        <f aca="false">B31</f>
        <v>J</v>
      </c>
      <c r="G31" s="4" t="n">
        <v>20</v>
      </c>
      <c r="H31" s="4" t="n">
        <v>2</v>
      </c>
      <c r="I31" s="4" t="n">
        <v>3</v>
      </c>
      <c r="J31" s="4" t="n">
        <v>2</v>
      </c>
      <c r="K31" s="4" t="n">
        <v>0</v>
      </c>
      <c r="L31" s="10" t="n">
        <f aca="false">SUM(G31:K31)</f>
        <v>27</v>
      </c>
      <c r="M31" s="5"/>
      <c r="N31" s="9" t="str">
        <f aca="false">B31</f>
        <v>J</v>
      </c>
      <c r="O31" s="11" t="n">
        <f aca="false">G31/$L31</f>
        <v>0.740740740740741</v>
      </c>
      <c r="P31" s="11" t="n">
        <f aca="false">H31/$L31</f>
        <v>0.0740740740740741</v>
      </c>
      <c r="Q31" s="11" t="n">
        <f aca="false">I31/$L31</f>
        <v>0.111111111111111</v>
      </c>
      <c r="R31" s="11" t="n">
        <f aca="false">J31/$L31</f>
        <v>0.0740740740740741</v>
      </c>
      <c r="S31" s="11" t="n">
        <f aca="false">K31/$L31</f>
        <v>0</v>
      </c>
      <c r="T31" s="10" t="n">
        <f aca="false">SUM(O31:S31)</f>
        <v>1</v>
      </c>
      <c r="V31" s="9" t="str">
        <f aca="false">B31</f>
        <v>J</v>
      </c>
      <c r="W31" s="12" t="n">
        <f aca="false">$D31*O31</f>
        <v>0.740740740740741</v>
      </c>
      <c r="X31" s="12" t="n">
        <f aca="false">$D31*P31</f>
        <v>0.0740740740740741</v>
      </c>
      <c r="Y31" s="12" t="n">
        <f aca="false">$D31*Q31</f>
        <v>0.111111111111111</v>
      </c>
      <c r="Z31" s="12" t="n">
        <f aca="false">$D31*R31</f>
        <v>0.0740740740740741</v>
      </c>
      <c r="AA31" s="12" t="n">
        <f aca="false">$D31*S31</f>
        <v>0</v>
      </c>
      <c r="AB31" s="13" t="n">
        <f aca="false">SUM(W31:AA31)</f>
        <v>1</v>
      </c>
      <c r="AC31" s="15"/>
      <c r="AD31" s="12" t="n">
        <f aca="false">_xlfn.VAR.P(W31:AA31)</f>
        <v>0.07440329218107</v>
      </c>
      <c r="AE31" s="12" t="n">
        <f aca="false">_xlfn.STDEV.P(W31:AA31)</f>
        <v>0.272769668733659</v>
      </c>
      <c r="AF31" s="12" t="n">
        <f aca="false">AVERAGE(W31:AA31)</f>
        <v>0.2</v>
      </c>
      <c r="AG31" s="15"/>
      <c r="AH31" s="9" t="str">
        <f aca="false">LOWER(V31)&amp;":"&amp;TEXT($AB31, "0.0")&amp;":"&amp;TEXT($W31, "0.00")&amp;":"&amp;TEXT($X31, "0.00")&amp;":"&amp;TEXT($Y31, "0.00")&amp;":"&amp;TEXT($Z31, "0.00")&amp;":"&amp;TEXT($AA31, "0.00")</f>
        <v>j:1.0:0.74:0.07:0.11:0.07:0.00</v>
      </c>
      <c r="AJ31" s="9" t="str">
        <f aca="false">"'"&amp;LOWER(V31)&amp;"'"&amp;": ["&amp;TEXT($AB31, "0.0")&amp;" , "&amp;TEXT($W31, "0.00")&amp;" , "&amp;TEXT($X31, "0.00")&amp;" , "&amp;TEXT($Y31, "0.00")&amp;" , "&amp;TEXT($Z31, "0.00")&amp;" , "&amp;TEXT($AA31, "0.00")&amp;"],"</f>
        <v>'j': [1.0 , 0.74 , 0.07 , 0.11 , 0.07 , 0.00],</v>
      </c>
    </row>
    <row r="32" customFormat="false" ht="15.75" hidden="false" customHeight="false" outlineLevel="0" collapsed="false">
      <c r="AJ32" s="6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2"/>
  <sheetViews>
    <sheetView showFormulas="false" showGridLines="true" showRowColHeaders="true" showZeros="true" rightToLeft="false" tabSelected="true" showOutlineSymbols="true" defaultGridColor="true" view="normal" topLeftCell="C17" colorId="64" zoomScale="152" zoomScaleNormal="152" zoomScalePageLayoutView="100" workbookViewId="0">
      <selection pane="topLeft" activeCell="J34" activeCellId="0" sqref="J3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1" width="6"/>
    <col collapsed="false" customWidth="true" hidden="false" outlineLevel="0" max="3" min="3" style="1" width="5.84"/>
    <col collapsed="false" customWidth="true" hidden="false" outlineLevel="0" max="4" min="4" style="1" width="5.16"/>
    <col collapsed="false" customWidth="true" hidden="false" outlineLevel="0" max="5" min="5" style="1" width="3"/>
    <col collapsed="false" customWidth="true" hidden="false" outlineLevel="0" max="6" min="6" style="0" width="6"/>
    <col collapsed="false" customWidth="true" hidden="false" outlineLevel="0" max="11" min="7" style="0" width="7.66"/>
    <col collapsed="false" customWidth="true" hidden="false" outlineLevel="0" max="12" min="12" style="0" width="5.33"/>
    <col collapsed="false" customWidth="true" hidden="false" outlineLevel="0" max="13" min="13" style="0" width="3.34"/>
    <col collapsed="false" customWidth="true" hidden="false" outlineLevel="0" max="14" min="14" style="0" width="6"/>
    <col collapsed="false" customWidth="true" hidden="false" outlineLevel="0" max="19" min="15" style="0" width="7.66"/>
    <col collapsed="false" customWidth="true" hidden="false" outlineLevel="0" max="20" min="20" style="0" width="5.33"/>
    <col collapsed="false" customWidth="true" hidden="false" outlineLevel="0" max="21" min="21" style="0" width="3.84"/>
    <col collapsed="false" customWidth="true" hidden="false" outlineLevel="0" max="22" min="22" style="0" width="6"/>
    <col collapsed="false" customWidth="true" hidden="false" outlineLevel="0" max="27" min="23" style="0" width="7.66"/>
    <col collapsed="false" customWidth="true" hidden="false" outlineLevel="0" max="28" min="28" style="0" width="5.66"/>
    <col collapsed="false" customWidth="true" hidden="false" outlineLevel="0" max="29" min="29" style="0" width="5.33"/>
    <col collapsed="false" customWidth="true" hidden="false" outlineLevel="0" max="30" min="30" style="0" width="6.16"/>
    <col collapsed="false" customWidth="true" hidden="false" outlineLevel="0" max="31" min="31" style="0" width="8"/>
    <col collapsed="false" customWidth="true" hidden="false" outlineLevel="0" max="32" min="32" style="0" width="6.33"/>
    <col collapsed="false" customWidth="true" hidden="false" outlineLevel="0" max="33" min="33" style="0" width="5.33"/>
    <col collapsed="false" customWidth="true" hidden="false" outlineLevel="0" max="34" min="34" style="1" width="28.66"/>
    <col collapsed="false" customWidth="true" hidden="false" outlineLevel="0" max="35" min="35" style="0" width="3.66"/>
    <col collapsed="false" customWidth="true" hidden="false" outlineLevel="0" max="36" min="36" style="0" width="37.3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45</v>
      </c>
    </row>
    <row r="3" customFormat="false" ht="15.75" hidden="false" customHeight="false" outlineLevel="0" collapsed="false">
      <c r="A3" s="2" t="s">
        <v>1</v>
      </c>
      <c r="F3" s="2" t="s">
        <v>2</v>
      </c>
      <c r="N3" s="2" t="s">
        <v>3</v>
      </c>
      <c r="V3" s="2" t="s">
        <v>4</v>
      </c>
      <c r="AH3" s="3" t="s">
        <v>46</v>
      </c>
      <c r="AJ3" s="3" t="s">
        <v>6</v>
      </c>
    </row>
    <row r="4" customFormat="false" ht="15.75" hidden="false" customHeight="false" outlineLevel="0" collapsed="false">
      <c r="C4" s="1" t="n">
        <f aca="false">MIN(C6:C31)</f>
        <v>35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  <c r="C5" s="3" t="s">
        <v>10</v>
      </c>
      <c r="D5" s="3" t="s">
        <v>11</v>
      </c>
      <c r="F5" s="3" t="s">
        <v>9</v>
      </c>
      <c r="G5" s="3" t="n">
        <v>1</v>
      </c>
      <c r="H5" s="3" t="n">
        <v>2</v>
      </c>
      <c r="I5" s="3" t="n">
        <v>3</v>
      </c>
      <c r="J5" s="3" t="n">
        <v>4</v>
      </c>
      <c r="K5" s="3" t="n">
        <v>5</v>
      </c>
      <c r="L5" s="4" t="s">
        <v>12</v>
      </c>
      <c r="M5" s="5"/>
      <c r="N5" s="3" t="s">
        <v>9</v>
      </c>
      <c r="O5" s="3" t="n">
        <v>1</v>
      </c>
      <c r="P5" s="3" t="n">
        <v>2</v>
      </c>
      <c r="Q5" s="3" t="n">
        <v>3</v>
      </c>
      <c r="R5" s="3" t="n">
        <v>4</v>
      </c>
      <c r="S5" s="3" t="n">
        <v>5</v>
      </c>
      <c r="T5" s="4" t="s">
        <v>12</v>
      </c>
      <c r="V5" s="3" t="s">
        <v>9</v>
      </c>
      <c r="W5" s="3" t="n">
        <v>1</v>
      </c>
      <c r="X5" s="3" t="n">
        <v>2</v>
      </c>
      <c r="Y5" s="3" t="n">
        <v>3</v>
      </c>
      <c r="Z5" s="3" t="n">
        <v>4</v>
      </c>
      <c r="AA5" s="3" t="n">
        <v>5</v>
      </c>
      <c r="AB5" s="4" t="s">
        <v>12</v>
      </c>
      <c r="AC5" s="5"/>
      <c r="AD5" s="4" t="s">
        <v>13</v>
      </c>
      <c r="AE5" s="4" t="s">
        <v>14</v>
      </c>
      <c r="AF5" s="4" t="s">
        <v>15</v>
      </c>
      <c r="AG5" s="5"/>
      <c r="AH5" s="3" t="s">
        <v>16</v>
      </c>
      <c r="AJ5" s="6" t="s">
        <v>47</v>
      </c>
    </row>
    <row r="6" customFormat="false" ht="15.75" hidden="false" customHeight="false" outlineLevel="0" collapsed="false">
      <c r="A6" s="3" t="n">
        <v>1</v>
      </c>
      <c r="B6" s="3" t="s">
        <v>18</v>
      </c>
      <c r="C6" s="3" t="n">
        <v>1555</v>
      </c>
      <c r="D6" s="7" t="n">
        <f aca="false">C6/$C$4</f>
        <v>44.4285714285714</v>
      </c>
      <c r="E6" s="8"/>
      <c r="F6" s="9" t="str">
        <f aca="false">B6</f>
        <v>E</v>
      </c>
      <c r="G6" s="4" t="n">
        <v>92</v>
      </c>
      <c r="H6" s="4" t="n">
        <v>323</v>
      </c>
      <c r="I6" s="4" t="n">
        <v>210</v>
      </c>
      <c r="J6" s="4" t="n">
        <v>658</v>
      </c>
      <c r="K6" s="4" t="n">
        <v>498</v>
      </c>
      <c r="L6" s="10" t="n">
        <f aca="false">SUM(G6:K6)</f>
        <v>1781</v>
      </c>
      <c r="M6" s="5"/>
      <c r="N6" s="9" t="str">
        <f aca="false">B6</f>
        <v>E</v>
      </c>
      <c r="O6" s="11" t="n">
        <f aca="false">G6/$L6</f>
        <v>0.051656372824256</v>
      </c>
      <c r="P6" s="11" t="n">
        <f aca="false">H6/$L6</f>
        <v>0.181358787198203</v>
      </c>
      <c r="Q6" s="11" t="n">
        <f aca="false">I6/$L6</f>
        <v>0.117911285794497</v>
      </c>
      <c r="R6" s="11" t="n">
        <f aca="false">J6/$L6</f>
        <v>0.369455362156092</v>
      </c>
      <c r="S6" s="11" t="n">
        <f aca="false">K6/$L6</f>
        <v>0.279618192026951</v>
      </c>
      <c r="T6" s="10" t="n">
        <f aca="false">SUM(O6:S6)</f>
        <v>1</v>
      </c>
      <c r="V6" s="9" t="str">
        <f aca="false">B6</f>
        <v>E</v>
      </c>
      <c r="W6" s="12" t="n">
        <f aca="false">$D6*O6</f>
        <v>2.29501884976338</v>
      </c>
      <c r="X6" s="12" t="n">
        <f aca="false">$D6*P6</f>
        <v>8.05751183123446</v>
      </c>
      <c r="Y6" s="12" t="n">
        <f aca="false">$D6*Q6</f>
        <v>5.23862998315553</v>
      </c>
      <c r="Z6" s="12" t="n">
        <f aca="false">$D6*R6</f>
        <v>16.4143739472207</v>
      </c>
      <c r="AA6" s="12" t="n">
        <f aca="false">$D6*S6</f>
        <v>12.4230368171974</v>
      </c>
      <c r="AB6" s="13" t="n">
        <f aca="false">SUM(W6:AA6)</f>
        <v>44.4285714285714</v>
      </c>
      <c r="AC6" s="14"/>
      <c r="AD6" s="12" t="n">
        <f aca="false">_xlfn.VAR.P(W6:AA6)</f>
        <v>25.3235553071145</v>
      </c>
      <c r="AE6" s="12" t="n">
        <f aca="false">_xlfn.STDEV.P(W6:AA6)</f>
        <v>5.03225151469146</v>
      </c>
      <c r="AF6" s="12" t="n">
        <f aca="false">AVERAGE(W6:AA6)</f>
        <v>8.88571428571429</v>
      </c>
      <c r="AG6" s="14"/>
      <c r="AH6" s="9" t="str">
        <f aca="false">LOWER(V6)&amp;":"&amp;TEXT($AB6, "0.0")&amp;":"&amp;TEXT($W6, "0.00")&amp;":"&amp;TEXT($X6, "0.00")&amp;":"&amp;TEXT($Y6, "0.00")&amp;":"&amp;TEXT($Z6, "0.00")&amp;":"&amp;TEXT($AA6, "0.00")</f>
        <v>e:44.4:2.30:8.06:5.24:16.41:12.42</v>
      </c>
      <c r="AJ6" s="9" t="str">
        <f aca="false">"'"&amp;LOWER(V6)&amp;"'"&amp;": ["&amp;TEXT($AB6, "0.0")&amp;" , "&amp;TEXT($W6, "0.00")&amp;" , "&amp;TEXT($X6, "0.00")&amp;" , "&amp;TEXT($Y6, "0.00")&amp;" , "&amp;TEXT($Z6, "0.00")&amp;" , "&amp;TEXT($AA6, "0.00")&amp;"],"</f>
        <v>'e': [44.4 , 2.30 , 8.06 , 5.24 , 16.41 , 12.42],</v>
      </c>
    </row>
    <row r="7" customFormat="false" ht="15.75" hidden="false" customHeight="false" outlineLevel="0" collapsed="false">
      <c r="A7" s="3" t="n">
        <v>2</v>
      </c>
      <c r="B7" s="3" t="s">
        <v>19</v>
      </c>
      <c r="C7" s="3" t="n">
        <v>1217</v>
      </c>
      <c r="D7" s="7" t="n">
        <f aca="false">C7/$C$4</f>
        <v>34.7714285714286</v>
      </c>
      <c r="E7" s="8"/>
      <c r="F7" s="9" t="str">
        <f aca="false">B7</f>
        <v>A</v>
      </c>
      <c r="G7" s="4" t="n">
        <v>198</v>
      </c>
      <c r="H7" s="4" t="n">
        <v>463</v>
      </c>
      <c r="I7" s="4" t="n">
        <v>349</v>
      </c>
      <c r="J7" s="4" t="n">
        <v>204</v>
      </c>
      <c r="K7" s="4" t="n">
        <v>98</v>
      </c>
      <c r="L7" s="10" t="n">
        <f aca="false">SUM(G7:K7)</f>
        <v>1312</v>
      </c>
      <c r="M7" s="5"/>
      <c r="N7" s="9" t="str">
        <f aca="false">B7</f>
        <v>A</v>
      </c>
      <c r="O7" s="11" t="n">
        <f aca="false">G7/$L7</f>
        <v>0.150914634146341</v>
      </c>
      <c r="P7" s="11" t="n">
        <f aca="false">H7/$L7</f>
        <v>0.352896341463415</v>
      </c>
      <c r="Q7" s="11" t="n">
        <f aca="false">I7/$L7</f>
        <v>0.266006097560976</v>
      </c>
      <c r="R7" s="11" t="n">
        <f aca="false">J7/$L7</f>
        <v>0.155487804878049</v>
      </c>
      <c r="S7" s="11" t="n">
        <f aca="false">K7/$L7</f>
        <v>0.0746951219512195</v>
      </c>
      <c r="T7" s="10" t="n">
        <f aca="false">SUM(O7:S7)</f>
        <v>1</v>
      </c>
      <c r="V7" s="9" t="str">
        <f aca="false">B7</f>
        <v>A</v>
      </c>
      <c r="W7" s="12" t="n">
        <f aca="false">$D7*O7</f>
        <v>5.24751742160279</v>
      </c>
      <c r="X7" s="12" t="n">
        <f aca="false">$D7*P7</f>
        <v>12.2707099303136</v>
      </c>
      <c r="Y7" s="12" t="n">
        <f aca="false">$D7*Q7</f>
        <v>9.24941202090592</v>
      </c>
      <c r="Z7" s="12" t="n">
        <f aca="false">$D7*R7</f>
        <v>5.4065331010453</v>
      </c>
      <c r="AA7" s="12" t="n">
        <f aca="false">$D7*S7</f>
        <v>2.59725609756098</v>
      </c>
      <c r="AB7" s="13" t="n">
        <f aca="false">SUM(W7:AA7)</f>
        <v>34.7714285714286</v>
      </c>
      <c r="AC7" s="14"/>
      <c r="AD7" s="12" t="n">
        <f aca="false">_xlfn.VAR.P(W7:AA7)</f>
        <v>11.5648548891649</v>
      </c>
      <c r="AE7" s="12" t="n">
        <f aca="false">_xlfn.STDEV.P(W7:AA7)</f>
        <v>3.40071387934429</v>
      </c>
      <c r="AF7" s="12" t="n">
        <f aca="false">AVERAGE(W7:AA7)</f>
        <v>6.95428571428572</v>
      </c>
      <c r="AG7" s="14"/>
      <c r="AH7" s="9" t="str">
        <f aca="false">LOWER(V7)&amp;":"&amp;TEXT($AB7, "0.0")&amp;":"&amp;TEXT($W7, "0.00")&amp;":"&amp;TEXT($X7, "0.00")&amp;":"&amp;TEXT($Y7, "0.00")&amp;":"&amp;TEXT($Z7, "0.00")&amp;":"&amp;TEXT($AA7, "0.00")</f>
        <v>a:34.8:5.25:12.27:9.25:5.41:2.60</v>
      </c>
      <c r="AJ7" s="9" t="str">
        <f aca="false">"'"&amp;LOWER(V7)&amp;"'"&amp;": ["&amp;TEXT($AB7, "0.0")&amp;" , "&amp;TEXT($W7, "0.00")&amp;" , "&amp;TEXT($X7, "0.00")&amp;" , "&amp;TEXT($Y7, "0.00")&amp;" , "&amp;TEXT($Z7, "0.00")&amp;" , "&amp;TEXT($AA7, "0.00")&amp;"],"</f>
        <v>'a': [34.8 , 5.25 , 12.27 , 9.25 , 5.41 , 2.60],</v>
      </c>
    </row>
    <row r="8" customFormat="false" ht="15.75" hidden="false" customHeight="false" outlineLevel="0" collapsed="false">
      <c r="A8" s="3" t="n">
        <v>3</v>
      </c>
      <c r="B8" s="3" t="s">
        <v>20</v>
      </c>
      <c r="C8" s="3" t="n">
        <v>1081</v>
      </c>
      <c r="D8" s="7" t="n">
        <f aca="false">C8/$C$4</f>
        <v>30.8857142857143</v>
      </c>
      <c r="E8" s="8"/>
      <c r="F8" s="9" t="str">
        <f aca="false">B8</f>
        <v>R</v>
      </c>
      <c r="G8" s="4" t="n">
        <v>154</v>
      </c>
      <c r="H8" s="4" t="n">
        <v>307</v>
      </c>
      <c r="I8" s="4" t="n">
        <v>233</v>
      </c>
      <c r="J8" s="4" t="n">
        <v>187</v>
      </c>
      <c r="K8" s="4" t="n">
        <v>279</v>
      </c>
      <c r="L8" s="10" t="n">
        <f aca="false">SUM(G8:K8)</f>
        <v>1160</v>
      </c>
      <c r="M8" s="5"/>
      <c r="N8" s="9" t="str">
        <f aca="false">B8</f>
        <v>R</v>
      </c>
      <c r="O8" s="11" t="n">
        <f aca="false">G8/$L8</f>
        <v>0.132758620689655</v>
      </c>
      <c r="P8" s="11" t="n">
        <f aca="false">H8/$L8</f>
        <v>0.264655172413793</v>
      </c>
      <c r="Q8" s="11" t="n">
        <f aca="false">I8/$L8</f>
        <v>0.200862068965517</v>
      </c>
      <c r="R8" s="11" t="n">
        <f aca="false">J8/$L8</f>
        <v>0.161206896551724</v>
      </c>
      <c r="S8" s="11" t="n">
        <f aca="false">K8/$L8</f>
        <v>0.24051724137931</v>
      </c>
      <c r="T8" s="10" t="n">
        <f aca="false">SUM(O8:S8)</f>
        <v>1</v>
      </c>
      <c r="V8" s="9" t="str">
        <f aca="false">B8</f>
        <v>R</v>
      </c>
      <c r="W8" s="12" t="n">
        <f aca="false">$D8*O8</f>
        <v>4.10034482758621</v>
      </c>
      <c r="X8" s="12" t="n">
        <f aca="false">$D8*P8</f>
        <v>8.17406403940887</v>
      </c>
      <c r="Y8" s="12" t="n">
        <f aca="false">$D8*Q8</f>
        <v>6.2037684729064</v>
      </c>
      <c r="Z8" s="12" t="n">
        <f aca="false">$D8*R8</f>
        <v>4.97899014778325</v>
      </c>
      <c r="AA8" s="12" t="n">
        <f aca="false">$D8*S8</f>
        <v>7.42854679802956</v>
      </c>
      <c r="AB8" s="13" t="n">
        <f aca="false">SUM(W8:AA8)</f>
        <v>30.8857142857143</v>
      </c>
      <c r="AC8" s="14"/>
      <c r="AD8" s="12" t="n">
        <f aca="false">_xlfn.VAR.P(W8:AA8)</f>
        <v>2.26061498507608</v>
      </c>
      <c r="AE8" s="12" t="n">
        <f aca="false">_xlfn.STDEV.P(W8:AA8)</f>
        <v>1.50353416491814</v>
      </c>
      <c r="AF8" s="12" t="n">
        <f aca="false">AVERAGE(W8:AA8)</f>
        <v>6.17714285714286</v>
      </c>
      <c r="AG8" s="14"/>
      <c r="AH8" s="9" t="str">
        <f aca="false">LOWER(V8)&amp;":"&amp;TEXT($AB8, "0.0")&amp;":"&amp;TEXT($W8, "0.00")&amp;":"&amp;TEXT($X8, "0.00")&amp;":"&amp;TEXT($Y8, "0.00")&amp;":"&amp;TEXT($Z8, "0.00")&amp;":"&amp;TEXT($AA8, "0.00")</f>
        <v>r:30.9:4.10:8.17:6.20:4.98:7.43</v>
      </c>
      <c r="AJ8" s="9" t="str">
        <f aca="false">"'"&amp;LOWER(V8)&amp;"'"&amp;": ["&amp;TEXT($AB8, "0.0")&amp;" , "&amp;TEXT($W8, "0.00")&amp;" , "&amp;TEXT($X8, "0.00")&amp;" , "&amp;TEXT($Y8, "0.00")&amp;" , "&amp;TEXT($Z8, "0.00")&amp;" , "&amp;TEXT($AA8, "0.00")&amp;"],"</f>
        <v>'r': [30.9 , 4.10 , 8.17 , 6.20 , 4.98 , 7.43],</v>
      </c>
    </row>
    <row r="9" customFormat="false" ht="15.75" hidden="false" customHeight="false" outlineLevel="0" collapsed="false">
      <c r="A9" s="3" t="n">
        <v>5</v>
      </c>
      <c r="B9" s="3" t="s">
        <v>21</v>
      </c>
      <c r="C9" s="3" t="n">
        <v>950</v>
      </c>
      <c r="D9" s="7" t="n">
        <f aca="false">C9/$C$4</f>
        <v>27.1428571428571</v>
      </c>
      <c r="E9" s="8"/>
      <c r="F9" s="9" t="str">
        <f aca="false">B9</f>
        <v>O</v>
      </c>
      <c r="G9" s="4" t="n">
        <v>62</v>
      </c>
      <c r="H9" s="4" t="n">
        <v>447</v>
      </c>
      <c r="I9" s="4" t="n">
        <v>293</v>
      </c>
      <c r="J9" s="4" t="n">
        <v>176</v>
      </c>
      <c r="K9" s="4" t="n">
        <v>91</v>
      </c>
      <c r="L9" s="10" t="n">
        <f aca="false">SUM(G9:K9)</f>
        <v>1069</v>
      </c>
      <c r="M9" s="5"/>
      <c r="N9" s="9" t="str">
        <f aca="false">B9</f>
        <v>O</v>
      </c>
      <c r="O9" s="11" t="n">
        <f aca="false">G9/$L9</f>
        <v>0.0579981290926099</v>
      </c>
      <c r="P9" s="11" t="n">
        <f aca="false">H9/$L9</f>
        <v>0.418147801683817</v>
      </c>
      <c r="Q9" s="11" t="n">
        <f aca="false">I9/$L9</f>
        <v>0.274087932647334</v>
      </c>
      <c r="R9" s="11" t="n">
        <f aca="false">J9/$L9</f>
        <v>0.164639850327409</v>
      </c>
      <c r="S9" s="11" t="n">
        <f aca="false">K9/$L9</f>
        <v>0.0851262862488307</v>
      </c>
      <c r="T9" s="10" t="n">
        <f aca="false">SUM(O9:S9)</f>
        <v>1</v>
      </c>
      <c r="V9" s="9" t="str">
        <f aca="false">B9</f>
        <v>O</v>
      </c>
      <c r="W9" s="12" t="n">
        <f aca="false">$D9*O9</f>
        <v>1.5742349325137</v>
      </c>
      <c r="X9" s="12" t="n">
        <f aca="false">$D9*P9</f>
        <v>11.3497260457036</v>
      </c>
      <c r="Y9" s="12" t="n">
        <f aca="false">$D9*Q9</f>
        <v>7.43952960042764</v>
      </c>
      <c r="Z9" s="12" t="n">
        <f aca="false">$D9*R9</f>
        <v>4.46879593745824</v>
      </c>
      <c r="AA9" s="12" t="n">
        <f aca="false">$D9*S9</f>
        <v>2.31057062675398</v>
      </c>
      <c r="AB9" s="13" t="n">
        <f aca="false">SUM(W9:AA9)</f>
        <v>27.1428571428571</v>
      </c>
      <c r="AC9" s="14"/>
      <c r="AD9" s="12" t="n">
        <f aca="false">_xlfn.VAR.P(W9:AA9)</f>
        <v>12.9206065174519</v>
      </c>
      <c r="AE9" s="12" t="n">
        <f aca="false">_xlfn.STDEV.P(W9:AA9)</f>
        <v>3.59452451896657</v>
      </c>
      <c r="AF9" s="12" t="n">
        <f aca="false">AVERAGE(W9:AA9)</f>
        <v>5.42857142857143</v>
      </c>
      <c r="AG9" s="14"/>
      <c r="AH9" s="9" t="str">
        <f aca="false">LOWER(V9)&amp;":"&amp;TEXT($AB9, "0.0")&amp;":"&amp;TEXT($W9, "0.00")&amp;":"&amp;TEXT($X9, "0.00")&amp;":"&amp;TEXT($Y9, "0.00")&amp;":"&amp;TEXT($Z9, "0.00")&amp;":"&amp;TEXT($AA9, "0.00")</f>
        <v>o:27.1:1.57:11.35:7.44:4.47:2.31</v>
      </c>
      <c r="AJ9" s="9" t="str">
        <f aca="false">"'"&amp;LOWER(V9)&amp;"'"&amp;": ["&amp;TEXT($AB9, "0.0")&amp;" , "&amp;TEXT($W9, "0.00")&amp;" , "&amp;TEXT($X9, "0.00")&amp;" , "&amp;TEXT($Y9, "0.00")&amp;" , "&amp;TEXT($Z9, "0.00")&amp;" , "&amp;TEXT($AA9, "0.00")&amp;"],"</f>
        <v>'o': [27.1 , 1.57 , 11.35 , 7.44 , 4.47 , 2.31],</v>
      </c>
    </row>
    <row r="10" customFormat="false" ht="15.75" hidden="false" customHeight="false" outlineLevel="0" collapsed="false">
      <c r="A10" s="3" t="n">
        <v>6</v>
      </c>
      <c r="B10" s="3" t="s">
        <v>23</v>
      </c>
      <c r="C10" s="3" t="n">
        <v>872</v>
      </c>
      <c r="D10" s="7" t="n">
        <f aca="false">C10/$C$4</f>
        <v>24.9142857142857</v>
      </c>
      <c r="E10" s="8"/>
      <c r="F10" s="9" t="str">
        <f aca="false">B10</f>
        <v>I</v>
      </c>
      <c r="G10" s="4" t="n">
        <v>46</v>
      </c>
      <c r="H10" s="4" t="n">
        <v>318</v>
      </c>
      <c r="I10" s="4" t="n">
        <v>321</v>
      </c>
      <c r="J10" s="4" t="n">
        <v>197</v>
      </c>
      <c r="K10" s="4" t="n">
        <v>20</v>
      </c>
      <c r="L10" s="10" t="n">
        <f aca="false">SUM(G10:K10)</f>
        <v>902</v>
      </c>
      <c r="M10" s="5"/>
      <c r="N10" s="9" t="str">
        <f aca="false">B10</f>
        <v>I</v>
      </c>
      <c r="O10" s="11" t="n">
        <f aca="false">G10/$L10</f>
        <v>0.0509977827050998</v>
      </c>
      <c r="P10" s="11" t="n">
        <f aca="false">H10/$L10</f>
        <v>0.352549889135255</v>
      </c>
      <c r="Q10" s="11" t="n">
        <f aca="false">I10/$L10</f>
        <v>0.355875831485588</v>
      </c>
      <c r="R10" s="11" t="n">
        <f aca="false">J10/$L10</f>
        <v>0.21840354767184</v>
      </c>
      <c r="S10" s="11" t="n">
        <f aca="false">K10/$L10</f>
        <v>0.0221729490022173</v>
      </c>
      <c r="T10" s="10" t="n">
        <f aca="false">SUM(O10:S10)</f>
        <v>1</v>
      </c>
      <c r="V10" s="9" t="str">
        <f aca="false">B10</f>
        <v>I</v>
      </c>
      <c r="W10" s="12" t="n">
        <f aca="false">$D10*O10</f>
        <v>1.27057332910991</v>
      </c>
      <c r="X10" s="12" t="n">
        <f aca="false">$D10*P10</f>
        <v>8.7835286664555</v>
      </c>
      <c r="Y10" s="12" t="n">
        <f aca="false">$D10*Q10</f>
        <v>8.86639214444093</v>
      </c>
      <c r="Z10" s="12" t="n">
        <f aca="false">$D10*R10</f>
        <v>5.44136838770985</v>
      </c>
      <c r="AA10" s="12" t="n">
        <f aca="false">$D10*S10</f>
        <v>0.552423186569528</v>
      </c>
      <c r="AB10" s="13" t="n">
        <f aca="false">SUM(W10:AA10)</f>
        <v>24.9142857142857</v>
      </c>
      <c r="AC10" s="14"/>
      <c r="AD10" s="12" t="n">
        <f aca="false">_xlfn.VAR.P(W10:AA10)</f>
        <v>12.629395371062</v>
      </c>
      <c r="AE10" s="12" t="n">
        <f aca="false">_xlfn.STDEV.P(W10:AA10)</f>
        <v>3.55378606152115</v>
      </c>
      <c r="AF10" s="12" t="n">
        <f aca="false">AVERAGE(W10:AA10)</f>
        <v>4.98285714285714</v>
      </c>
      <c r="AG10" s="14"/>
      <c r="AH10" s="9" t="str">
        <f aca="false">LOWER(V10)&amp;":"&amp;TEXT($AB10, "0.0")&amp;":"&amp;TEXT($W10, "0.00")&amp;":"&amp;TEXT($X10, "0.00")&amp;":"&amp;TEXT($Y10, "0.00")&amp;":"&amp;TEXT($Z10, "0.00")&amp;":"&amp;TEXT($AA10, "0.00")</f>
        <v>i:24.9:1.27:8.78:8.87:5.44:0.55</v>
      </c>
      <c r="AJ10" s="9" t="str">
        <f aca="false">"'"&amp;LOWER(V10)&amp;"'"&amp;": ["&amp;TEXT($AB10, "0.0")&amp;" , "&amp;TEXT($W10, "0.00")&amp;" , "&amp;TEXT($X10, "0.00")&amp;" , "&amp;TEXT($Y10, "0.00")&amp;" , "&amp;TEXT($Z10, "0.00")&amp;" , "&amp;TEXT($AA10, "0.00")&amp;"],"</f>
        <v>'i': [24.9 , 1.27 , 8.78 , 8.87 , 5.44 , 0.55],</v>
      </c>
    </row>
    <row r="11" customFormat="false" ht="15.75" hidden="false" customHeight="false" outlineLevel="0" collapsed="false">
      <c r="A11" s="3" t="n">
        <v>4</v>
      </c>
      <c r="B11" s="3" t="s">
        <v>22</v>
      </c>
      <c r="C11" s="3" t="n">
        <v>852</v>
      </c>
      <c r="D11" s="7" t="n">
        <f aca="false">C11/$C$4</f>
        <v>24.3428571428571</v>
      </c>
      <c r="E11" s="8"/>
      <c r="F11" s="9" t="str">
        <f aca="false">B11</f>
        <v>T</v>
      </c>
      <c r="G11" s="4" t="n">
        <v>200</v>
      </c>
      <c r="H11" s="4" t="n">
        <v>87</v>
      </c>
      <c r="I11" s="4" t="n">
        <v>180</v>
      </c>
      <c r="J11" s="4" t="n">
        <v>170</v>
      </c>
      <c r="K11" s="4" t="n">
        <v>292</v>
      </c>
      <c r="L11" s="10" t="n">
        <f aca="false">SUM(G11:K11)</f>
        <v>929</v>
      </c>
      <c r="M11" s="5"/>
      <c r="N11" s="9" t="str">
        <f aca="false">B11</f>
        <v>T</v>
      </c>
      <c r="O11" s="11" t="n">
        <f aca="false">G11/$L11</f>
        <v>0.215285252960172</v>
      </c>
      <c r="P11" s="11" t="n">
        <f aca="false">H11/$L11</f>
        <v>0.0936490850376749</v>
      </c>
      <c r="Q11" s="11" t="n">
        <f aca="false">I11/$L11</f>
        <v>0.193756727664155</v>
      </c>
      <c r="R11" s="11" t="n">
        <f aca="false">J11/$L11</f>
        <v>0.182992465016146</v>
      </c>
      <c r="S11" s="11" t="n">
        <f aca="false">K11/$L11</f>
        <v>0.314316469321852</v>
      </c>
      <c r="T11" s="10" t="n">
        <f aca="false">SUM(O11:S11)</f>
        <v>1</v>
      </c>
      <c r="V11" s="9" t="str">
        <f aca="false">B11</f>
        <v>T</v>
      </c>
      <c r="W11" s="12" t="n">
        <f aca="false">$D11*O11</f>
        <v>5.24065815777334</v>
      </c>
      <c r="X11" s="12" t="n">
        <f aca="false">$D11*P11</f>
        <v>2.2796862986314</v>
      </c>
      <c r="Y11" s="12" t="n">
        <f aca="false">$D11*Q11</f>
        <v>4.716592341996</v>
      </c>
      <c r="Z11" s="12" t="n">
        <f aca="false">$D11*R11</f>
        <v>4.45455943410734</v>
      </c>
      <c r="AA11" s="12" t="n">
        <f aca="false">$D11*S11</f>
        <v>7.65136091034907</v>
      </c>
      <c r="AB11" s="13" t="n">
        <f aca="false">SUM(W11:AA11)</f>
        <v>24.3428571428571</v>
      </c>
      <c r="AC11" s="14"/>
      <c r="AD11" s="12" t="n">
        <f aca="false">_xlfn.VAR.P(W11:AA11)</f>
        <v>2.9558391248563</v>
      </c>
      <c r="AE11" s="12" t="n">
        <f aca="false">_xlfn.STDEV.P(W11:AA11)</f>
        <v>1.71925539837928</v>
      </c>
      <c r="AF11" s="12" t="n">
        <f aca="false">AVERAGE(W11:AA11)</f>
        <v>4.86857142857143</v>
      </c>
      <c r="AG11" s="14"/>
      <c r="AH11" s="9" t="str">
        <f aca="false">LOWER(V11)&amp;":"&amp;TEXT($AB11, "0.0")&amp;":"&amp;TEXT($W11, "0.00")&amp;":"&amp;TEXT($X11, "0.00")&amp;":"&amp;TEXT($Y11, "0.00")&amp;":"&amp;TEXT($Z11, "0.00")&amp;":"&amp;TEXT($AA11, "0.00")</f>
        <v>t:24.3:5.24:2.28:4.72:4.45:7.65</v>
      </c>
      <c r="AJ11" s="9" t="str">
        <f aca="false">"'"&amp;LOWER(V11)&amp;"'"&amp;": ["&amp;TEXT($AB11, "0.0")&amp;" , "&amp;TEXT($W11, "0.00")&amp;" , "&amp;TEXT($X11, "0.00")&amp;" , "&amp;TEXT($Y11, "0.00")&amp;" , "&amp;TEXT($Z11, "0.00")&amp;" , "&amp;TEXT($AA11, "0.00")&amp;"],"</f>
        <v>'t': [24.3 , 5.24 , 2.28 , 4.72 , 4.45 , 7.65],</v>
      </c>
    </row>
    <row r="12" customFormat="false" ht="15.75" hidden="false" customHeight="false" outlineLevel="0" collapsed="false">
      <c r="A12" s="3" t="n">
        <v>9</v>
      </c>
      <c r="B12" s="3" t="s">
        <v>24</v>
      </c>
      <c r="C12" s="3" t="n">
        <v>801</v>
      </c>
      <c r="D12" s="7" t="n">
        <f aca="false">C12/$C$4</f>
        <v>22.8857142857143</v>
      </c>
      <c r="E12" s="8"/>
      <c r="F12" s="9" t="str">
        <f aca="false">B12</f>
        <v>L</v>
      </c>
      <c r="G12" s="4" t="n">
        <v>128</v>
      </c>
      <c r="H12" s="4" t="n">
        <v>228</v>
      </c>
      <c r="I12" s="4" t="n">
        <v>162</v>
      </c>
      <c r="J12" s="4" t="n">
        <v>189</v>
      </c>
      <c r="K12" s="4" t="n">
        <v>175</v>
      </c>
      <c r="L12" s="10" t="n">
        <f aca="false">SUM(G12:K12)</f>
        <v>882</v>
      </c>
      <c r="M12" s="5"/>
      <c r="N12" s="9" t="str">
        <f aca="false">B12</f>
        <v>L</v>
      </c>
      <c r="O12" s="11" t="n">
        <f aca="false">G12/$L12</f>
        <v>0.145124716553288</v>
      </c>
      <c r="P12" s="11" t="n">
        <f aca="false">H12/$L12</f>
        <v>0.258503401360544</v>
      </c>
      <c r="Q12" s="11" t="n">
        <f aca="false">I12/$L12</f>
        <v>0.183673469387755</v>
      </c>
      <c r="R12" s="11" t="n">
        <f aca="false">J12/$L12</f>
        <v>0.214285714285714</v>
      </c>
      <c r="S12" s="11" t="n">
        <f aca="false">K12/$L12</f>
        <v>0.198412698412698</v>
      </c>
      <c r="T12" s="10" t="n">
        <f aca="false">SUM(O12:S12)</f>
        <v>1</v>
      </c>
      <c r="V12" s="9" t="str">
        <f aca="false">B12</f>
        <v>L</v>
      </c>
      <c r="W12" s="12" t="n">
        <f aca="false">$D12*O12</f>
        <v>3.32128279883382</v>
      </c>
      <c r="X12" s="12" t="n">
        <f aca="false">$D12*P12</f>
        <v>5.91603498542274</v>
      </c>
      <c r="Y12" s="12" t="n">
        <f aca="false">$D12*Q12</f>
        <v>4.20349854227405</v>
      </c>
      <c r="Z12" s="12" t="n">
        <f aca="false">$D12*R12</f>
        <v>4.90408163265306</v>
      </c>
      <c r="AA12" s="12" t="n">
        <f aca="false">$D12*S12</f>
        <v>4.54081632653061</v>
      </c>
      <c r="AB12" s="13" t="n">
        <f aca="false">SUM(W12:AA12)</f>
        <v>22.8857142857143</v>
      </c>
      <c r="AC12" s="14"/>
      <c r="AD12" s="12" t="n">
        <f aca="false">_xlfn.VAR.P(W12:AA12)</f>
        <v>0.723527054203605</v>
      </c>
      <c r="AE12" s="12" t="n">
        <f aca="false">_xlfn.STDEV.P(W12:AA12)</f>
        <v>0.850603934980086</v>
      </c>
      <c r="AF12" s="12" t="n">
        <f aca="false">AVERAGE(W12:AA12)</f>
        <v>4.57714285714286</v>
      </c>
      <c r="AG12" s="14"/>
      <c r="AH12" s="9" t="str">
        <f aca="false">LOWER(V12)&amp;":"&amp;TEXT($AB12, "0.0")&amp;":"&amp;TEXT($W12, "0.00")&amp;":"&amp;TEXT($X12, "0.00")&amp;":"&amp;TEXT($Y12, "0.00")&amp;":"&amp;TEXT($Z12, "0.00")&amp;":"&amp;TEXT($AA12, "0.00")</f>
        <v>l:22.9:3.32:5.92:4.20:4.90:4.54</v>
      </c>
      <c r="AJ12" s="9" t="str">
        <f aca="false">"'"&amp;LOWER(V12)&amp;"'"&amp;": ["&amp;TEXT($AB12, "0.0")&amp;" , "&amp;TEXT($W12, "0.00")&amp;" , "&amp;TEXT($X12, "0.00")&amp;" , "&amp;TEXT($Y12, "0.00")&amp;" , "&amp;TEXT($Z12, "0.00")&amp;" , "&amp;TEXT($AA12, "0.00")&amp;"],"</f>
        <v>'l': [22.9 , 3.32 , 5.92 , 4.20 , 4.90 , 4.54],</v>
      </c>
    </row>
    <row r="13" customFormat="false" ht="15.75" hidden="false" customHeight="false" outlineLevel="0" collapsed="false">
      <c r="A13" s="3" t="n">
        <v>8</v>
      </c>
      <c r="B13" s="3" t="s">
        <v>25</v>
      </c>
      <c r="C13" s="3" t="n">
        <v>784</v>
      </c>
      <c r="D13" s="7" t="n">
        <f aca="false">C13/$C$4</f>
        <v>22.4</v>
      </c>
      <c r="E13" s="8"/>
      <c r="F13" s="9" t="str">
        <f aca="false">B13</f>
        <v>S</v>
      </c>
      <c r="G13" s="4" t="n">
        <v>439</v>
      </c>
      <c r="H13" s="4" t="n">
        <v>27</v>
      </c>
      <c r="I13" s="4" t="n">
        <v>114</v>
      </c>
      <c r="J13" s="4" t="n">
        <v>207</v>
      </c>
      <c r="K13" s="4" t="n">
        <v>60</v>
      </c>
      <c r="L13" s="10" t="n">
        <f aca="false">SUM(G13:K13)</f>
        <v>847</v>
      </c>
      <c r="M13" s="5"/>
      <c r="N13" s="9" t="str">
        <f aca="false">B13</f>
        <v>S</v>
      </c>
      <c r="O13" s="11" t="n">
        <f aca="false">G13/$L13</f>
        <v>0.518299881936246</v>
      </c>
      <c r="P13" s="11" t="n">
        <f aca="false">H13/$L13</f>
        <v>0.0318772136953955</v>
      </c>
      <c r="Q13" s="11" t="n">
        <f aca="false">I13/$L13</f>
        <v>0.134592680047226</v>
      </c>
      <c r="R13" s="11" t="n">
        <f aca="false">J13/$L13</f>
        <v>0.244391971664699</v>
      </c>
      <c r="S13" s="11" t="n">
        <f aca="false">K13/$L13</f>
        <v>0.0708382526564345</v>
      </c>
      <c r="T13" s="10" t="n">
        <f aca="false">SUM(O13:S13)</f>
        <v>1</v>
      </c>
      <c r="V13" s="9" t="str">
        <f aca="false">B13</f>
        <v>S</v>
      </c>
      <c r="W13" s="12" t="n">
        <f aca="false">$D13*O13</f>
        <v>11.6099173553719</v>
      </c>
      <c r="X13" s="12" t="n">
        <f aca="false">$D13*P13</f>
        <v>0.71404958677686</v>
      </c>
      <c r="Y13" s="12" t="n">
        <f aca="false">$D13*Q13</f>
        <v>3.01487603305785</v>
      </c>
      <c r="Z13" s="12" t="n">
        <f aca="false">$D13*R13</f>
        <v>5.47438016528926</v>
      </c>
      <c r="AA13" s="12" t="n">
        <f aca="false">$D13*S13</f>
        <v>1.58677685950413</v>
      </c>
      <c r="AB13" s="13" t="n">
        <f aca="false">SUM(W13:AA13)</f>
        <v>22.4</v>
      </c>
      <c r="AC13" s="14"/>
      <c r="AD13" s="12" t="n">
        <f aca="false">_xlfn.VAR.P(W13:AA13)</f>
        <v>15.3048448603238</v>
      </c>
      <c r="AE13" s="12" t="n">
        <f aca="false">_xlfn.STDEV.P(W13:AA13)</f>
        <v>3.91214070047637</v>
      </c>
      <c r="AF13" s="12" t="n">
        <f aca="false">AVERAGE(W13:AA13)</f>
        <v>4.48</v>
      </c>
      <c r="AG13" s="14"/>
      <c r="AH13" s="9" t="str">
        <f aca="false">LOWER(V13)&amp;":"&amp;TEXT($AB13, "0.0")&amp;":"&amp;TEXT($W13, "0.00")&amp;":"&amp;TEXT($X13, "0.00")&amp;":"&amp;TEXT($Y13, "0.00")&amp;":"&amp;TEXT($Z13, "0.00")&amp;":"&amp;TEXT($AA13, "0.00")</f>
        <v>s:22.4:11.61:0.71:3.01:5.47:1.59</v>
      </c>
      <c r="AJ13" s="9" t="str">
        <f aca="false">"'"&amp;LOWER(V13)&amp;"'"&amp;": ["&amp;TEXT($AB13, "0.0")&amp;" , "&amp;TEXT($W13, "0.00")&amp;" , "&amp;TEXT($X13, "0.00")&amp;" , "&amp;TEXT($Y13, "0.00")&amp;" , "&amp;TEXT($Z13, "0.00")&amp;" , "&amp;TEXT($AA13, "0.00")&amp;"],"</f>
        <v>'s': [22.4 , 11.61 , 0.71 , 3.01 , 5.47 , 1.59],</v>
      </c>
    </row>
    <row r="14" customFormat="false" ht="15.75" hidden="false" customHeight="false" outlineLevel="0" collapsed="false">
      <c r="A14" s="3" t="n">
        <v>7</v>
      </c>
      <c r="B14" s="3" t="s">
        <v>26</v>
      </c>
      <c r="C14" s="3" t="n">
        <v>707</v>
      </c>
      <c r="D14" s="7" t="n">
        <f aca="false">C14/$C$4</f>
        <v>20.2</v>
      </c>
      <c r="E14" s="8"/>
      <c r="F14" s="9" t="str">
        <f aca="false">B14</f>
        <v>N</v>
      </c>
      <c r="G14" s="4" t="n">
        <v>55</v>
      </c>
      <c r="H14" s="4" t="n">
        <v>117</v>
      </c>
      <c r="I14" s="4" t="n">
        <v>195</v>
      </c>
      <c r="J14" s="4" t="n">
        <v>215</v>
      </c>
      <c r="K14" s="4" t="n">
        <v>159</v>
      </c>
      <c r="L14" s="10" t="n">
        <f aca="false">SUM(G14:K14)</f>
        <v>741</v>
      </c>
      <c r="M14" s="5"/>
      <c r="N14" s="9" t="str">
        <f aca="false">B14</f>
        <v>N</v>
      </c>
      <c r="O14" s="11" t="n">
        <f aca="false">G14/$L14</f>
        <v>0.0742240215924427</v>
      </c>
      <c r="P14" s="11" t="n">
        <f aca="false">H14/$L14</f>
        <v>0.157894736842105</v>
      </c>
      <c r="Q14" s="11" t="n">
        <f aca="false">I14/$L14</f>
        <v>0.263157894736842</v>
      </c>
      <c r="R14" s="11" t="n">
        <f aca="false">J14/$L14</f>
        <v>0.290148448043185</v>
      </c>
      <c r="S14" s="11" t="n">
        <f aca="false">K14/$L14</f>
        <v>0.214574898785425</v>
      </c>
      <c r="T14" s="10" t="n">
        <f aca="false">SUM(O14:S14)</f>
        <v>1</v>
      </c>
      <c r="V14" s="9" t="str">
        <f aca="false">B14</f>
        <v>N</v>
      </c>
      <c r="W14" s="12" t="n">
        <f aca="false">$D14*O14</f>
        <v>1.49932523616734</v>
      </c>
      <c r="X14" s="12" t="n">
        <f aca="false">$D14*P14</f>
        <v>3.18947368421053</v>
      </c>
      <c r="Y14" s="12" t="n">
        <f aca="false">$D14*Q14</f>
        <v>5.31578947368421</v>
      </c>
      <c r="Z14" s="12" t="n">
        <f aca="false">$D14*R14</f>
        <v>5.86099865047234</v>
      </c>
      <c r="AA14" s="12" t="n">
        <f aca="false">$D14*S14</f>
        <v>4.33441295546559</v>
      </c>
      <c r="AB14" s="13" t="n">
        <f aca="false">SUM(W14:AA14)</f>
        <v>20.2</v>
      </c>
      <c r="AC14" s="14"/>
      <c r="AD14" s="12" t="n">
        <f aca="false">_xlfn.VAR.P(W14:AA14)</f>
        <v>2.44175542479161</v>
      </c>
      <c r="AE14" s="12" t="n">
        <f aca="false">_xlfn.STDEV.P(W14:AA14)</f>
        <v>1.56261173193843</v>
      </c>
      <c r="AF14" s="12" t="n">
        <f aca="false">AVERAGE(W14:AA14)</f>
        <v>4.04</v>
      </c>
      <c r="AG14" s="14"/>
      <c r="AH14" s="9" t="str">
        <f aca="false">LOWER(V14)&amp;":"&amp;TEXT($AB14, "0.0")&amp;":"&amp;TEXT($W14, "0.00")&amp;":"&amp;TEXT($X14, "0.00")&amp;":"&amp;TEXT($Y14, "0.00")&amp;":"&amp;TEXT($Z14, "0.00")&amp;":"&amp;TEXT($AA14, "0.00")</f>
        <v>n:20.2:1.50:3.19:5.32:5.86:4.33</v>
      </c>
      <c r="AJ14" s="9" t="str">
        <f aca="false">"'"&amp;LOWER(V14)&amp;"'"&amp;": ["&amp;TEXT($AB14, "0.0")&amp;" , "&amp;TEXT($W14, "0.00")&amp;" , "&amp;TEXT($X14, "0.00")&amp;" , "&amp;TEXT($Y14, "0.00")&amp;" , "&amp;TEXT($Z14, "0.00")&amp;" , "&amp;TEXT($AA14, "0.00")&amp;"],"</f>
        <v>'n': [20.2 , 1.50 , 3.19 , 5.32 , 5.86 , 4.33],</v>
      </c>
    </row>
    <row r="15" customFormat="false" ht="15.75" hidden="false" customHeight="false" outlineLevel="0" collapsed="false">
      <c r="A15" s="3" t="n">
        <v>11</v>
      </c>
      <c r="B15" s="3" t="s">
        <v>31</v>
      </c>
      <c r="C15" s="3" t="n">
        <v>699</v>
      </c>
      <c r="D15" s="7" t="n">
        <f aca="false">C15/$C$4</f>
        <v>19.9714285714286</v>
      </c>
      <c r="E15" s="8"/>
      <c r="F15" s="9" t="str">
        <f aca="false">B15</f>
        <v>D</v>
      </c>
      <c r="G15" s="4" t="n">
        <v>158</v>
      </c>
      <c r="H15" s="4" t="n">
        <v>32</v>
      </c>
      <c r="I15" s="4" t="n">
        <v>119</v>
      </c>
      <c r="J15" s="4" t="n">
        <v>83</v>
      </c>
      <c r="K15" s="4" t="n">
        <v>366</v>
      </c>
      <c r="L15" s="10" t="n">
        <f aca="false">SUM(G15:K15)</f>
        <v>758</v>
      </c>
      <c r="M15" s="5"/>
      <c r="N15" s="9" t="str">
        <f aca="false">B15</f>
        <v>D</v>
      </c>
      <c r="O15" s="11" t="n">
        <f aca="false">G15/$L15</f>
        <v>0.20844327176781</v>
      </c>
      <c r="P15" s="11" t="n">
        <f aca="false">H15/$L15</f>
        <v>0.0422163588390501</v>
      </c>
      <c r="Q15" s="11" t="n">
        <f aca="false">I15/$L15</f>
        <v>0.156992084432718</v>
      </c>
      <c r="R15" s="11" t="n">
        <f aca="false">J15/$L15</f>
        <v>0.109498680738786</v>
      </c>
      <c r="S15" s="11" t="n">
        <f aca="false">K15/$L15</f>
        <v>0.482849604221636</v>
      </c>
      <c r="T15" s="10" t="n">
        <f aca="false">SUM(O15:S15)</f>
        <v>1</v>
      </c>
      <c r="V15" s="9" t="str">
        <f aca="false">B15</f>
        <v>D</v>
      </c>
      <c r="W15" s="12" t="n">
        <f aca="false">$D15*O15</f>
        <v>4.16290991330569</v>
      </c>
      <c r="X15" s="12" t="n">
        <f aca="false">$D15*P15</f>
        <v>0.843120995099887</v>
      </c>
      <c r="Y15" s="12" t="n">
        <f aca="false">$D15*Q15</f>
        <v>3.1353562005277</v>
      </c>
      <c r="Z15" s="12" t="n">
        <f aca="false">$D15*R15</f>
        <v>2.18684508104033</v>
      </c>
      <c r="AA15" s="12" t="n">
        <f aca="false">$D15*S15</f>
        <v>9.64319638145496</v>
      </c>
      <c r="AB15" s="13" t="n">
        <f aca="false">SUM(W15:AA15)</f>
        <v>19.9714285714286</v>
      </c>
      <c r="AC15" s="14"/>
      <c r="AD15" s="12" t="n">
        <f aca="false">_xlfn.VAR.P(W15:AA15)</f>
        <v>9.17461329718122</v>
      </c>
      <c r="AE15" s="12" t="n">
        <f aca="false">_xlfn.STDEV.P(W15:AA15)</f>
        <v>3.02896241263922</v>
      </c>
      <c r="AF15" s="12" t="n">
        <f aca="false">AVERAGE(W15:AA15)</f>
        <v>3.99428571428571</v>
      </c>
      <c r="AG15" s="14"/>
      <c r="AH15" s="9" t="str">
        <f aca="false">LOWER(V15)&amp;":"&amp;TEXT($AB15, "0.0")&amp;":"&amp;TEXT($W15, "0.00")&amp;":"&amp;TEXT($X15, "0.00")&amp;":"&amp;TEXT($Y15, "0.00")&amp;":"&amp;TEXT($Z15, "0.00")&amp;":"&amp;TEXT($AA15, "0.00")</f>
        <v>d:20.0:4.16:0.84:3.14:2.19:9.64</v>
      </c>
      <c r="AJ15" s="9" t="str">
        <f aca="false">"'"&amp;LOWER(V15)&amp;"'"&amp;": ["&amp;TEXT($AB15, "0.0")&amp;" , "&amp;TEXT($W15, "0.00")&amp;" , "&amp;TEXT($X15, "0.00")&amp;" , "&amp;TEXT($Y15, "0.00")&amp;" , "&amp;TEXT($Z15, "0.00")&amp;" , "&amp;TEXT($AA15, "0.00")&amp;"],"</f>
        <v>'d': [20.0 , 4.16 , 0.84 , 3.14 , 2.19 , 9.64],</v>
      </c>
    </row>
    <row r="16" customFormat="false" ht="15.75" hidden="false" customHeight="false" outlineLevel="0" collapsed="false">
      <c r="A16" s="3" t="n">
        <v>10</v>
      </c>
      <c r="B16" s="3" t="s">
        <v>27</v>
      </c>
      <c r="C16" s="3" t="n">
        <v>622</v>
      </c>
      <c r="D16" s="7" t="n">
        <f aca="false">C16/$C$4</f>
        <v>17.7714285714286</v>
      </c>
      <c r="E16" s="8"/>
      <c r="F16" s="9" t="str">
        <f aca="false">B16</f>
        <v>U</v>
      </c>
      <c r="G16" s="4" t="n">
        <v>50</v>
      </c>
      <c r="H16" s="4" t="n">
        <v>273</v>
      </c>
      <c r="I16" s="4" t="n">
        <v>198</v>
      </c>
      <c r="J16" s="4" t="n">
        <v>112</v>
      </c>
      <c r="K16" s="4" t="n">
        <v>5</v>
      </c>
      <c r="L16" s="10" t="n">
        <f aca="false">SUM(G16:K16)</f>
        <v>638</v>
      </c>
      <c r="M16" s="5"/>
      <c r="N16" s="9" t="str">
        <f aca="false">B16</f>
        <v>U</v>
      </c>
      <c r="O16" s="11" t="n">
        <f aca="false">G16/$L16</f>
        <v>0.0783699059561129</v>
      </c>
      <c r="P16" s="11" t="n">
        <f aca="false">H16/$L16</f>
        <v>0.427899686520376</v>
      </c>
      <c r="Q16" s="11" t="n">
        <f aca="false">I16/$L16</f>
        <v>0.310344827586207</v>
      </c>
      <c r="R16" s="11" t="n">
        <f aca="false">J16/$L16</f>
        <v>0.175548589341693</v>
      </c>
      <c r="S16" s="11" t="n">
        <f aca="false">K16/$L16</f>
        <v>0.00783699059561129</v>
      </c>
      <c r="T16" s="10" t="n">
        <f aca="false">SUM(O16:S16)</f>
        <v>1</v>
      </c>
      <c r="V16" s="9" t="str">
        <f aca="false">B16</f>
        <v>U</v>
      </c>
      <c r="W16" s="12" t="n">
        <f aca="false">$D16*O16</f>
        <v>1.39274518584863</v>
      </c>
      <c r="X16" s="12" t="n">
        <f aca="false">$D16*P16</f>
        <v>7.60438871473354</v>
      </c>
      <c r="Y16" s="12" t="n">
        <f aca="false">$D16*Q16</f>
        <v>5.51527093596059</v>
      </c>
      <c r="Z16" s="12" t="n">
        <f aca="false">$D16*R16</f>
        <v>3.11974921630094</v>
      </c>
      <c r="AA16" s="12" t="n">
        <f aca="false">$D16*S16</f>
        <v>0.139274518584863</v>
      </c>
      <c r="AB16" s="13" t="n">
        <f aca="false">SUM(W16:AA16)</f>
        <v>17.7714285714286</v>
      </c>
      <c r="AC16" s="14"/>
      <c r="AD16" s="12" t="n">
        <f aca="false">_xlfn.VAR.P(W16:AA16)</f>
        <v>7.35443564895657</v>
      </c>
      <c r="AE16" s="12" t="n">
        <f aca="false">_xlfn.STDEV.P(W16:AA16)</f>
        <v>2.71190627584299</v>
      </c>
      <c r="AF16" s="12" t="n">
        <f aca="false">AVERAGE(W16:AA16)</f>
        <v>3.55428571428571</v>
      </c>
      <c r="AG16" s="14"/>
      <c r="AH16" s="9" t="str">
        <f aca="false">LOWER(V16)&amp;":"&amp;TEXT($AB16, "0.0")&amp;":"&amp;TEXT($W16, "0.00")&amp;":"&amp;TEXT($X16, "0.00")&amp;":"&amp;TEXT($Y16, "0.00")&amp;":"&amp;TEXT($Z16, "0.00")&amp;":"&amp;TEXT($AA16, "0.00")</f>
        <v>u:17.8:1.39:7.60:5.52:3.12:0.14</v>
      </c>
      <c r="AJ16" s="9" t="str">
        <f aca="false">"'"&amp;LOWER(V16)&amp;"'"&amp;": ["&amp;TEXT($AB16, "0.0")&amp;" , "&amp;TEXT($W16, "0.00")&amp;" , "&amp;TEXT($X16, "0.00")&amp;" , "&amp;TEXT($Y16, "0.00")&amp;" , "&amp;TEXT($Z16, "0.00")&amp;" , "&amp;TEXT($AA16, "0.00")&amp;"],"</f>
        <v>'u': [17.8 , 1.39 , 7.60 , 5.52 , 3.12 , 0.14],</v>
      </c>
    </row>
    <row r="17" customFormat="false" ht="15.75" hidden="false" customHeight="false" outlineLevel="0" collapsed="false">
      <c r="A17" s="3" t="n">
        <v>19</v>
      </c>
      <c r="B17" s="3" t="s">
        <v>29</v>
      </c>
      <c r="C17" s="3" t="n">
        <v>582</v>
      </c>
      <c r="D17" s="7" t="n">
        <f aca="false">C17/$C$4</f>
        <v>16.6285714285714</v>
      </c>
      <c r="E17" s="8"/>
      <c r="F17" s="9" t="str">
        <f aca="false">B17</f>
        <v>Y</v>
      </c>
      <c r="G17" s="4" t="n">
        <v>15</v>
      </c>
      <c r="H17" s="4" t="n">
        <v>27</v>
      </c>
      <c r="I17" s="4" t="n">
        <v>37</v>
      </c>
      <c r="J17" s="4" t="n">
        <v>5</v>
      </c>
      <c r="K17" s="4" t="n">
        <v>510</v>
      </c>
      <c r="L17" s="10" t="n">
        <f aca="false">SUM(G17:K17)</f>
        <v>594</v>
      </c>
      <c r="M17" s="5"/>
      <c r="N17" s="9" t="str">
        <f aca="false">B17</f>
        <v>Y</v>
      </c>
      <c r="O17" s="11" t="n">
        <f aca="false">G17/$L17</f>
        <v>0.0252525252525253</v>
      </c>
      <c r="P17" s="11" t="n">
        <f aca="false">H17/$L17</f>
        <v>0.0454545454545455</v>
      </c>
      <c r="Q17" s="11" t="n">
        <f aca="false">I17/$L17</f>
        <v>0.0622895622895623</v>
      </c>
      <c r="R17" s="11" t="n">
        <f aca="false">J17/$L17</f>
        <v>0.00841750841750842</v>
      </c>
      <c r="S17" s="11" t="n">
        <f aca="false">K17/$L17</f>
        <v>0.858585858585859</v>
      </c>
      <c r="T17" s="10" t="n">
        <f aca="false">SUM(O17:S17)</f>
        <v>1</v>
      </c>
      <c r="V17" s="9" t="str">
        <f aca="false">B17</f>
        <v>Y</v>
      </c>
      <c r="W17" s="12" t="n">
        <f aca="false">$D17*O17</f>
        <v>0.41991341991342</v>
      </c>
      <c r="X17" s="12" t="n">
        <f aca="false">$D17*P17</f>
        <v>0.755844155844156</v>
      </c>
      <c r="Y17" s="12" t="n">
        <f aca="false">$D17*Q17</f>
        <v>1.03578643578644</v>
      </c>
      <c r="Z17" s="12" t="n">
        <f aca="false">$D17*R17</f>
        <v>0.13997113997114</v>
      </c>
      <c r="AA17" s="12" t="n">
        <f aca="false">$D17*S17</f>
        <v>14.2770562770563</v>
      </c>
      <c r="AB17" s="13" t="n">
        <f aca="false">SUM(W17:AA17)</f>
        <v>16.6285714285714</v>
      </c>
      <c r="AC17" s="14"/>
      <c r="AD17" s="12" t="n">
        <f aca="false">_xlfn.VAR.P(W17:AA17)</f>
        <v>30.0745063031886</v>
      </c>
      <c r="AE17" s="12" t="n">
        <f aca="false">_xlfn.STDEV.P(W17:AA17)</f>
        <v>5.48402282117686</v>
      </c>
      <c r="AF17" s="12" t="n">
        <f aca="false">AVERAGE(W17:AA17)</f>
        <v>3.32571428571429</v>
      </c>
      <c r="AG17" s="14"/>
      <c r="AH17" s="9" t="str">
        <f aca="false">LOWER(V17)&amp;":"&amp;TEXT($AB17, "0.0")&amp;":"&amp;TEXT($W17, "0.00")&amp;":"&amp;TEXT($X17, "0.00")&amp;":"&amp;TEXT($Y17, "0.00")&amp;":"&amp;TEXT($Z17, "0.00")&amp;":"&amp;TEXT($AA17, "0.00")</f>
        <v>y:16.6:0.42:0.76:1.04:0.14:14.28</v>
      </c>
      <c r="AJ17" s="9" t="str">
        <f aca="false">"'"&amp;LOWER(V17)&amp;"'"&amp;": ["&amp;TEXT($AB17, "0.0")&amp;" , "&amp;TEXT($W17, "0.00")&amp;" , "&amp;TEXT($X17, "0.00")&amp;" , "&amp;TEXT($Y17, "0.00")&amp;" , "&amp;TEXT($Z17, "0.00")&amp;" , "&amp;TEXT($AA17, "0.00")&amp;"],"</f>
        <v>'y': [16.6 , 0.42 , 0.76 , 1.04 , 0.14 , 14.28],</v>
      </c>
    </row>
    <row r="18" customFormat="false" ht="15.75" hidden="false" customHeight="false" outlineLevel="0" collapsed="false">
      <c r="A18" s="3" t="n">
        <v>15</v>
      </c>
      <c r="B18" s="3" t="s">
        <v>28</v>
      </c>
      <c r="C18" s="3" t="n">
        <v>570</v>
      </c>
      <c r="D18" s="7" t="n">
        <f aca="false">C18/$C$4</f>
        <v>16.2857142857143</v>
      </c>
      <c r="E18" s="8"/>
      <c r="F18" s="9" t="str">
        <f aca="false">B18</f>
        <v>C</v>
      </c>
      <c r="G18" s="4" t="n">
        <v>264</v>
      </c>
      <c r="H18" s="4" t="n">
        <v>54</v>
      </c>
      <c r="I18" s="4" t="n">
        <v>85</v>
      </c>
      <c r="J18" s="4" t="n">
        <v>165</v>
      </c>
      <c r="K18" s="4" t="n">
        <v>35</v>
      </c>
      <c r="L18" s="10" t="n">
        <f aca="false">SUM(G18:K18)</f>
        <v>603</v>
      </c>
      <c r="M18" s="5"/>
      <c r="N18" s="9" t="str">
        <f aca="false">B18</f>
        <v>C</v>
      </c>
      <c r="O18" s="11" t="n">
        <f aca="false">G18/$L18</f>
        <v>0.437810945273632</v>
      </c>
      <c r="P18" s="11" t="n">
        <f aca="false">H18/$L18</f>
        <v>0.0895522388059701</v>
      </c>
      <c r="Q18" s="11" t="n">
        <f aca="false">I18/$L18</f>
        <v>0.140961857379768</v>
      </c>
      <c r="R18" s="11" t="n">
        <f aca="false">J18/$L18</f>
        <v>0.27363184079602</v>
      </c>
      <c r="S18" s="11" t="n">
        <f aca="false">K18/$L18</f>
        <v>0.0580431177446103</v>
      </c>
      <c r="T18" s="10" t="n">
        <f aca="false">SUM(O18:S18)</f>
        <v>1</v>
      </c>
      <c r="V18" s="9" t="str">
        <f aca="false">B18</f>
        <v>C</v>
      </c>
      <c r="W18" s="12" t="n">
        <f aca="false">$D18*O18</f>
        <v>7.13006396588486</v>
      </c>
      <c r="X18" s="12" t="n">
        <f aca="false">$D18*P18</f>
        <v>1.45842217484009</v>
      </c>
      <c r="Y18" s="12" t="n">
        <f aca="false">$D18*Q18</f>
        <v>2.2956645344705</v>
      </c>
      <c r="Z18" s="12" t="n">
        <f aca="false">$D18*R18</f>
        <v>4.45628997867804</v>
      </c>
      <c r="AA18" s="12" t="n">
        <f aca="false">$D18*S18</f>
        <v>0.945273631840796</v>
      </c>
      <c r="AB18" s="13" t="n">
        <f aca="false">SUM(W18:AA18)</f>
        <v>16.2857142857143</v>
      </c>
      <c r="AC18" s="14"/>
      <c r="AD18" s="12" t="n">
        <f aca="false">_xlfn.VAR.P(W18:AA18)</f>
        <v>5.18840954128737</v>
      </c>
      <c r="AE18" s="12" t="n">
        <f aca="false">_xlfn.STDEV.P(W18:AA18)</f>
        <v>2.27780805628731</v>
      </c>
      <c r="AF18" s="12" t="n">
        <f aca="false">AVERAGE(W18:AA18)</f>
        <v>3.25714285714286</v>
      </c>
      <c r="AG18" s="14"/>
      <c r="AH18" s="9" t="str">
        <f aca="false">LOWER(V18)&amp;":"&amp;TEXT($AB18, "0.0")&amp;":"&amp;TEXT($W18, "0.00")&amp;":"&amp;TEXT($X18, "0.00")&amp;":"&amp;TEXT($Y18, "0.00")&amp;":"&amp;TEXT($Z18, "0.00")&amp;":"&amp;TEXT($AA18, "0.00")</f>
        <v>c:16.3:7.13:1.46:2.30:4.46:0.95</v>
      </c>
      <c r="AJ18" s="9" t="str">
        <f aca="false">"'"&amp;LOWER(V18)&amp;"'"&amp;": ["&amp;TEXT($AB18, "0.0")&amp;" , "&amp;TEXT($W18, "0.00")&amp;" , "&amp;TEXT($X18, "0.00")&amp;" , "&amp;TEXT($Y18, "0.00")&amp;" , "&amp;TEXT($Z18, "0.00")&amp;" , "&amp;TEXT($AA18, "0.00")&amp;"],"</f>
        <v>'c': [16.3 , 7.13 , 1.46 , 2.30 , 4.46 , 0.95],</v>
      </c>
    </row>
    <row r="19" customFormat="false" ht="15.75" hidden="false" customHeight="false" outlineLevel="0" collapsed="false">
      <c r="A19" s="3" t="n">
        <v>12</v>
      </c>
      <c r="B19" s="3" t="s">
        <v>32</v>
      </c>
      <c r="C19" s="3" t="n">
        <v>500</v>
      </c>
      <c r="D19" s="7" t="n">
        <f aca="false">C19/$C$4</f>
        <v>14.2857142857143</v>
      </c>
      <c r="E19" s="8"/>
      <c r="F19" s="9" t="str">
        <f aca="false">B19</f>
        <v>P</v>
      </c>
      <c r="G19" s="4" t="n">
        <v>208</v>
      </c>
      <c r="H19" s="4" t="n">
        <v>69</v>
      </c>
      <c r="I19" s="4" t="n">
        <v>100</v>
      </c>
      <c r="J19" s="4" t="n">
        <v>75</v>
      </c>
      <c r="K19" s="4" t="n">
        <v>87</v>
      </c>
      <c r="L19" s="10" t="n">
        <f aca="false">SUM(G19:K19)</f>
        <v>539</v>
      </c>
      <c r="M19" s="5"/>
      <c r="N19" s="9" t="str">
        <f aca="false">B19</f>
        <v>P</v>
      </c>
      <c r="O19" s="11" t="n">
        <f aca="false">G19/$L19</f>
        <v>0.385899814471243</v>
      </c>
      <c r="P19" s="11" t="n">
        <f aca="false">H19/$L19</f>
        <v>0.128014842300557</v>
      </c>
      <c r="Q19" s="11" t="n">
        <f aca="false">I19/$L19</f>
        <v>0.185528756957328</v>
      </c>
      <c r="R19" s="11" t="n">
        <f aca="false">J19/$L19</f>
        <v>0.139146567717996</v>
      </c>
      <c r="S19" s="11" t="n">
        <f aca="false">K19/$L19</f>
        <v>0.161410018552876</v>
      </c>
      <c r="T19" s="10" t="n">
        <f aca="false">SUM(O19:S19)</f>
        <v>1</v>
      </c>
      <c r="V19" s="9" t="str">
        <f aca="false">B19</f>
        <v>P</v>
      </c>
      <c r="W19" s="12" t="n">
        <f aca="false">$D19*O19</f>
        <v>5.51285449244633</v>
      </c>
      <c r="X19" s="12" t="n">
        <f aca="false">$D19*P19</f>
        <v>1.82878346143652</v>
      </c>
      <c r="Y19" s="12" t="n">
        <f aca="false">$D19*Q19</f>
        <v>2.65041081367612</v>
      </c>
      <c r="Z19" s="12" t="n">
        <f aca="false">$D19*R19</f>
        <v>1.98780811025709</v>
      </c>
      <c r="AA19" s="12" t="n">
        <f aca="false">$D19*S19</f>
        <v>2.30585740789822</v>
      </c>
      <c r="AB19" s="13" t="n">
        <f aca="false">SUM(W19:AA19)</f>
        <v>14.2857142857143</v>
      </c>
      <c r="AC19" s="14"/>
      <c r="AD19" s="12" t="n">
        <f aca="false">_xlfn.VAR.P(W19:AA19)</f>
        <v>1.84254480462229</v>
      </c>
      <c r="AE19" s="12" t="n">
        <f aca="false">_xlfn.STDEV.P(W19:AA19)</f>
        <v>1.35740369994423</v>
      </c>
      <c r="AF19" s="12" t="n">
        <f aca="false">AVERAGE(W19:AA19)</f>
        <v>2.85714285714286</v>
      </c>
      <c r="AG19" s="14"/>
      <c r="AH19" s="9" t="str">
        <f aca="false">LOWER(V19)&amp;":"&amp;TEXT($AB19, "0.0")&amp;":"&amp;TEXT($W19, "0.00")&amp;":"&amp;TEXT($X19, "0.00")&amp;":"&amp;TEXT($Y19, "0.00")&amp;":"&amp;TEXT($Z19, "0.00")&amp;":"&amp;TEXT($AA19, "0.00")</f>
        <v>p:14.3:5.51:1.83:2.65:1.99:2.31</v>
      </c>
      <c r="AJ19" s="9" t="str">
        <f aca="false">"'"&amp;LOWER(V19)&amp;"'"&amp;": ["&amp;TEXT($AB19, "0.0")&amp;" , "&amp;TEXT($W19, "0.00")&amp;" , "&amp;TEXT($X19, "0.00")&amp;" , "&amp;TEXT($Y19, "0.00")&amp;" , "&amp;TEXT($Z19, "0.00")&amp;" , "&amp;TEXT($AA19, "0.00")&amp;"],"</f>
        <v>'p': [14.3 , 5.51 , 1.83 , 2.65 , 1.99 , 2.31],</v>
      </c>
    </row>
    <row r="20" customFormat="false" ht="15.75" hidden="false" customHeight="false" outlineLevel="0" collapsed="false">
      <c r="A20" s="3" t="n">
        <v>13</v>
      </c>
      <c r="B20" s="3" t="s">
        <v>30</v>
      </c>
      <c r="C20" s="3" t="n">
        <v>477</v>
      </c>
      <c r="D20" s="7" t="n">
        <f aca="false">C20/$C$4</f>
        <v>13.6285714285714</v>
      </c>
      <c r="E20" s="8"/>
      <c r="F20" s="9" t="str">
        <f aca="false">B20</f>
        <v>H</v>
      </c>
      <c r="G20" s="4" t="n">
        <v>110</v>
      </c>
      <c r="H20" s="4" t="n">
        <v>169</v>
      </c>
      <c r="I20" s="4" t="n">
        <v>19</v>
      </c>
      <c r="J20" s="4" t="n">
        <v>36</v>
      </c>
      <c r="K20" s="4" t="n">
        <v>155</v>
      </c>
      <c r="L20" s="10" t="n">
        <f aca="false">SUM(G20:K20)</f>
        <v>489</v>
      </c>
      <c r="M20" s="5"/>
      <c r="N20" s="9" t="str">
        <f aca="false">B20</f>
        <v>H</v>
      </c>
      <c r="O20" s="11" t="n">
        <f aca="false">G20/$L20</f>
        <v>0.224948875255624</v>
      </c>
      <c r="P20" s="11" t="n">
        <f aca="false">H20/$L20</f>
        <v>0.34560327198364</v>
      </c>
      <c r="Q20" s="11" t="n">
        <f aca="false">I20/$L20</f>
        <v>0.0388548057259714</v>
      </c>
      <c r="R20" s="11" t="n">
        <f aca="false">J20/$L20</f>
        <v>0.0736196319018405</v>
      </c>
      <c r="S20" s="11" t="n">
        <f aca="false">K20/$L20</f>
        <v>0.316973415132924</v>
      </c>
      <c r="T20" s="10" t="n">
        <f aca="false">SUM(O20:S20)</f>
        <v>1</v>
      </c>
      <c r="V20" s="9" t="str">
        <f aca="false">B20</f>
        <v>H</v>
      </c>
      <c r="W20" s="12" t="n">
        <f aca="false">$D20*O20</f>
        <v>3.06573181419807</v>
      </c>
      <c r="X20" s="12" t="n">
        <f aca="false">$D20*P20</f>
        <v>4.71007887817704</v>
      </c>
      <c r="Y20" s="12" t="n">
        <f aca="false">$D20*Q20</f>
        <v>0.529535495179667</v>
      </c>
      <c r="Z20" s="12" t="n">
        <f aca="false">$D20*R20</f>
        <v>1.00333041191937</v>
      </c>
      <c r="AA20" s="12" t="n">
        <f aca="false">$D20*S20</f>
        <v>4.31989482909728</v>
      </c>
      <c r="AB20" s="13" t="n">
        <f aca="false">SUM(W20:AA20)</f>
        <v>13.6285714285714</v>
      </c>
      <c r="AC20" s="14"/>
      <c r="AD20" s="12" t="n">
        <f aca="false">_xlfn.VAR.P(W20:AA20)</f>
        <v>2.87690676981998</v>
      </c>
      <c r="AE20" s="12" t="n">
        <f aca="false">_xlfn.STDEV.P(W20:AA20)</f>
        <v>1.69614467832788</v>
      </c>
      <c r="AF20" s="12" t="n">
        <f aca="false">AVERAGE(W20:AA20)</f>
        <v>2.72571428571429</v>
      </c>
      <c r="AG20" s="14"/>
      <c r="AH20" s="9" t="str">
        <f aca="false">LOWER(V20)&amp;":"&amp;TEXT($AB20, "0.0")&amp;":"&amp;TEXT($W20, "0.00")&amp;":"&amp;TEXT($X20, "0.00")&amp;":"&amp;TEXT($Y20, "0.00")&amp;":"&amp;TEXT($Z20, "0.00")&amp;":"&amp;TEXT($AA20, "0.00")</f>
        <v>h:13.6:3.07:4.71:0.53:1.00:4.32</v>
      </c>
      <c r="AJ20" s="9" t="str">
        <f aca="false">"'"&amp;LOWER(V20)&amp;"'"&amp;": ["&amp;TEXT($AB20, "0.0")&amp;" , "&amp;TEXT($W20, "0.00")&amp;" , "&amp;TEXT($X20, "0.00")&amp;" , "&amp;TEXT($Y20, "0.00")&amp;" , "&amp;TEXT($Z20, "0.00")&amp;" , "&amp;TEXT($AA20, "0.00")&amp;"],"</f>
        <v>'h': [13.6 , 3.07 , 4.71 , 0.53 , 1.00 , 4.32],</v>
      </c>
    </row>
    <row r="21" customFormat="false" ht="15.75" hidden="false" customHeight="false" outlineLevel="0" collapsed="false">
      <c r="A21" s="3" t="n">
        <v>16</v>
      </c>
      <c r="B21" s="3" t="s">
        <v>34</v>
      </c>
      <c r="C21" s="3" t="n">
        <v>419</v>
      </c>
      <c r="D21" s="7" t="n">
        <f aca="false">C21/$C$4</f>
        <v>11.9714285714286</v>
      </c>
      <c r="E21" s="8"/>
      <c r="F21" s="9" t="str">
        <f aca="false">B21</f>
        <v>M</v>
      </c>
      <c r="G21" s="4" t="n">
        <v>151</v>
      </c>
      <c r="H21" s="4" t="n">
        <v>52</v>
      </c>
      <c r="I21" s="4" t="n">
        <v>96</v>
      </c>
      <c r="J21" s="4" t="n">
        <v>96</v>
      </c>
      <c r="K21" s="4" t="n">
        <v>53</v>
      </c>
      <c r="L21" s="10" t="n">
        <f aca="false">SUM(G21:K21)</f>
        <v>448</v>
      </c>
      <c r="M21" s="5"/>
      <c r="N21" s="9" t="str">
        <f aca="false">B21</f>
        <v>M</v>
      </c>
      <c r="O21" s="11" t="n">
        <f aca="false">G21/$L21</f>
        <v>0.337053571428571</v>
      </c>
      <c r="P21" s="11" t="n">
        <f aca="false">H21/$L21</f>
        <v>0.116071428571429</v>
      </c>
      <c r="Q21" s="11" t="n">
        <f aca="false">I21/$L21</f>
        <v>0.214285714285714</v>
      </c>
      <c r="R21" s="11" t="n">
        <f aca="false">J21/$L21</f>
        <v>0.214285714285714</v>
      </c>
      <c r="S21" s="11" t="n">
        <f aca="false">K21/$L21</f>
        <v>0.118303571428571</v>
      </c>
      <c r="T21" s="10" t="n">
        <f aca="false">SUM(O21:S21)</f>
        <v>1</v>
      </c>
      <c r="V21" s="9" t="str">
        <f aca="false">B21</f>
        <v>M</v>
      </c>
      <c r="W21" s="12" t="n">
        <f aca="false">$D21*O21</f>
        <v>4.03501275510204</v>
      </c>
      <c r="X21" s="12" t="n">
        <f aca="false">$D21*P21</f>
        <v>1.38954081632653</v>
      </c>
      <c r="Y21" s="12" t="n">
        <f aca="false">$D21*Q21</f>
        <v>2.56530612244898</v>
      </c>
      <c r="Z21" s="12" t="n">
        <f aca="false">$D21*R21</f>
        <v>2.56530612244898</v>
      </c>
      <c r="AA21" s="12" t="n">
        <f aca="false">$D21*S21</f>
        <v>1.41626275510204</v>
      </c>
      <c r="AB21" s="13" t="n">
        <f aca="false">SUM(W21:AA21)</f>
        <v>11.9714285714286</v>
      </c>
      <c r="AC21" s="14"/>
      <c r="AD21" s="12" t="n">
        <f aca="false">_xlfn.VAR.P(W21:AA21)</f>
        <v>0.943304480229592</v>
      </c>
      <c r="AE21" s="12" t="n">
        <f aca="false">_xlfn.STDEV.P(W21:AA21)</f>
        <v>0.971238631969297</v>
      </c>
      <c r="AF21" s="12" t="n">
        <f aca="false">AVERAGE(W21:AA21)</f>
        <v>2.39428571428571</v>
      </c>
      <c r="AG21" s="14"/>
      <c r="AH21" s="9" t="str">
        <f aca="false">LOWER(V21)&amp;":"&amp;TEXT($AB21, "0.0")&amp;":"&amp;TEXT($W21, "0.00")&amp;":"&amp;TEXT($X21, "0.00")&amp;":"&amp;TEXT($Y21, "0.00")&amp;":"&amp;TEXT($Z21, "0.00")&amp;":"&amp;TEXT($AA21, "0.00")</f>
        <v>m:12.0:4.04:1.39:2.57:2.57:1.42</v>
      </c>
      <c r="AJ21" s="9" t="str">
        <f aca="false">"'"&amp;LOWER(V21)&amp;"'"&amp;": ["&amp;TEXT($AB21, "0.0")&amp;" , "&amp;TEXT($W21, "0.00")&amp;" , "&amp;TEXT($X21, "0.00")&amp;" , "&amp;TEXT($Y21, "0.00")&amp;" , "&amp;TEXT($Z21, "0.00")&amp;" , "&amp;TEXT($AA21, "0.00")&amp;"],"</f>
        <v>'m': [12.0 , 4.04 , 1.39 , 2.57 , 2.57 , 1.42],</v>
      </c>
    </row>
    <row r="22" customFormat="false" ht="15.75" hidden="false" customHeight="false" outlineLevel="0" collapsed="false">
      <c r="A22" s="3" t="n">
        <v>14</v>
      </c>
      <c r="B22" s="3" t="s">
        <v>33</v>
      </c>
      <c r="C22" s="3" t="n">
        <v>397</v>
      </c>
      <c r="D22" s="7" t="n">
        <f aca="false">C22/$C$4</f>
        <v>11.3428571428571</v>
      </c>
      <c r="E22" s="8"/>
      <c r="F22" s="9" t="str">
        <f aca="false">B22</f>
        <v>G</v>
      </c>
      <c r="G22" s="4" t="n">
        <v>152</v>
      </c>
      <c r="H22" s="4" t="n">
        <v>17</v>
      </c>
      <c r="I22" s="4" t="n">
        <v>97</v>
      </c>
      <c r="J22" s="4" t="n">
        <v>97</v>
      </c>
      <c r="K22" s="4" t="n">
        <v>53</v>
      </c>
      <c r="L22" s="10" t="n">
        <f aca="false">SUM(G22:K22)</f>
        <v>416</v>
      </c>
      <c r="M22" s="5"/>
      <c r="N22" s="9" t="str">
        <f aca="false">B22</f>
        <v>G</v>
      </c>
      <c r="O22" s="11" t="n">
        <f aca="false">G22/$L22</f>
        <v>0.365384615384615</v>
      </c>
      <c r="P22" s="11" t="n">
        <f aca="false">H22/$L22</f>
        <v>0.0408653846153846</v>
      </c>
      <c r="Q22" s="11" t="n">
        <f aca="false">I22/$L22</f>
        <v>0.233173076923077</v>
      </c>
      <c r="R22" s="11" t="n">
        <f aca="false">J22/$L22</f>
        <v>0.233173076923077</v>
      </c>
      <c r="S22" s="11" t="n">
        <f aca="false">K22/$L22</f>
        <v>0.127403846153846</v>
      </c>
      <c r="T22" s="10" t="n">
        <f aca="false">SUM(O22:S22)</f>
        <v>1</v>
      </c>
      <c r="V22" s="9" t="str">
        <f aca="false">B22</f>
        <v>G</v>
      </c>
      <c r="W22" s="12" t="n">
        <f aca="false">$D22*O22</f>
        <v>4.1445054945055</v>
      </c>
      <c r="X22" s="12" t="n">
        <f aca="false">$D22*P22</f>
        <v>0.46353021978022</v>
      </c>
      <c r="Y22" s="12" t="n">
        <f aca="false">$D22*Q22</f>
        <v>2.6448489010989</v>
      </c>
      <c r="Z22" s="12" t="n">
        <f aca="false">$D22*R22</f>
        <v>2.6448489010989</v>
      </c>
      <c r="AA22" s="12" t="n">
        <f aca="false">$D22*S22</f>
        <v>1.44512362637363</v>
      </c>
      <c r="AB22" s="13" t="n">
        <f aca="false">SUM(W22:AA22)</f>
        <v>11.3428571428571</v>
      </c>
      <c r="AC22" s="14"/>
      <c r="AD22" s="12" t="n">
        <f aca="false">_xlfn.VAR.P(W22:AA22)</f>
        <v>1.54770762815481</v>
      </c>
      <c r="AE22" s="12" t="n">
        <f aca="false">_xlfn.STDEV.P(W22:AA22)</f>
        <v>1.24406898046483</v>
      </c>
      <c r="AF22" s="12" t="n">
        <f aca="false">AVERAGE(W22:AA22)</f>
        <v>2.26857142857143</v>
      </c>
      <c r="AG22" s="14"/>
      <c r="AH22" s="9" t="str">
        <f aca="false">LOWER(V22)&amp;":"&amp;TEXT($AB22, "0.0")&amp;":"&amp;TEXT($W22, "0.00")&amp;":"&amp;TEXT($X22, "0.00")&amp;":"&amp;TEXT($Y22, "0.00")&amp;":"&amp;TEXT($Z22, "0.00")&amp;":"&amp;TEXT($AA22, "0.00")</f>
        <v>g:11.3:4.14:0.46:2.64:2.64:1.45</v>
      </c>
      <c r="AJ22" s="9" t="str">
        <f aca="false">"'"&amp;LOWER(V22)&amp;"'"&amp;": ["&amp;TEXT($AB22, "0.0")&amp;" , "&amp;TEXT($W22, "0.00")&amp;" , "&amp;TEXT($X22, "0.00")&amp;" , "&amp;TEXT($Y22, "0.00")&amp;" , "&amp;TEXT($Z22, "0.00")&amp;" , "&amp;TEXT($AA22, "0.00")&amp;"],"</f>
        <v>'g': [11.3 , 4.14 , 0.46 , 2.64 , 2.64 , 1.45],</v>
      </c>
    </row>
    <row r="23" customFormat="false" ht="15.75" hidden="false" customHeight="false" outlineLevel="0" collapsed="false">
      <c r="A23" s="3" t="n">
        <v>17</v>
      </c>
      <c r="B23" s="3" t="s">
        <v>35</v>
      </c>
      <c r="C23" s="3" t="n">
        <v>377</v>
      </c>
      <c r="D23" s="7" t="n">
        <f aca="false">C23/$C$4</f>
        <v>10.7714285714286</v>
      </c>
      <c r="E23" s="8"/>
      <c r="F23" s="9" t="str">
        <f aca="false">B23</f>
        <v>B</v>
      </c>
      <c r="G23" s="4" t="n">
        <v>235</v>
      </c>
      <c r="H23" s="4" t="n">
        <v>21</v>
      </c>
      <c r="I23" s="4" t="n">
        <v>88</v>
      </c>
      <c r="J23" s="4" t="n">
        <v>35</v>
      </c>
      <c r="K23" s="4" t="n">
        <v>21</v>
      </c>
      <c r="L23" s="10" t="n">
        <f aca="false">SUM(G23:K23)</f>
        <v>400</v>
      </c>
      <c r="M23" s="5"/>
      <c r="N23" s="9" t="str">
        <f aca="false">B23</f>
        <v>B</v>
      </c>
      <c r="O23" s="11" t="n">
        <f aca="false">G23/$L23</f>
        <v>0.5875</v>
      </c>
      <c r="P23" s="11" t="n">
        <f aca="false">H23/$L23</f>
        <v>0.0525</v>
      </c>
      <c r="Q23" s="11" t="n">
        <f aca="false">I23/$L23</f>
        <v>0.22</v>
      </c>
      <c r="R23" s="11" t="n">
        <f aca="false">J23/$L23</f>
        <v>0.0875</v>
      </c>
      <c r="S23" s="11" t="n">
        <f aca="false">K23/$L23</f>
        <v>0.0525</v>
      </c>
      <c r="T23" s="10" t="n">
        <f aca="false">SUM(O23:S23)</f>
        <v>1</v>
      </c>
      <c r="V23" s="9" t="str">
        <f aca="false">B23</f>
        <v>B</v>
      </c>
      <c r="W23" s="12" t="n">
        <f aca="false">$D23*O23</f>
        <v>6.32821428571429</v>
      </c>
      <c r="X23" s="12" t="n">
        <f aca="false">$D23*P23</f>
        <v>0.5655</v>
      </c>
      <c r="Y23" s="12" t="n">
        <f aca="false">$D23*Q23</f>
        <v>2.36971428571429</v>
      </c>
      <c r="Z23" s="12" t="n">
        <f aca="false">$D23*R23</f>
        <v>0.9425</v>
      </c>
      <c r="AA23" s="12" t="n">
        <f aca="false">$D23*S23</f>
        <v>0.5655</v>
      </c>
      <c r="AB23" s="13" t="n">
        <f aca="false">SUM(W23:AA23)</f>
        <v>10.7714285714286</v>
      </c>
      <c r="AC23" s="14"/>
      <c r="AD23" s="12" t="n">
        <f aca="false">_xlfn.VAR.P(W23:AA23)</f>
        <v>4.79699877959184</v>
      </c>
      <c r="AE23" s="12" t="n">
        <f aca="false">_xlfn.STDEV.P(W23:AA23)</f>
        <v>2.1902051912074</v>
      </c>
      <c r="AF23" s="12" t="n">
        <f aca="false">AVERAGE(W23:AA23)</f>
        <v>2.15428571428571</v>
      </c>
      <c r="AG23" s="14"/>
      <c r="AH23" s="9" t="str">
        <f aca="false">LOWER(V23)&amp;":"&amp;TEXT($AB23, "0.0")&amp;":"&amp;TEXT($W23, "0.00")&amp;":"&amp;TEXT($X23, "0.00")&amp;":"&amp;TEXT($Y23, "0.00")&amp;":"&amp;TEXT($Z23, "0.00")&amp;":"&amp;TEXT($AA23, "0.00")</f>
        <v>b:10.8:6.33:0.57:2.37:0.94:0.57</v>
      </c>
      <c r="AJ23" s="9" t="str">
        <f aca="false">"'"&amp;LOWER(V23)&amp;"'"&amp;": ["&amp;TEXT($AB23, "0.0")&amp;" , "&amp;TEXT($W23, "0.00")&amp;" , "&amp;TEXT($X23, "0.00")&amp;" , "&amp;TEXT($Y23, "0.00")&amp;" , "&amp;TEXT($Z23, "0.00")&amp;" , "&amp;TEXT($AA23, "0.00")&amp;"],"</f>
        <v>'b': [10.8 , 6.33 , 0.57 , 2.37 , 0.94 , 0.57],</v>
      </c>
    </row>
    <row r="24" customFormat="false" ht="15.75" hidden="false" customHeight="false" outlineLevel="0" collapsed="false">
      <c r="A24" s="3" t="n">
        <v>18</v>
      </c>
      <c r="B24" s="3" t="s">
        <v>37</v>
      </c>
      <c r="C24" s="3" t="n">
        <v>299</v>
      </c>
      <c r="D24" s="7" t="n">
        <f aca="false">C24/$C$4</f>
        <v>8.54285714285714</v>
      </c>
      <c r="E24" s="8"/>
      <c r="F24" s="9" t="str">
        <f aca="false">B24</f>
        <v>K</v>
      </c>
      <c r="G24" s="4" t="n">
        <v>38</v>
      </c>
      <c r="H24" s="4" t="n">
        <v>14</v>
      </c>
      <c r="I24" s="4" t="n">
        <v>46</v>
      </c>
      <c r="J24" s="4" t="n">
        <v>85</v>
      </c>
      <c r="K24" s="4" t="n">
        <v>125</v>
      </c>
      <c r="L24" s="10" t="n">
        <f aca="false">SUM(G24:K24)</f>
        <v>308</v>
      </c>
      <c r="M24" s="5"/>
      <c r="N24" s="9" t="str">
        <f aca="false">B24</f>
        <v>K</v>
      </c>
      <c r="O24" s="11" t="n">
        <f aca="false">G24/$L24</f>
        <v>0.123376623376623</v>
      </c>
      <c r="P24" s="11" t="n">
        <f aca="false">H24/$L24</f>
        <v>0.0454545454545455</v>
      </c>
      <c r="Q24" s="11" t="n">
        <f aca="false">I24/$L24</f>
        <v>0.149350649350649</v>
      </c>
      <c r="R24" s="11" t="n">
        <f aca="false">J24/$L24</f>
        <v>0.275974025974026</v>
      </c>
      <c r="S24" s="11" t="n">
        <f aca="false">K24/$L24</f>
        <v>0.405844155844156</v>
      </c>
      <c r="T24" s="10" t="n">
        <f aca="false">SUM(O24:S24)</f>
        <v>1</v>
      </c>
      <c r="V24" s="9" t="str">
        <f aca="false">B24</f>
        <v>K</v>
      </c>
      <c r="W24" s="12" t="n">
        <f aca="false">$D24*O24</f>
        <v>1.05398886827458</v>
      </c>
      <c r="X24" s="12" t="n">
        <f aca="false">$D24*P24</f>
        <v>0.388311688311688</v>
      </c>
      <c r="Y24" s="12" t="n">
        <f aca="false">$D24*Q24</f>
        <v>1.27588126159555</v>
      </c>
      <c r="Z24" s="12" t="n">
        <f aca="false">$D24*R24</f>
        <v>2.35760667903525</v>
      </c>
      <c r="AA24" s="12" t="n">
        <f aca="false">$D24*S24</f>
        <v>3.46706864564007</v>
      </c>
      <c r="AB24" s="13" t="n">
        <f aca="false">SUM(W24:AA24)</f>
        <v>8.54285714285714</v>
      </c>
      <c r="AC24" s="14"/>
      <c r="AD24" s="12" t="n">
        <f aca="false">_xlfn.VAR.P(W24:AA24)</f>
        <v>1.17446882187518</v>
      </c>
      <c r="AE24" s="12" t="n">
        <f aca="false">_xlfn.STDEV.P(W24:AA24)</f>
        <v>1.08372912753842</v>
      </c>
      <c r="AF24" s="12" t="n">
        <f aca="false">AVERAGE(W24:AA24)</f>
        <v>1.70857142857143</v>
      </c>
      <c r="AG24" s="14"/>
      <c r="AH24" s="9" t="str">
        <f aca="false">LOWER(V24)&amp;":"&amp;TEXT($AB24, "0.0")&amp;":"&amp;TEXT($W24, "0.00")&amp;":"&amp;TEXT($X24, "0.00")&amp;":"&amp;TEXT($Y24, "0.00")&amp;":"&amp;TEXT($Z24, "0.00")&amp;":"&amp;TEXT($AA24, "0.00")</f>
        <v>k:8.5:1.05:0.39:1.28:2.36:3.47</v>
      </c>
      <c r="AJ24" s="9" t="str">
        <f aca="false">"'"&amp;LOWER(V24)&amp;"'"&amp;": ["&amp;TEXT($AB24, "0.0")&amp;" , "&amp;TEXT($W24, "0.00")&amp;" , "&amp;TEXT($X24, "0.00")&amp;" , "&amp;TEXT($Y24, "0.00")&amp;" , "&amp;TEXT($Z24, "0.00")&amp;" , "&amp;TEXT($AA24, "0.00")&amp;"],"</f>
        <v>'k': [8.5 , 1.05 , 0.39 , 1.28 , 2.36 , 3.47],</v>
      </c>
    </row>
    <row r="25" customFormat="false" ht="15.75" hidden="false" customHeight="false" outlineLevel="0" collapsed="false">
      <c r="A25" s="3" t="n">
        <v>21</v>
      </c>
      <c r="B25" s="3" t="s">
        <v>36</v>
      </c>
      <c r="C25" s="3" t="n">
        <v>273</v>
      </c>
      <c r="D25" s="7" t="n">
        <f aca="false">C25/$C$4</f>
        <v>7.8</v>
      </c>
      <c r="E25" s="8"/>
      <c r="F25" s="9" t="str">
        <f aca="false">B25</f>
        <v>F</v>
      </c>
      <c r="G25" s="4" t="n">
        <v>177</v>
      </c>
      <c r="H25" s="4" t="n">
        <v>10</v>
      </c>
      <c r="I25" s="4" t="n">
        <v>37</v>
      </c>
      <c r="J25" s="4" t="n">
        <v>46</v>
      </c>
      <c r="K25" s="4" t="n">
        <v>33</v>
      </c>
      <c r="L25" s="10" t="n">
        <f aca="false">SUM(G25:K25)</f>
        <v>303</v>
      </c>
      <c r="M25" s="5"/>
      <c r="N25" s="9" t="str">
        <f aca="false">B25</f>
        <v>F</v>
      </c>
      <c r="O25" s="11" t="n">
        <f aca="false">G25/$L25</f>
        <v>0.584158415841584</v>
      </c>
      <c r="P25" s="11" t="n">
        <f aca="false">H25/$L25</f>
        <v>0.033003300330033</v>
      </c>
      <c r="Q25" s="11" t="n">
        <f aca="false">I25/$L25</f>
        <v>0.122112211221122</v>
      </c>
      <c r="R25" s="11" t="n">
        <f aca="false">J25/$L25</f>
        <v>0.151815181518152</v>
      </c>
      <c r="S25" s="11" t="n">
        <f aca="false">K25/$L25</f>
        <v>0.108910891089109</v>
      </c>
      <c r="T25" s="10" t="n">
        <f aca="false">SUM(O25:S25)</f>
        <v>1</v>
      </c>
      <c r="V25" s="9" t="str">
        <f aca="false">B25</f>
        <v>F</v>
      </c>
      <c r="W25" s="12" t="n">
        <f aca="false">$D25*O25</f>
        <v>4.55643564356436</v>
      </c>
      <c r="X25" s="12" t="n">
        <f aca="false">$D25*P25</f>
        <v>0.257425742574257</v>
      </c>
      <c r="Y25" s="12" t="n">
        <f aca="false">$D25*Q25</f>
        <v>0.952475247524753</v>
      </c>
      <c r="Z25" s="12" t="n">
        <f aca="false">$D25*R25</f>
        <v>1.18415841584158</v>
      </c>
      <c r="AA25" s="12" t="n">
        <f aca="false">$D25*S25</f>
        <v>0.84950495049505</v>
      </c>
      <c r="AB25" s="13" t="n">
        <f aca="false">SUM(W25:AA25)</f>
        <v>7.8</v>
      </c>
      <c r="AC25" s="14"/>
      <c r="AD25" s="12" t="n">
        <f aca="false">_xlfn.VAR.P(W25:AA25)</f>
        <v>2.338094539751</v>
      </c>
      <c r="AE25" s="12" t="n">
        <f aca="false">_xlfn.STDEV.P(W25:AA25)</f>
        <v>1.52908290806974</v>
      </c>
      <c r="AF25" s="12" t="n">
        <f aca="false">AVERAGE(W25:AA25)</f>
        <v>1.56</v>
      </c>
      <c r="AG25" s="14"/>
      <c r="AH25" s="9" t="str">
        <f aca="false">LOWER(V25)&amp;":"&amp;TEXT($AB25, "0.0")&amp;":"&amp;TEXT($W25, "0.00")&amp;":"&amp;TEXT($X25, "0.00")&amp;":"&amp;TEXT($Y25, "0.00")&amp;":"&amp;TEXT($Z25, "0.00")&amp;":"&amp;TEXT($AA25, "0.00")</f>
        <v>f:7.8:4.56:0.26:0.95:1.18:0.85</v>
      </c>
      <c r="AJ25" s="9" t="str">
        <f aca="false">"'"&amp;LOWER(V25)&amp;"'"&amp;": ["&amp;TEXT($AB25, "0.0")&amp;" , "&amp;TEXT($W25, "0.00")&amp;" , "&amp;TEXT($X25, "0.00")&amp;" , "&amp;TEXT($Y25, "0.00")&amp;" , "&amp;TEXT($Z25, "0.00")&amp;" , "&amp;TEXT($AA25, "0.00")&amp;"],"</f>
        <v>'f': [7.8 , 4.56 , 0.26 , 0.95 , 1.18 , 0.85],</v>
      </c>
    </row>
    <row r="26" customFormat="false" ht="15.75" hidden="false" customHeight="false" outlineLevel="0" collapsed="false">
      <c r="A26" s="3" t="n">
        <v>20</v>
      </c>
      <c r="B26" s="3" t="s">
        <v>38</v>
      </c>
      <c r="C26" s="3" t="n">
        <v>260</v>
      </c>
      <c r="D26" s="7" t="n">
        <f aca="false">C26/$C$4</f>
        <v>7.42857142857143</v>
      </c>
      <c r="E26" s="8"/>
      <c r="F26" s="9" t="str">
        <f aca="false">B26</f>
        <v>W</v>
      </c>
      <c r="G26" s="4" t="n">
        <v>105</v>
      </c>
      <c r="H26" s="4" t="n">
        <v>57</v>
      </c>
      <c r="I26" s="4" t="n">
        <v>49</v>
      </c>
      <c r="J26" s="4" t="n">
        <v>30</v>
      </c>
      <c r="K26" s="4" t="n">
        <v>21</v>
      </c>
      <c r="L26" s="10" t="n">
        <f aca="false">SUM(G26:K26)</f>
        <v>262</v>
      </c>
      <c r="M26" s="5"/>
      <c r="N26" s="9" t="str">
        <f aca="false">B26</f>
        <v>W</v>
      </c>
      <c r="O26" s="11" t="n">
        <f aca="false">G26/$L26</f>
        <v>0.400763358778626</v>
      </c>
      <c r="P26" s="11" t="n">
        <f aca="false">H26/$L26</f>
        <v>0.217557251908397</v>
      </c>
      <c r="Q26" s="11" t="n">
        <f aca="false">I26/$L26</f>
        <v>0.187022900763359</v>
      </c>
      <c r="R26" s="11" t="n">
        <f aca="false">J26/$L26</f>
        <v>0.114503816793893</v>
      </c>
      <c r="S26" s="11" t="n">
        <f aca="false">K26/$L26</f>
        <v>0.0801526717557252</v>
      </c>
      <c r="T26" s="10" t="n">
        <f aca="false">SUM(O26:S26)</f>
        <v>1</v>
      </c>
      <c r="V26" s="9" t="str">
        <f aca="false">B26</f>
        <v>W</v>
      </c>
      <c r="W26" s="12" t="n">
        <f aca="false">$D26*O26</f>
        <v>2.97709923664122</v>
      </c>
      <c r="X26" s="12" t="n">
        <f aca="false">$D26*P26</f>
        <v>1.61613958560523</v>
      </c>
      <c r="Y26" s="12" t="n">
        <f aca="false">$D26*Q26</f>
        <v>1.38931297709924</v>
      </c>
      <c r="Z26" s="12" t="n">
        <f aca="false">$D26*R26</f>
        <v>0.850599781897492</v>
      </c>
      <c r="AA26" s="12" t="n">
        <f aca="false">$D26*S26</f>
        <v>0.595419847328244</v>
      </c>
      <c r="AB26" s="13" t="n">
        <f aca="false">SUM(W26:AA26)</f>
        <v>7.42857142857143</v>
      </c>
      <c r="AC26" s="14"/>
      <c r="AD26" s="12" t="n">
        <f aca="false">_xlfn.VAR.P(W26:AA26)</f>
        <v>0.689305532597049</v>
      </c>
      <c r="AE26" s="12" t="n">
        <f aca="false">_xlfn.STDEV.P(W26:AA26)</f>
        <v>0.830244260803439</v>
      </c>
      <c r="AF26" s="12" t="n">
        <f aca="false">AVERAGE(W26:AA26)</f>
        <v>1.48571428571429</v>
      </c>
      <c r="AG26" s="14"/>
      <c r="AH26" s="9" t="str">
        <f aca="false">LOWER(V26)&amp;":"&amp;TEXT($AB26, "0.0")&amp;":"&amp;TEXT($W26, "0.00")&amp;":"&amp;TEXT($X26, "0.00")&amp;":"&amp;TEXT($Y26, "0.00")&amp;":"&amp;TEXT($Z26, "0.00")&amp;":"&amp;TEXT($AA26, "0.00")</f>
        <v>w:7.4:2.98:1.62:1.39:0.85:0.60</v>
      </c>
      <c r="AJ26" s="9" t="str">
        <f aca="false">"'"&amp;LOWER(V26)&amp;"'"&amp;": ["&amp;TEXT($AB26, "0.0")&amp;" , "&amp;TEXT($W26, "0.00")&amp;" , "&amp;TEXT($X26, "0.00")&amp;" , "&amp;TEXT($Y26, "0.00")&amp;" , "&amp;TEXT($Z26, "0.00")&amp;" , "&amp;TEXT($AA26, "0.00")&amp;"],"</f>
        <v>'w': [7.4 , 2.98 , 1.62 , 1.39 , 0.85 , 0.60],</v>
      </c>
    </row>
    <row r="27" customFormat="false" ht="15.75" hidden="false" customHeight="false" outlineLevel="0" collapsed="false">
      <c r="A27" s="3" t="n">
        <v>22</v>
      </c>
      <c r="B27" s="3" t="s">
        <v>39</v>
      </c>
      <c r="C27" s="3" t="n">
        <v>194</v>
      </c>
      <c r="D27" s="7" t="n">
        <f aca="false">C27/$C$4</f>
        <v>5.54285714285714</v>
      </c>
      <c r="E27" s="8"/>
      <c r="F27" s="9" t="str">
        <f aca="false">B27</f>
        <v>V</v>
      </c>
      <c r="G27" s="4" t="n">
        <v>54</v>
      </c>
      <c r="H27" s="4" t="n">
        <v>20</v>
      </c>
      <c r="I27" s="4" t="n">
        <v>72</v>
      </c>
      <c r="J27" s="4" t="n">
        <v>53</v>
      </c>
      <c r="K27" s="4" t="n">
        <v>0</v>
      </c>
      <c r="L27" s="10" t="n">
        <f aca="false">SUM(G27:K27)</f>
        <v>199</v>
      </c>
      <c r="M27" s="5"/>
      <c r="N27" s="9" t="str">
        <f aca="false">B27</f>
        <v>V</v>
      </c>
      <c r="O27" s="11" t="n">
        <f aca="false">G27/$L27</f>
        <v>0.271356783919598</v>
      </c>
      <c r="P27" s="11" t="n">
        <f aca="false">H27/$L27</f>
        <v>0.100502512562814</v>
      </c>
      <c r="Q27" s="11" t="n">
        <f aca="false">I27/$L27</f>
        <v>0.361809045226131</v>
      </c>
      <c r="R27" s="11" t="n">
        <f aca="false">J27/$L27</f>
        <v>0.266331658291457</v>
      </c>
      <c r="S27" s="11" t="n">
        <f aca="false">K27/$L27</f>
        <v>0</v>
      </c>
      <c r="T27" s="10" t="n">
        <f aca="false">SUM(O27:S27)</f>
        <v>1</v>
      </c>
      <c r="V27" s="9" t="str">
        <f aca="false">B27</f>
        <v>V</v>
      </c>
      <c r="W27" s="12" t="n">
        <f aca="false">$D27*O27</f>
        <v>1.50409188801149</v>
      </c>
      <c r="X27" s="12" t="n">
        <f aca="false">$D27*P27</f>
        <v>0.557071069633884</v>
      </c>
      <c r="Y27" s="12" t="n">
        <f aca="false">$D27*Q27</f>
        <v>2.00545585068198</v>
      </c>
      <c r="Z27" s="12" t="n">
        <f aca="false">$D27*R27</f>
        <v>1.47623833452979</v>
      </c>
      <c r="AA27" s="12" t="n">
        <f aca="false">$D27*S27</f>
        <v>0</v>
      </c>
      <c r="AB27" s="13" t="n">
        <f aca="false">SUM(W27:AA27)</f>
        <v>5.54285714285714</v>
      </c>
      <c r="AC27" s="14"/>
      <c r="AD27" s="12" t="n">
        <f aca="false">_xlfn.VAR.P(W27:AA27)</f>
        <v>0.525820062470078</v>
      </c>
      <c r="AE27" s="12" t="n">
        <f aca="false">_xlfn.STDEV.P(W27:AA27)</f>
        <v>0.725134513362919</v>
      </c>
      <c r="AF27" s="12" t="n">
        <f aca="false">AVERAGE(W27:AA27)</f>
        <v>1.10857142857143</v>
      </c>
      <c r="AG27" s="14"/>
      <c r="AH27" s="9" t="str">
        <f aca="false">LOWER(V27)&amp;":"&amp;TEXT($AB27, "0.0")&amp;":"&amp;TEXT($W27, "0.00")&amp;":"&amp;TEXT($X27, "0.00")&amp;":"&amp;TEXT($Y27, "0.00")&amp;":"&amp;TEXT($Z27, "0.00")&amp;":"&amp;TEXT($AA27, "0.00")</f>
        <v>v:5.5:1.50:0.56:2.01:1.48:0.00</v>
      </c>
      <c r="AJ27" s="9" t="str">
        <f aca="false">"'"&amp;LOWER(V27)&amp;"'"&amp;": ["&amp;TEXT($AB27, "0.0")&amp;" , "&amp;TEXT($W27, "0.00")&amp;" , "&amp;TEXT($X27, "0.00")&amp;" , "&amp;TEXT($Y27, "0.00")&amp;" , "&amp;TEXT($Z27, "0.00")&amp;" , "&amp;TEXT($AA27, "0.00")&amp;"],"</f>
        <v>'v': [5.5 , 1.50 , 0.56 , 2.01 , 1.48 , 0.00],</v>
      </c>
    </row>
    <row r="28" customFormat="false" ht="15.75" hidden="false" customHeight="false" outlineLevel="0" collapsed="false">
      <c r="A28" s="3" t="n">
        <v>23</v>
      </c>
      <c r="B28" s="3" t="s">
        <v>41</v>
      </c>
      <c r="C28" s="3" t="n">
        <v>67</v>
      </c>
      <c r="D28" s="7" t="n">
        <f aca="false">C28/$C$4</f>
        <v>1.91428571428571</v>
      </c>
      <c r="E28" s="8"/>
      <c r="F28" s="9" t="str">
        <f aca="false">B28</f>
        <v>Z</v>
      </c>
      <c r="G28" s="4" t="n">
        <v>7</v>
      </c>
      <c r="H28" s="4" t="n">
        <v>2</v>
      </c>
      <c r="I28" s="4" t="n">
        <v>26</v>
      </c>
      <c r="J28" s="4" t="n">
        <v>33</v>
      </c>
      <c r="K28" s="4" t="n">
        <v>10</v>
      </c>
      <c r="L28" s="10" t="n">
        <f aca="false">SUM(G28:K28)</f>
        <v>78</v>
      </c>
      <c r="M28" s="5"/>
      <c r="N28" s="9" t="str">
        <f aca="false">B28</f>
        <v>Z</v>
      </c>
      <c r="O28" s="11" t="n">
        <f aca="false">G28/$L28</f>
        <v>0.0897435897435897</v>
      </c>
      <c r="P28" s="11" t="n">
        <f aca="false">H28/$L28</f>
        <v>0.0256410256410256</v>
      </c>
      <c r="Q28" s="11" t="n">
        <f aca="false">I28/$L28</f>
        <v>0.333333333333333</v>
      </c>
      <c r="R28" s="11" t="n">
        <f aca="false">J28/$L28</f>
        <v>0.423076923076923</v>
      </c>
      <c r="S28" s="11" t="n">
        <f aca="false">K28/$L28</f>
        <v>0.128205128205128</v>
      </c>
      <c r="T28" s="10" t="n">
        <f aca="false">SUM(O28:S28)</f>
        <v>1</v>
      </c>
      <c r="V28" s="9" t="str">
        <f aca="false">B28</f>
        <v>Z</v>
      </c>
      <c r="W28" s="12" t="n">
        <f aca="false">$D28*O28</f>
        <v>0.171794871794872</v>
      </c>
      <c r="X28" s="12" t="n">
        <f aca="false">$D28*P28</f>
        <v>0.0490842490842491</v>
      </c>
      <c r="Y28" s="12" t="n">
        <f aca="false">$D28*Q28</f>
        <v>0.638095238095238</v>
      </c>
      <c r="Z28" s="12" t="n">
        <f aca="false">$D28*R28</f>
        <v>0.80989010989011</v>
      </c>
      <c r="AA28" s="12" t="n">
        <f aca="false">$D28*S28</f>
        <v>0.245421245421245</v>
      </c>
      <c r="AB28" s="13" t="n">
        <f aca="false">SUM(W28:AA28)</f>
        <v>1.91428571428571</v>
      </c>
      <c r="AC28" s="14"/>
      <c r="AD28" s="12" t="n">
        <f aca="false">_xlfn.VAR.P(W28:AA28)</f>
        <v>0.0844687785962511</v>
      </c>
      <c r="AE28" s="12" t="n">
        <f aca="false">_xlfn.STDEV.P(W28:AA28)</f>
        <v>0.290635129666479</v>
      </c>
      <c r="AF28" s="12" t="n">
        <f aca="false">AVERAGE(W28:AA28)</f>
        <v>0.382857142857143</v>
      </c>
      <c r="AG28" s="14"/>
      <c r="AH28" s="9" t="str">
        <f aca="false">LOWER(V28)&amp;":"&amp;TEXT($AB28, "0.0")&amp;":"&amp;TEXT($W28, "0.00")&amp;":"&amp;TEXT($X28, "0.00")&amp;":"&amp;TEXT($Y28, "0.00")&amp;":"&amp;TEXT($Z28, "0.00")&amp;":"&amp;TEXT($AA28, "0.00")</f>
        <v>z:1.9:0.17:0.05:0.64:0.81:0.25</v>
      </c>
      <c r="AJ28" s="9" t="str">
        <f aca="false">"'"&amp;LOWER(V28)&amp;"'"&amp;": ["&amp;TEXT($AB28, "0.0")&amp;" , "&amp;TEXT($W28, "0.00")&amp;" , "&amp;TEXT($X28, "0.00")&amp;" , "&amp;TEXT($Y28, "0.00")&amp;" , "&amp;TEXT($Z28, "0.00")&amp;" , "&amp;TEXT($AA28, "0.00")&amp;"],"</f>
        <v>'z': [1.9 , 0.17 , 0.05 , 0.64 , 0.81 , 0.25],</v>
      </c>
    </row>
    <row r="29" customFormat="false" ht="15.75" hidden="false" customHeight="false" outlineLevel="0" collapsed="false">
      <c r="A29" s="3" t="n">
        <v>24</v>
      </c>
      <c r="B29" s="3" t="s">
        <v>40</v>
      </c>
      <c r="C29" s="3" t="n">
        <v>66</v>
      </c>
      <c r="D29" s="7" t="n">
        <f aca="false">C29/$C$4</f>
        <v>1.88571428571429</v>
      </c>
      <c r="E29" s="8"/>
      <c r="F29" s="9" t="str">
        <f aca="false">B29</f>
        <v>X</v>
      </c>
      <c r="G29" s="4" t="n">
        <v>2</v>
      </c>
      <c r="H29" s="4" t="n">
        <v>18</v>
      </c>
      <c r="I29" s="4" t="n">
        <v>29</v>
      </c>
      <c r="J29" s="4" t="n">
        <v>3</v>
      </c>
      <c r="K29" s="4" t="n">
        <v>15</v>
      </c>
      <c r="L29" s="10" t="n">
        <f aca="false">SUM(G29:K29)</f>
        <v>67</v>
      </c>
      <c r="M29" s="5"/>
      <c r="N29" s="9" t="str">
        <f aca="false">B29</f>
        <v>X</v>
      </c>
      <c r="O29" s="11" t="n">
        <f aca="false">G29/$L29</f>
        <v>0.0298507462686567</v>
      </c>
      <c r="P29" s="11" t="n">
        <f aca="false">H29/$L29</f>
        <v>0.26865671641791</v>
      </c>
      <c r="Q29" s="11" t="n">
        <f aca="false">I29/$L29</f>
        <v>0.432835820895522</v>
      </c>
      <c r="R29" s="11" t="n">
        <f aca="false">J29/$L29</f>
        <v>0.0447761194029851</v>
      </c>
      <c r="S29" s="11" t="n">
        <f aca="false">K29/$L29</f>
        <v>0.223880597014925</v>
      </c>
      <c r="T29" s="10" t="n">
        <f aca="false">SUM(O29:S29)</f>
        <v>1</v>
      </c>
      <c r="V29" s="9" t="str">
        <f aca="false">B29</f>
        <v>X</v>
      </c>
      <c r="W29" s="12" t="n">
        <f aca="false">$D29*O29</f>
        <v>0.0562899786780384</v>
      </c>
      <c r="X29" s="12" t="n">
        <f aca="false">$D29*P29</f>
        <v>0.506609808102345</v>
      </c>
      <c r="Y29" s="12" t="n">
        <f aca="false">$D29*Q29</f>
        <v>0.816204690831556</v>
      </c>
      <c r="Z29" s="12" t="n">
        <f aca="false">$D29*R29</f>
        <v>0.0844349680170576</v>
      </c>
      <c r="AA29" s="12" t="n">
        <f aca="false">$D29*S29</f>
        <v>0.422174840085288</v>
      </c>
      <c r="AB29" s="13" t="n">
        <f aca="false">SUM(W29:AA29)</f>
        <v>1.88571428571429</v>
      </c>
      <c r="AC29" s="14"/>
      <c r="AD29" s="12" t="n">
        <f aca="false">_xlfn.VAR.P(W29:AA29)</f>
        <v>0.0800378685312396</v>
      </c>
      <c r="AE29" s="12" t="n">
        <f aca="false">_xlfn.STDEV.P(W29:AA29)</f>
        <v>0.282909647292629</v>
      </c>
      <c r="AF29" s="12" t="n">
        <f aca="false">AVERAGE(W29:AA29)</f>
        <v>0.377142857142857</v>
      </c>
      <c r="AG29" s="14"/>
      <c r="AH29" s="9" t="str">
        <f aca="false">LOWER(V29)&amp;":"&amp;TEXT($AB29, "0.0")&amp;":"&amp;TEXT($W29, "0.00")&amp;":"&amp;TEXT($X29, "0.00")&amp;":"&amp;TEXT($Y29, "0.00")&amp;":"&amp;TEXT($Z29, "0.00")&amp;":"&amp;TEXT($AA29, "0.00")</f>
        <v>x:1.9:0.06:0.51:0.82:0.08:0.42</v>
      </c>
      <c r="AJ29" s="9" t="str">
        <f aca="false">"'"&amp;LOWER(V29)&amp;"'"&amp;": ["&amp;TEXT($AB29, "0.0")&amp;" , "&amp;TEXT($W29, "0.00")&amp;" , "&amp;TEXT($X29, "0.00")&amp;" , "&amp;TEXT($Y29, "0.00")&amp;" , "&amp;TEXT($Z29, "0.00")&amp;" , "&amp;TEXT($AA29, "0.00")&amp;"],"</f>
        <v>'x': [1.9 , 0.06 , 0.51 , 0.82 , 0.08 , 0.42],</v>
      </c>
    </row>
    <row r="30" customFormat="false" ht="15.75" hidden="false" customHeight="false" outlineLevel="0" collapsed="false">
      <c r="A30" s="3" t="n">
        <v>26</v>
      </c>
      <c r="B30" s="3" t="s">
        <v>43</v>
      </c>
      <c r="C30" s="3" t="n">
        <v>45</v>
      </c>
      <c r="D30" s="7" t="n">
        <f aca="false">C30/$C$4</f>
        <v>1.28571428571429</v>
      </c>
      <c r="E30" s="8"/>
      <c r="F30" s="9" t="str">
        <f aca="false">B30</f>
        <v>J</v>
      </c>
      <c r="G30" s="4" t="n">
        <v>34</v>
      </c>
      <c r="H30" s="4" t="n">
        <v>2</v>
      </c>
      <c r="I30" s="4" t="n">
        <v>5</v>
      </c>
      <c r="J30" s="4" t="n">
        <v>4</v>
      </c>
      <c r="K30" s="4" t="n">
        <v>0</v>
      </c>
      <c r="L30" s="10" t="n">
        <f aca="false">SUM(G30:K30)</f>
        <v>45</v>
      </c>
      <c r="M30" s="5"/>
      <c r="N30" s="9" t="str">
        <f aca="false">B30</f>
        <v>J</v>
      </c>
      <c r="O30" s="11" t="n">
        <f aca="false">G30/$L30</f>
        <v>0.755555555555556</v>
      </c>
      <c r="P30" s="11" t="n">
        <f aca="false">H30/$L30</f>
        <v>0.0444444444444444</v>
      </c>
      <c r="Q30" s="11" t="n">
        <f aca="false">I30/$L30</f>
        <v>0.111111111111111</v>
      </c>
      <c r="R30" s="11" t="n">
        <f aca="false">J30/$L30</f>
        <v>0.0888888888888889</v>
      </c>
      <c r="S30" s="11" t="n">
        <f aca="false">K30/$L30</f>
        <v>0</v>
      </c>
      <c r="T30" s="10" t="n">
        <f aca="false">SUM(O30:S30)</f>
        <v>1</v>
      </c>
      <c r="V30" s="9" t="str">
        <f aca="false">B30</f>
        <v>J</v>
      </c>
      <c r="W30" s="12" t="n">
        <f aca="false">$D30*O30</f>
        <v>0.971428571428572</v>
      </c>
      <c r="X30" s="12" t="n">
        <f aca="false">$D30*P30</f>
        <v>0.0571428571428572</v>
      </c>
      <c r="Y30" s="12" t="n">
        <f aca="false">$D30*Q30</f>
        <v>0.142857142857143</v>
      </c>
      <c r="Z30" s="12" t="n">
        <f aca="false">$D30*R30</f>
        <v>0.114285714285714</v>
      </c>
      <c r="AA30" s="12" t="n">
        <f aca="false">$D30*S30</f>
        <v>0</v>
      </c>
      <c r="AB30" s="13" t="n">
        <f aca="false">SUM(W30:AA30)</f>
        <v>1.28571428571429</v>
      </c>
      <c r="AC30" s="14"/>
      <c r="AD30" s="12" t="n">
        <f aca="false">_xlfn.VAR.P(W30:AA30)</f>
        <v>0.129959183673469</v>
      </c>
      <c r="AE30" s="12" t="n">
        <f aca="false">_xlfn.STDEV.P(W30:AA30)</f>
        <v>0.360498521042</v>
      </c>
      <c r="AF30" s="12" t="n">
        <f aca="false">AVERAGE(W30:AA30)</f>
        <v>0.257142857142857</v>
      </c>
      <c r="AG30" s="14"/>
      <c r="AH30" s="9" t="str">
        <f aca="false">LOWER(V30)&amp;":"&amp;TEXT($AB30, "0.0")&amp;":"&amp;TEXT($W30, "0.00")&amp;":"&amp;TEXT($X30, "0.00")&amp;":"&amp;TEXT($Y30, "0.00")&amp;":"&amp;TEXT($Z30, "0.00")&amp;":"&amp;TEXT($AA30, "0.00")</f>
        <v>j:1.3:0.97:0.06:0.14:0.11:0.00</v>
      </c>
      <c r="AJ30" s="9" t="str">
        <f aca="false">"'"&amp;LOWER(V30)&amp;"'"&amp;": ["&amp;TEXT($AB30, "0.0")&amp;" , "&amp;TEXT($W30, "0.00")&amp;" , "&amp;TEXT($X30, "0.00")&amp;" , "&amp;TEXT($Y30, "0.00")&amp;" , "&amp;TEXT($Z30, "0.00")&amp;" , "&amp;TEXT($AA30, "0.00")&amp;"],"</f>
        <v>'j': [1.3 , 0.97 , 0.06 , 0.14 , 0.11 , 0.00],</v>
      </c>
    </row>
    <row r="31" customFormat="false" ht="15.75" hidden="false" customHeight="false" outlineLevel="0" collapsed="false">
      <c r="A31" s="3" t="n">
        <v>25</v>
      </c>
      <c r="B31" s="3" t="s">
        <v>42</v>
      </c>
      <c r="C31" s="3" t="n">
        <v>35</v>
      </c>
      <c r="D31" s="7" t="n">
        <f aca="false">C31/$C$4</f>
        <v>1</v>
      </c>
      <c r="E31" s="8"/>
      <c r="F31" s="9" t="str">
        <f aca="false">B31</f>
        <v>Q</v>
      </c>
      <c r="G31" s="4" t="n">
        <v>27</v>
      </c>
      <c r="H31" s="4" t="n">
        <v>7</v>
      </c>
      <c r="I31" s="4" t="n">
        <v>1</v>
      </c>
      <c r="J31" s="4" t="n">
        <v>0</v>
      </c>
      <c r="K31" s="4" t="n">
        <v>0</v>
      </c>
      <c r="L31" s="10" t="n">
        <f aca="false">SUM(G31:K31)</f>
        <v>35</v>
      </c>
      <c r="M31" s="5"/>
      <c r="N31" s="9" t="str">
        <f aca="false">B31</f>
        <v>Q</v>
      </c>
      <c r="O31" s="11" t="n">
        <f aca="false">G31/$L31</f>
        <v>0.771428571428572</v>
      </c>
      <c r="P31" s="11" t="n">
        <f aca="false">H31/$L31</f>
        <v>0.2</v>
      </c>
      <c r="Q31" s="11" t="n">
        <f aca="false">I31/$L31</f>
        <v>0.0285714285714286</v>
      </c>
      <c r="R31" s="11" t="n">
        <f aca="false">J31/$L31</f>
        <v>0</v>
      </c>
      <c r="S31" s="11" t="n">
        <f aca="false">K31/$L31</f>
        <v>0</v>
      </c>
      <c r="T31" s="10" t="n">
        <f aca="false">SUM(O31:S31)</f>
        <v>1</v>
      </c>
      <c r="V31" s="9" t="str">
        <f aca="false">B31</f>
        <v>Q</v>
      </c>
      <c r="W31" s="12" t="n">
        <f aca="false">$D31*O31</f>
        <v>0.771428571428572</v>
      </c>
      <c r="X31" s="12" t="n">
        <f aca="false">$D31*P31</f>
        <v>0.2</v>
      </c>
      <c r="Y31" s="12" t="n">
        <f aca="false">$D31*Q31</f>
        <v>0.0285714285714286</v>
      </c>
      <c r="Z31" s="12" t="n">
        <f aca="false">$D31*R31</f>
        <v>0</v>
      </c>
      <c r="AA31" s="12" t="n">
        <f aca="false">$D31*S31</f>
        <v>0</v>
      </c>
      <c r="AB31" s="13" t="n">
        <f aca="false">SUM(W31:AA31)</f>
        <v>1</v>
      </c>
      <c r="AC31" s="15"/>
      <c r="AD31" s="12" t="n">
        <f aca="false">_xlfn.VAR.P(W31:AA31)</f>
        <v>0.0871836734693878</v>
      </c>
      <c r="AE31" s="12" t="n">
        <f aca="false">_xlfn.STDEV.P(W31:AA31)</f>
        <v>0.29526881560603</v>
      </c>
      <c r="AF31" s="12" t="n">
        <f aca="false">AVERAGE(W31:AA31)</f>
        <v>0.2</v>
      </c>
      <c r="AG31" s="15"/>
      <c r="AH31" s="9" t="str">
        <f aca="false">LOWER(V31)&amp;":"&amp;TEXT($AB31, "0.0")&amp;":"&amp;TEXT($W31, "0.00")&amp;":"&amp;TEXT($X31, "0.00")&amp;":"&amp;TEXT($Y31, "0.00")&amp;":"&amp;TEXT($Z31, "0.00")&amp;":"&amp;TEXT($AA31, "0.00")</f>
        <v>q:1.0:0.77:0.20:0.03:0.00:0.00</v>
      </c>
      <c r="AJ31" s="9" t="str">
        <f aca="false">"'"&amp;LOWER(V31)&amp;"'"&amp;": ["&amp;TEXT($AB31, "0.0")&amp;" , "&amp;TEXT($W31, "0.00")&amp;" , "&amp;TEXT($X31, "0.00")&amp;" , "&amp;TEXT($Y31, "0.00")&amp;" , "&amp;TEXT($Z31, "0.00")&amp;" , "&amp;TEXT($AA31, "0.00")&amp;"],"</f>
        <v>'q': [1.0 , 0.77 , 0.20 , 0.03 , 0.00 , 0.00],</v>
      </c>
    </row>
    <row r="32" customFormat="false" ht="15.75" hidden="false" customHeight="false" outlineLevel="0" collapsed="false">
      <c r="AJ32" s="6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2022-05-21T16:27:59Z</dcterms:created>
  <dc:creator>Microsoft Office User</dc:creator>
  <dc:description/>
  <dc:language>en-US</dc:language>
  <cp:lastModifiedBy/>
  <dcterms:modified xsi:type="dcterms:W3CDTF">2023-11-16T19:28:06Z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