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somedata" localSheetId="0">Лист1!$B$3:$C$85</definedName>
    <definedName name="somedata2" localSheetId="0">Лист1!$G$3:$G$84</definedName>
  </definedNames>
  <calcPr calcId="124519"/>
</workbook>
</file>

<file path=xl/calcChain.xml><?xml version="1.0" encoding="utf-8"?>
<calcChain xmlns="http://schemas.openxmlformats.org/spreadsheetml/2006/main">
  <c r="M29" i="1"/>
  <c r="F3"/>
  <c r="E3"/>
  <c r="C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3"/>
  <c r="C86"/>
  <c r="K34"/>
  <c r="J84"/>
  <c r="I84"/>
  <c r="J74"/>
  <c r="I74"/>
  <c r="J65"/>
  <c r="I65"/>
  <c r="J56"/>
  <c r="I56"/>
  <c r="J47"/>
  <c r="I47"/>
  <c r="J38"/>
  <c r="I38"/>
  <c r="J29"/>
  <c r="I29"/>
  <c r="J20"/>
  <c r="I20"/>
  <c r="H10"/>
  <c r="I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11"/>
  <c r="H4"/>
  <c r="H5"/>
  <c r="H6"/>
  <c r="H7"/>
  <c r="H8"/>
  <c r="H9"/>
  <c r="H3"/>
  <c r="J1"/>
</calcChain>
</file>

<file path=xl/connections.xml><?xml version="1.0" encoding="utf-8"?>
<connections xmlns="http://schemas.openxmlformats.org/spreadsheetml/2006/main">
  <connection id="1" name="somedata" type="6" refreshedVersion="3" background="1" saveData="1">
    <textPr codePage="1251" sourceFile="C:\Users\vivos\Desktop\ЭЛТЫ СТАТИСТИЧ ОБРАБ ДАННЫХ\ПРАКТИКА\ОПИСАТЕЛЬНАЯ СТАТИСТИКА\somedata.txt" decimal="," thousands=" ">
      <textFields count="2">
        <textField/>
        <textField/>
      </textFields>
    </textPr>
  </connection>
  <connection id="2" name="somedata2" type="6" refreshedVersion="3" background="1" saveData="1">
    <textPr codePage="866" sourceFile="C:\Users\vivos\Desktop\ЭЛТЫ СТАТИСТИЧ ОБРАБ ДАННЫХ\ПРАКТИКА\ОПИСАТЕЛЬНАЯ СТАТИСТИКА\somedata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<sst xmlns="http://schemas.openxmlformats.org/spreadsheetml/2006/main" count="96" uniqueCount="96">
  <si>
    <t>Республика Дагестан</t>
  </si>
  <si>
    <t>Кабардино-Балкарская Республика</t>
  </si>
  <si>
    <t>Республика Ингушетия</t>
  </si>
  <si>
    <t>Карачаево-Черкесская Республика</t>
  </si>
  <si>
    <t>Республика Калмыкия</t>
  </si>
  <si>
    <t>Алтайский край</t>
  </si>
  <si>
    <t>Ивановская область</t>
  </si>
  <si>
    <t>Чеченская Республика</t>
  </si>
  <si>
    <t>Республика Северная Осетия-Алания</t>
  </si>
  <si>
    <t>Саратовская область</t>
  </si>
  <si>
    <t>Тамбовская область</t>
  </si>
  <si>
    <t>Орловская область</t>
  </si>
  <si>
    <t>Республика Мордовия</t>
  </si>
  <si>
    <t>Чувашская Республика</t>
  </si>
  <si>
    <t>Псковская область</t>
  </si>
  <si>
    <t>Брянская область</t>
  </si>
  <si>
    <t>Республика Адыгея</t>
  </si>
  <si>
    <t>Кировская область</t>
  </si>
  <si>
    <t>Курганская область</t>
  </si>
  <si>
    <t>Ульяновская область</t>
  </si>
  <si>
    <t>Костромская область</t>
  </si>
  <si>
    <t>Республика Марий Эл</t>
  </si>
  <si>
    <t>Ставропольский край</t>
  </si>
  <si>
    <t>Республика Крым</t>
  </si>
  <si>
    <t>Смоленская область</t>
  </si>
  <si>
    <t>Оренбургская область</t>
  </si>
  <si>
    <t>Волгоградская область</t>
  </si>
  <si>
    <t>Пензенская область</t>
  </si>
  <si>
    <t>Курская область</t>
  </si>
  <si>
    <t>Ростовская область</t>
  </si>
  <si>
    <t>Тверская область</t>
  </si>
  <si>
    <t>Липецкая область</t>
  </si>
  <si>
    <t>Новгородская область</t>
  </si>
  <si>
    <t>г. Севастополь</t>
  </si>
  <si>
    <t>Белгородская область</t>
  </si>
  <si>
    <t>Рязанская область</t>
  </si>
  <si>
    <t>Воронежская область</t>
  </si>
  <si>
    <t>Владимирская область</t>
  </si>
  <si>
    <t>Удмуртская Республика</t>
  </si>
  <si>
    <t>Омская область</t>
  </si>
  <si>
    <t>Астраханская область</t>
  </si>
  <si>
    <t>Калининградская область</t>
  </si>
  <si>
    <t>Нижегородская область</t>
  </si>
  <si>
    <t>Самарская область</t>
  </si>
  <si>
    <t>Республика Башкортостан</t>
  </si>
  <si>
    <t>Краснодарский край</t>
  </si>
  <si>
    <t>Ярославская область</t>
  </si>
  <si>
    <t>Тульская область</t>
  </si>
  <si>
    <t>Пермский край</t>
  </si>
  <si>
    <t>Челябинская область</t>
  </si>
  <si>
    <t>Республика Тыва</t>
  </si>
  <si>
    <t>Республика Татарстан</t>
  </si>
  <si>
    <t>Новосибирская область</t>
  </si>
  <si>
    <t>Свердловская область</t>
  </si>
  <si>
    <t>Республика Алтай</t>
  </si>
  <si>
    <t>Кемеровская область</t>
  </si>
  <si>
    <t>Республика Бурятия</t>
  </si>
  <si>
    <t>Республика Хакасия</t>
  </si>
  <si>
    <t>Калужская область</t>
  </si>
  <si>
    <t>Томская область</t>
  </si>
  <si>
    <t>Республика Карелия</t>
  </si>
  <si>
    <t>Еврейская АО</t>
  </si>
  <si>
    <t>Забайкальский край</t>
  </si>
  <si>
    <t>Приморский край</t>
  </si>
  <si>
    <t>Ленинградская область</t>
  </si>
  <si>
    <t>Иркутская область</t>
  </si>
  <si>
    <t>Амурская область</t>
  </si>
  <si>
    <t>Красноярский край</t>
  </si>
  <si>
    <t>Хабаровский край</t>
  </si>
  <si>
    <t>Архангельская область</t>
  </si>
  <si>
    <t>Республика Коми</t>
  </si>
  <si>
    <t>Московская обл.</t>
  </si>
  <si>
    <t>г. Санкт-Петербург</t>
  </si>
  <si>
    <t>Тюменская обл.</t>
  </si>
  <si>
    <t>Ханты-Мансийский АО (Югра)</t>
  </si>
  <si>
    <t>Республика Саха (Якутия)</t>
  </si>
  <si>
    <t>Камчатский край</t>
  </si>
  <si>
    <t>Сахалинская обл.</t>
  </si>
  <si>
    <t>Ненецкий АО</t>
  </si>
  <si>
    <t>г. Москва</t>
  </si>
  <si>
    <t>Ямало-Ненецкий АО</t>
  </si>
  <si>
    <t>Чукотский АО</t>
  </si>
  <si>
    <t>Магаданская обл.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</si>
  <si>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</si>
  <si>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</si>
  <si>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</si>
  <si>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</si>
  <si>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</si>
  <si>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</si>
  <si>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</si>
  <si>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</si>
  <si>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</si>
  <si>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</si>
  <si>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 xml:space="preserve"> </t>
  </si>
  <si>
    <t>S0</t>
  </si>
  <si>
    <t>S02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</si>
</sst>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2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medata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me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6"/>
  <sheetViews>
    <sheetView tabSelected="1" workbookViewId="0">
      <selection activeCell="B2" sqref="B2"/>
    </sheetView>
  </sheetViews>
  <sheetFormatPr defaultRowHeight="14.5"/>
  <cols>
    <col min="2" max="2" width="36" bestFit="1" customWidth="1"/>
    <col min="3" max="3" width="13" customWidth="1"/>
    <col min="4" max="4" width="14.54296875" customWidth="1"/>
    <col min="5" max="5" width="15.1796875" customWidth="1"/>
    <col min="6" max="6" width="14.26953125" customWidth="1"/>
    <col min="7" max="7" width="9.54296875" bestFit="1" customWidth="1"/>
    <col min="8" max="8" width="7.81640625" customWidth="1"/>
    <col min="13" max="13" width="9.26953125" bestFit="1" customWidth="1"/>
  </cols>
  <sheetData>
    <row r="1" spans="1:11">
      <c r="C1">
        <f>COUNT(C3:C85)</f>
        <v>83</v>
      </c>
      <c r="E1" t="s">
        <v>93</v>
      </c>
      <c r="J1">
        <f>COUNT(somedata2)</f>
        <v>82</v>
      </c>
    </row>
    <row r="2" spans="1:11">
      <c r="E2" t="s">
        <v>94</v>
      </c>
      <c r="F2" t="s">
        <v>95</v>
      </c>
    </row>
    <row r="3" spans="1:11">
      <c r="A3">
        <v>1</v>
      </c>
      <c r="B3" t="s">
        <v>0</v>
      </c>
      <c r="C3">
        <v>24550</v>
      </c>
      <c r="D3" s="5">
        <f>POWER((C3-$C$86),2)</f>
        <v>199036683.85672811</v>
      </c>
      <c r="E3" s="5">
        <f>SUM(D3:D85)/C1</f>
        <v>270512026.46857309</v>
      </c>
      <c r="F3" s="5">
        <f>SUM(D3:D85)/(C1-1)</f>
        <v>273810953.62062889</v>
      </c>
      <c r="G3">
        <v>24550</v>
      </c>
      <c r="H3" s="1">
        <f>1/82</f>
        <v>1.2195121951219513E-2</v>
      </c>
      <c r="I3" s="1"/>
      <c r="J3" s="1">
        <v>0</v>
      </c>
      <c r="K3" s="4" t="s">
        <v>83</v>
      </c>
    </row>
    <row r="4" spans="1:11">
      <c r="A4">
        <v>2</v>
      </c>
      <c r="B4" t="s">
        <v>1</v>
      </c>
      <c r="C4">
        <v>25318</v>
      </c>
      <c r="D4" s="5">
        <f t="shared" ref="D4:D67" si="0">POWER((C4-$C$86),2)</f>
        <v>177956564.33865583</v>
      </c>
      <c r="G4">
        <v>25318</v>
      </c>
      <c r="H4" s="1">
        <f t="shared" ref="H4:H9" si="1">1/82</f>
        <v>1.2195121951219513E-2</v>
      </c>
      <c r="I4" s="1"/>
      <c r="J4" s="1"/>
    </row>
    <row r="5" spans="1:11">
      <c r="A5">
        <v>3</v>
      </c>
      <c r="B5" t="s">
        <v>2</v>
      </c>
      <c r="C5">
        <v>25663</v>
      </c>
      <c r="D5" s="5">
        <f t="shared" si="0"/>
        <v>168870964.39889678</v>
      </c>
      <c r="G5">
        <v>25663</v>
      </c>
      <c r="H5" s="1">
        <f t="shared" si="1"/>
        <v>1.2195121951219513E-2</v>
      </c>
      <c r="I5" s="1"/>
      <c r="J5" s="1"/>
    </row>
    <row r="6" spans="1:11">
      <c r="A6">
        <v>4</v>
      </c>
      <c r="B6" t="s">
        <v>3</v>
      </c>
      <c r="C6">
        <v>25699</v>
      </c>
      <c r="D6" s="5">
        <f t="shared" si="0"/>
        <v>167936617.79648715</v>
      </c>
      <c r="G6">
        <v>25699</v>
      </c>
      <c r="H6" s="1">
        <f t="shared" si="1"/>
        <v>1.2195121951219513E-2</v>
      </c>
      <c r="I6" s="1"/>
      <c r="J6" s="1"/>
    </row>
    <row r="7" spans="1:11">
      <c r="A7">
        <v>5</v>
      </c>
      <c r="B7" t="s">
        <v>4</v>
      </c>
      <c r="C7">
        <v>25719</v>
      </c>
      <c r="D7" s="5">
        <f t="shared" si="0"/>
        <v>167418656.35070401</v>
      </c>
      <c r="G7">
        <v>25719</v>
      </c>
      <c r="H7" s="1">
        <f t="shared" si="1"/>
        <v>1.2195121951219513E-2</v>
      </c>
      <c r="I7" s="1"/>
      <c r="J7" s="1"/>
    </row>
    <row r="8" spans="1:11">
      <c r="A8">
        <v>6</v>
      </c>
      <c r="B8" t="s">
        <v>5</v>
      </c>
      <c r="C8">
        <v>25960</v>
      </c>
      <c r="D8" s="5">
        <f t="shared" si="0"/>
        <v>161240121.92901728</v>
      </c>
      <c r="G8">
        <v>25960</v>
      </c>
      <c r="H8" s="1">
        <f t="shared" si="1"/>
        <v>1.2195121951219513E-2</v>
      </c>
      <c r="I8" s="1"/>
      <c r="J8" s="1"/>
    </row>
    <row r="9" spans="1:11">
      <c r="A9">
        <v>7</v>
      </c>
      <c r="B9" t="s">
        <v>6</v>
      </c>
      <c r="C9">
        <v>26053</v>
      </c>
      <c r="D9" s="5">
        <f t="shared" si="0"/>
        <v>158886936.20612571</v>
      </c>
      <c r="G9">
        <v>26053</v>
      </c>
      <c r="H9" s="1">
        <f t="shared" si="1"/>
        <v>1.2195121951219513E-2</v>
      </c>
      <c r="I9" s="1"/>
      <c r="J9" s="1"/>
    </row>
    <row r="10" spans="1:11">
      <c r="A10">
        <v>8</v>
      </c>
      <c r="B10" t="s">
        <v>7</v>
      </c>
      <c r="C10">
        <v>26108</v>
      </c>
      <c r="D10" s="5">
        <f t="shared" si="0"/>
        <v>157503407.23022208</v>
      </c>
      <c r="G10" s="3">
        <v>26108</v>
      </c>
      <c r="H10" s="1">
        <f>2/82</f>
        <v>2.4390243902439025E-2</v>
      </c>
      <c r="I10" s="1"/>
      <c r="J10" s="1"/>
    </row>
    <row r="11" spans="1:11">
      <c r="A11">
        <v>9</v>
      </c>
      <c r="B11" t="s">
        <v>8</v>
      </c>
      <c r="C11">
        <v>26108</v>
      </c>
      <c r="D11" s="5">
        <f t="shared" si="0"/>
        <v>157503407.23022208</v>
      </c>
      <c r="G11">
        <v>26555</v>
      </c>
      <c r="H11" s="1">
        <f>1/82</f>
        <v>1.2195121951219513E-2</v>
      </c>
      <c r="I11" s="1">
        <f>SUM(H3:H11)</f>
        <v>0.12195121951219511</v>
      </c>
      <c r="J11" s="1">
        <v>0</v>
      </c>
      <c r="K11" t="s">
        <v>84</v>
      </c>
    </row>
    <row r="12" spans="1:11">
      <c r="A12">
        <v>10</v>
      </c>
      <c r="B12" t="s">
        <v>9</v>
      </c>
      <c r="C12">
        <v>26555</v>
      </c>
      <c r="D12" s="5">
        <f t="shared" si="0"/>
        <v>146483483.91696906</v>
      </c>
      <c r="G12">
        <v>26754</v>
      </c>
      <c r="H12" s="1">
        <f t="shared" ref="H12:H75" si="2">1/82</f>
        <v>1.2195121951219513E-2</v>
      </c>
      <c r="I12" s="1"/>
      <c r="J12" s="1"/>
    </row>
    <row r="13" spans="1:11">
      <c r="A13">
        <v>11</v>
      </c>
      <c r="B13" t="s">
        <v>10</v>
      </c>
      <c r="C13">
        <v>26754</v>
      </c>
      <c r="D13" s="5">
        <f t="shared" si="0"/>
        <v>141706076.53142691</v>
      </c>
      <c r="G13">
        <v>26834</v>
      </c>
      <c r="H13" s="1">
        <f t="shared" si="2"/>
        <v>1.2195121951219513E-2</v>
      </c>
      <c r="I13" s="1"/>
      <c r="J13" s="1"/>
    </row>
    <row r="14" spans="1:11">
      <c r="A14">
        <v>12</v>
      </c>
      <c r="B14" t="s">
        <v>11</v>
      </c>
      <c r="C14">
        <v>26834</v>
      </c>
      <c r="D14" s="5">
        <f t="shared" si="0"/>
        <v>139807830.74829438</v>
      </c>
      <c r="G14">
        <v>26999</v>
      </c>
      <c r="H14" s="1">
        <f t="shared" si="2"/>
        <v>1.2195121951219513E-2</v>
      </c>
      <c r="I14" s="1"/>
      <c r="J14" s="1"/>
    </row>
    <row r="15" spans="1:11">
      <c r="A15">
        <v>13</v>
      </c>
      <c r="B15" t="s">
        <v>12</v>
      </c>
      <c r="C15">
        <v>26999</v>
      </c>
      <c r="D15" s="5">
        <f t="shared" si="0"/>
        <v>135933123.82058352</v>
      </c>
      <c r="G15">
        <v>27028</v>
      </c>
      <c r="H15" s="1">
        <f t="shared" si="2"/>
        <v>1.2195121951219513E-2</v>
      </c>
      <c r="I15" s="1"/>
      <c r="J15" s="1"/>
    </row>
    <row r="16" spans="1:11">
      <c r="A16">
        <v>14</v>
      </c>
      <c r="B16" t="s">
        <v>13</v>
      </c>
      <c r="C16">
        <v>27028</v>
      </c>
      <c r="D16" s="5">
        <f t="shared" si="0"/>
        <v>135257740.72419798</v>
      </c>
      <c r="G16">
        <v>27339</v>
      </c>
      <c r="H16" s="1">
        <f t="shared" si="2"/>
        <v>1.2195121951219513E-2</v>
      </c>
      <c r="I16" s="1"/>
      <c r="J16" s="1"/>
    </row>
    <row r="17" spans="1:13">
      <c r="A17">
        <v>15</v>
      </c>
      <c r="B17" t="s">
        <v>14</v>
      </c>
      <c r="C17">
        <v>27339</v>
      </c>
      <c r="D17" s="5">
        <f t="shared" si="0"/>
        <v>128120579.24227028</v>
      </c>
      <c r="G17">
        <v>27403</v>
      </c>
      <c r="H17" s="1">
        <f t="shared" si="2"/>
        <v>1.2195121951219513E-2</v>
      </c>
      <c r="I17" s="1"/>
      <c r="J17" s="1"/>
    </row>
    <row r="18" spans="1:13">
      <c r="A18">
        <v>16</v>
      </c>
      <c r="B18" t="s">
        <v>15</v>
      </c>
      <c r="C18">
        <v>27403</v>
      </c>
      <c r="D18" s="5">
        <f t="shared" si="0"/>
        <v>126675838.61576425</v>
      </c>
      <c r="G18">
        <v>27455</v>
      </c>
      <c r="H18" s="1">
        <f t="shared" si="2"/>
        <v>1.2195121951219513E-2</v>
      </c>
      <c r="I18" s="1"/>
      <c r="J18" s="1"/>
    </row>
    <row r="19" spans="1:13">
      <c r="A19">
        <v>17</v>
      </c>
      <c r="B19" t="s">
        <v>16</v>
      </c>
      <c r="C19">
        <v>27455</v>
      </c>
      <c r="D19" s="5">
        <f t="shared" si="0"/>
        <v>125508018.85672811</v>
      </c>
      <c r="G19">
        <v>27580</v>
      </c>
      <c r="H19" s="1">
        <f t="shared" si="2"/>
        <v>1.2195121951219513E-2</v>
      </c>
      <c r="I19" s="1"/>
      <c r="J19" s="1"/>
    </row>
    <row r="20" spans="1:13">
      <c r="A20">
        <v>18</v>
      </c>
      <c r="B20" t="s">
        <v>17</v>
      </c>
      <c r="C20">
        <v>27580</v>
      </c>
      <c r="D20" s="5">
        <f t="shared" si="0"/>
        <v>122722884.82058352</v>
      </c>
      <c r="G20">
        <v>27887</v>
      </c>
      <c r="H20" s="1">
        <f t="shared" si="2"/>
        <v>1.2195121951219513E-2</v>
      </c>
      <c r="I20" s="1">
        <f>SUM(H12:H20)</f>
        <v>0.1097560975609756</v>
      </c>
      <c r="J20" s="1">
        <f>I20+I11</f>
        <v>0.23170731707317072</v>
      </c>
      <c r="K20" t="s">
        <v>85</v>
      </c>
    </row>
    <row r="21" spans="1:13">
      <c r="A21">
        <v>19</v>
      </c>
      <c r="B21" t="s">
        <v>18</v>
      </c>
      <c r="C21">
        <v>27887</v>
      </c>
      <c r="D21" s="5">
        <f t="shared" si="0"/>
        <v>116015219.62781245</v>
      </c>
      <c r="G21">
        <v>27927</v>
      </c>
      <c r="H21" s="1">
        <f t="shared" si="2"/>
        <v>1.2195121951219513E-2</v>
      </c>
      <c r="I21" s="1"/>
      <c r="J21" s="1"/>
    </row>
    <row r="22" spans="1:13">
      <c r="A22">
        <v>20</v>
      </c>
      <c r="B22" t="s">
        <v>19</v>
      </c>
      <c r="C22">
        <v>27927</v>
      </c>
      <c r="D22" s="5">
        <f t="shared" si="0"/>
        <v>115155136.73624618</v>
      </c>
      <c r="G22">
        <v>27948</v>
      </c>
      <c r="H22" s="1">
        <f t="shared" si="2"/>
        <v>1.2195121951219513E-2</v>
      </c>
      <c r="I22" s="1"/>
      <c r="J22" s="1"/>
    </row>
    <row r="23" spans="1:13">
      <c r="A23">
        <v>21</v>
      </c>
      <c r="B23" t="s">
        <v>20</v>
      </c>
      <c r="C23">
        <v>27948</v>
      </c>
      <c r="D23" s="5">
        <f t="shared" si="0"/>
        <v>114704874.21817389</v>
      </c>
      <c r="G23">
        <v>28232</v>
      </c>
      <c r="H23" s="1">
        <f t="shared" si="2"/>
        <v>1.2195121951219513E-2</v>
      </c>
      <c r="I23" s="1"/>
      <c r="J23" s="1"/>
    </row>
    <row r="24" spans="1:13">
      <c r="A24">
        <v>22</v>
      </c>
      <c r="B24" t="s">
        <v>21</v>
      </c>
      <c r="C24">
        <v>28232</v>
      </c>
      <c r="D24" s="5">
        <f t="shared" si="0"/>
        <v>108702229.68805341</v>
      </c>
      <c r="G24">
        <v>28256</v>
      </c>
      <c r="H24" s="1">
        <f t="shared" si="2"/>
        <v>1.2195121951219513E-2</v>
      </c>
      <c r="I24" s="1"/>
      <c r="J24" s="1"/>
    </row>
    <row r="25" spans="1:13">
      <c r="A25">
        <v>23</v>
      </c>
      <c r="B25" t="s">
        <v>22</v>
      </c>
      <c r="C25">
        <v>28256</v>
      </c>
      <c r="D25" s="5">
        <f t="shared" si="0"/>
        <v>108202355.95311365</v>
      </c>
      <c r="G25">
        <v>28400</v>
      </c>
      <c r="H25" s="1">
        <f t="shared" si="2"/>
        <v>1.2195121951219513E-2</v>
      </c>
      <c r="I25" s="1"/>
      <c r="J25" s="1"/>
    </row>
    <row r="26" spans="1:13">
      <c r="A26">
        <v>24</v>
      </c>
      <c r="B26" t="s">
        <v>23</v>
      </c>
      <c r="C26">
        <v>28400</v>
      </c>
      <c r="D26" s="5">
        <f t="shared" si="0"/>
        <v>105227305.54347509</v>
      </c>
      <c r="G26">
        <v>29566</v>
      </c>
      <c r="H26" s="1">
        <f t="shared" si="2"/>
        <v>1.2195121951219513E-2</v>
      </c>
      <c r="I26" s="1"/>
      <c r="J26" s="1"/>
    </row>
    <row r="27" spans="1:13">
      <c r="A27">
        <v>25</v>
      </c>
      <c r="B27" t="s">
        <v>24</v>
      </c>
      <c r="C27">
        <v>29566</v>
      </c>
      <c r="D27" s="5">
        <f t="shared" si="0"/>
        <v>82665121.254318476</v>
      </c>
      <c r="G27">
        <v>29892</v>
      </c>
      <c r="H27" s="1">
        <f t="shared" si="2"/>
        <v>1.2195121951219513E-2</v>
      </c>
      <c r="I27" s="1"/>
      <c r="J27" s="1"/>
    </row>
    <row r="28" spans="1:13">
      <c r="A28">
        <v>26</v>
      </c>
      <c r="B28" t="s">
        <v>25</v>
      </c>
      <c r="C28">
        <v>29892</v>
      </c>
      <c r="D28" s="5">
        <f t="shared" si="0"/>
        <v>76843389.688053414</v>
      </c>
      <c r="G28">
        <v>30097</v>
      </c>
      <c r="H28" s="1">
        <f t="shared" si="2"/>
        <v>1.2195121951219513E-2</v>
      </c>
      <c r="I28" s="1"/>
      <c r="J28" s="1"/>
    </row>
    <row r="29" spans="1:13">
      <c r="A29">
        <v>27</v>
      </c>
      <c r="B29" t="s">
        <v>26</v>
      </c>
      <c r="C29">
        <v>30097</v>
      </c>
      <c r="D29" s="5">
        <f t="shared" si="0"/>
        <v>73291339.868776307</v>
      </c>
      <c r="G29">
        <v>30112</v>
      </c>
      <c r="H29" s="1">
        <f t="shared" si="2"/>
        <v>1.2195121951219513E-2</v>
      </c>
      <c r="I29" s="1">
        <f>SUM(H21:H29)</f>
        <v>0.1097560975609756</v>
      </c>
      <c r="J29" s="1">
        <f>I29+J20</f>
        <v>0.34146341463414631</v>
      </c>
      <c r="K29" t="s">
        <v>86</v>
      </c>
      <c r="M29" s="1">
        <f>9/82</f>
        <v>0.10975609756097561</v>
      </c>
    </row>
    <row r="30" spans="1:13">
      <c r="A30">
        <v>28</v>
      </c>
      <c r="B30" t="s">
        <v>27</v>
      </c>
      <c r="C30">
        <v>30112</v>
      </c>
      <c r="D30" s="5">
        <f t="shared" si="0"/>
        <v>73034733.784438953</v>
      </c>
      <c r="G30">
        <v>30125</v>
      </c>
      <c r="H30" s="1">
        <f t="shared" si="2"/>
        <v>1.2195121951219513E-2</v>
      </c>
      <c r="I30" s="1"/>
      <c r="J30" s="1"/>
    </row>
    <row r="31" spans="1:13">
      <c r="A31">
        <v>29</v>
      </c>
      <c r="B31" t="s">
        <v>28</v>
      </c>
      <c r="C31">
        <v>30125</v>
      </c>
      <c r="D31" s="5">
        <f t="shared" si="0"/>
        <v>72812705.844679922</v>
      </c>
      <c r="G31">
        <v>30647</v>
      </c>
      <c r="H31" s="1">
        <f t="shared" si="2"/>
        <v>1.2195121951219513E-2</v>
      </c>
      <c r="I31" s="1"/>
      <c r="J31" s="1"/>
    </row>
    <row r="32" spans="1:13">
      <c r="A32">
        <v>30</v>
      </c>
      <c r="B32" t="s">
        <v>29</v>
      </c>
      <c r="C32">
        <v>30647</v>
      </c>
      <c r="D32" s="5">
        <f t="shared" si="0"/>
        <v>64176700.10974016</v>
      </c>
      <c r="G32">
        <v>30764</v>
      </c>
      <c r="H32" s="1">
        <f t="shared" si="2"/>
        <v>1.2195121951219513E-2</v>
      </c>
      <c r="I32" s="1"/>
      <c r="J32" s="1"/>
    </row>
    <row r="33" spans="1:13">
      <c r="A33">
        <v>31</v>
      </c>
      <c r="B33" t="s">
        <v>30</v>
      </c>
      <c r="C33">
        <v>30764</v>
      </c>
      <c r="D33" s="5">
        <f t="shared" si="0"/>
        <v>62315806.65190883</v>
      </c>
      <c r="G33">
        <v>30775</v>
      </c>
      <c r="H33" s="1">
        <f t="shared" si="2"/>
        <v>1.2195121951219513E-2</v>
      </c>
      <c r="I33" s="1"/>
      <c r="J33" s="1"/>
    </row>
    <row r="34" spans="1:13">
      <c r="A34">
        <v>32</v>
      </c>
      <c r="B34" t="s">
        <v>31</v>
      </c>
      <c r="C34">
        <v>30775</v>
      </c>
      <c r="D34" s="5">
        <f t="shared" si="0"/>
        <v>62142258.856728107</v>
      </c>
      <c r="G34">
        <v>30820</v>
      </c>
      <c r="H34" s="1">
        <f t="shared" si="2"/>
        <v>1.2195121951219513E-2</v>
      </c>
      <c r="I34" s="1"/>
      <c r="J34" s="1"/>
      <c r="K34" s="2">
        <f>J38-J29</f>
        <v>0.1097560975609756</v>
      </c>
    </row>
    <row r="35" spans="1:13">
      <c r="A35">
        <v>33</v>
      </c>
      <c r="B35" t="s">
        <v>32</v>
      </c>
      <c r="C35">
        <v>30820</v>
      </c>
      <c r="D35" s="5">
        <f t="shared" si="0"/>
        <v>61434810.603716061</v>
      </c>
      <c r="G35">
        <v>31008</v>
      </c>
      <c r="H35" s="1">
        <f t="shared" si="2"/>
        <v>1.2195121951219513E-2</v>
      </c>
      <c r="I35" s="1"/>
      <c r="J35" s="1"/>
    </row>
    <row r="36" spans="1:13">
      <c r="A36">
        <v>34</v>
      </c>
      <c r="B36" t="s">
        <v>33</v>
      </c>
      <c r="C36">
        <v>31008</v>
      </c>
      <c r="D36" s="5">
        <f t="shared" si="0"/>
        <v>58523053.013354614</v>
      </c>
      <c r="G36">
        <v>31163</v>
      </c>
      <c r="H36" s="1">
        <f t="shared" si="2"/>
        <v>1.2195121951219513E-2</v>
      </c>
      <c r="I36" s="1"/>
      <c r="J36" s="1"/>
    </row>
    <row r="37" spans="1:13">
      <c r="A37">
        <v>35</v>
      </c>
      <c r="B37" t="s">
        <v>34</v>
      </c>
      <c r="C37">
        <v>31163</v>
      </c>
      <c r="D37" s="5">
        <f t="shared" si="0"/>
        <v>56175566.808535337</v>
      </c>
      <c r="G37">
        <v>31192</v>
      </c>
      <c r="H37" s="1">
        <f t="shared" si="2"/>
        <v>1.2195121951219513E-2</v>
      </c>
      <c r="I37" s="1"/>
      <c r="J37" s="1"/>
    </row>
    <row r="38" spans="1:13">
      <c r="A38">
        <v>36</v>
      </c>
      <c r="B38" t="s">
        <v>35</v>
      </c>
      <c r="C38">
        <v>31192</v>
      </c>
      <c r="D38" s="5">
        <f t="shared" si="0"/>
        <v>55741695.712149799</v>
      </c>
      <c r="G38">
        <v>31286</v>
      </c>
      <c r="H38" s="1">
        <f t="shared" si="2"/>
        <v>1.2195121951219513E-2</v>
      </c>
      <c r="I38" s="1">
        <f>SUM(H30:H38)</f>
        <v>0.1097560975609756</v>
      </c>
      <c r="J38" s="1">
        <f>I38+J29</f>
        <v>0.45121951219512191</v>
      </c>
      <c r="K38" t="s">
        <v>87</v>
      </c>
      <c r="M38" s="2">
        <v>0.10975609756097561</v>
      </c>
    </row>
    <row r="39" spans="1:13">
      <c r="A39">
        <v>37</v>
      </c>
      <c r="B39" t="s">
        <v>36</v>
      </c>
      <c r="C39">
        <v>31286</v>
      </c>
      <c r="D39" s="5">
        <f t="shared" si="0"/>
        <v>54346916.916969076</v>
      </c>
      <c r="G39">
        <v>31647</v>
      </c>
      <c r="H39" s="1">
        <f t="shared" si="2"/>
        <v>1.2195121951219513E-2</v>
      </c>
      <c r="I39" s="1"/>
      <c r="J39" s="1"/>
    </row>
    <row r="40" spans="1:13">
      <c r="A40">
        <v>38</v>
      </c>
      <c r="B40" t="s">
        <v>37</v>
      </c>
      <c r="C40">
        <v>31647</v>
      </c>
      <c r="D40" s="5">
        <f t="shared" si="0"/>
        <v>49154627.82058353</v>
      </c>
      <c r="G40">
        <v>31990</v>
      </c>
      <c r="H40" s="1">
        <f t="shared" si="2"/>
        <v>1.2195121951219513E-2</v>
      </c>
      <c r="I40" s="1"/>
      <c r="J40" s="1"/>
    </row>
    <row r="41" spans="1:13">
      <c r="A41">
        <v>39</v>
      </c>
      <c r="B41" t="s">
        <v>38</v>
      </c>
      <c r="C41">
        <v>31990</v>
      </c>
      <c r="D41" s="5">
        <f t="shared" si="0"/>
        <v>44462706.025402807</v>
      </c>
      <c r="G41">
        <v>32013</v>
      </c>
      <c r="H41" s="1">
        <f t="shared" si="2"/>
        <v>1.2195121951219513E-2</v>
      </c>
      <c r="I41" s="1"/>
      <c r="J41" s="1"/>
    </row>
    <row r="42" spans="1:13">
      <c r="A42">
        <v>40</v>
      </c>
      <c r="B42" t="s">
        <v>39</v>
      </c>
      <c r="C42">
        <v>32013</v>
      </c>
      <c r="D42" s="5">
        <f t="shared" si="0"/>
        <v>44156505.362752207</v>
      </c>
      <c r="G42">
        <v>32166</v>
      </c>
      <c r="H42" s="1">
        <f t="shared" si="2"/>
        <v>1.2195121951219513E-2</v>
      </c>
      <c r="I42" s="1"/>
      <c r="J42" s="1"/>
    </row>
    <row r="43" spans="1:13">
      <c r="A43">
        <v>41</v>
      </c>
      <c r="B43" t="s">
        <v>40</v>
      </c>
      <c r="C43">
        <v>32166</v>
      </c>
      <c r="D43" s="5">
        <f t="shared" si="0"/>
        <v>42146533.302511245</v>
      </c>
      <c r="G43">
        <v>32473</v>
      </c>
      <c r="H43" s="1">
        <f t="shared" si="2"/>
        <v>1.2195121951219513E-2</v>
      </c>
      <c r="I43" s="1"/>
      <c r="J43" s="1"/>
    </row>
    <row r="44" spans="1:13">
      <c r="A44">
        <v>42</v>
      </c>
      <c r="B44" t="s">
        <v>41</v>
      </c>
      <c r="C44">
        <v>32473</v>
      </c>
      <c r="D44" s="5">
        <f t="shared" si="0"/>
        <v>38254672.10974016</v>
      </c>
      <c r="G44">
        <v>32973</v>
      </c>
      <c r="H44" s="1">
        <f t="shared" si="2"/>
        <v>1.2195121951219513E-2</v>
      </c>
      <c r="I44" s="1"/>
      <c r="J44" s="1"/>
    </row>
    <row r="45" spans="1:13">
      <c r="A45">
        <v>43</v>
      </c>
      <c r="B45" t="s">
        <v>42</v>
      </c>
      <c r="C45">
        <v>32973</v>
      </c>
      <c r="D45" s="5">
        <f t="shared" si="0"/>
        <v>32319635.965161849</v>
      </c>
      <c r="G45">
        <v>33086</v>
      </c>
      <c r="H45" s="1">
        <f t="shared" si="2"/>
        <v>1.2195121951219513E-2</v>
      </c>
      <c r="I45" s="1"/>
      <c r="J45" s="1"/>
    </row>
    <row r="46" spans="1:13">
      <c r="A46">
        <v>44</v>
      </c>
      <c r="B46" t="s">
        <v>43</v>
      </c>
      <c r="C46">
        <v>33086</v>
      </c>
      <c r="D46" s="5">
        <f t="shared" si="0"/>
        <v>31047586.796487149</v>
      </c>
      <c r="G46">
        <v>33137</v>
      </c>
      <c r="H46" s="1">
        <f t="shared" si="2"/>
        <v>1.2195121951219513E-2</v>
      </c>
      <c r="I46" s="1"/>
      <c r="J46" s="1"/>
    </row>
    <row r="47" spans="1:13">
      <c r="A47">
        <v>45</v>
      </c>
      <c r="B47" t="s">
        <v>44</v>
      </c>
      <c r="C47">
        <v>33137</v>
      </c>
      <c r="D47" s="5">
        <f t="shared" si="0"/>
        <v>30481840.10974016</v>
      </c>
      <c r="G47">
        <v>33258</v>
      </c>
      <c r="H47" s="1">
        <f t="shared" si="2"/>
        <v>1.2195121951219513E-2</v>
      </c>
      <c r="I47" s="1">
        <f t="shared" ref="I47:I84" si="3">SUM(H39:H47)</f>
        <v>0.1097560975609756</v>
      </c>
      <c r="J47" s="1">
        <f t="shared" ref="J47:J74" si="4">I47+J38</f>
        <v>0.5609756097560975</v>
      </c>
      <c r="K47" t="s">
        <v>88</v>
      </c>
    </row>
    <row r="48" spans="1:13">
      <c r="A48">
        <v>46</v>
      </c>
      <c r="B48" t="s">
        <v>45</v>
      </c>
      <c r="C48">
        <v>33258</v>
      </c>
      <c r="D48" s="5">
        <f t="shared" si="0"/>
        <v>29160390.36275221</v>
      </c>
      <c r="G48">
        <v>33882</v>
      </c>
      <c r="H48" s="1">
        <f t="shared" si="2"/>
        <v>1.2195121951219513E-2</v>
      </c>
      <c r="I48" s="1"/>
      <c r="J48" s="1"/>
    </row>
    <row r="49" spans="1:11">
      <c r="A49">
        <v>47</v>
      </c>
      <c r="B49" t="s">
        <v>46</v>
      </c>
      <c r="C49">
        <v>33882</v>
      </c>
      <c r="D49" s="5">
        <f t="shared" si="0"/>
        <v>22810521.254318476</v>
      </c>
      <c r="G49">
        <v>33933</v>
      </c>
      <c r="H49" s="1">
        <f t="shared" si="2"/>
        <v>1.2195121951219513E-2</v>
      </c>
      <c r="I49" s="1"/>
      <c r="J49" s="1"/>
    </row>
    <row r="50" spans="1:11">
      <c r="A50">
        <v>48</v>
      </c>
      <c r="B50" t="s">
        <v>47</v>
      </c>
      <c r="C50">
        <v>33933</v>
      </c>
      <c r="D50" s="5">
        <f t="shared" si="0"/>
        <v>22325966.567571487</v>
      </c>
      <c r="G50">
        <v>34809</v>
      </c>
      <c r="H50" s="1">
        <f t="shared" si="2"/>
        <v>1.2195121951219513E-2</v>
      </c>
      <c r="I50" s="1"/>
      <c r="J50" s="1"/>
    </row>
    <row r="51" spans="1:11">
      <c r="A51">
        <v>49</v>
      </c>
      <c r="B51" t="s">
        <v>48</v>
      </c>
      <c r="C51">
        <v>34809</v>
      </c>
      <c r="D51" s="5">
        <f t="shared" si="0"/>
        <v>14815079.242270283</v>
      </c>
      <c r="G51">
        <v>34944</v>
      </c>
      <c r="H51" s="1">
        <f t="shared" si="2"/>
        <v>1.2195121951219513E-2</v>
      </c>
      <c r="I51" s="1"/>
      <c r="J51" s="1"/>
    </row>
    <row r="52" spans="1:11">
      <c r="A52">
        <v>50</v>
      </c>
      <c r="B52" t="s">
        <v>49</v>
      </c>
      <c r="C52">
        <v>34944</v>
      </c>
      <c r="D52" s="5">
        <f t="shared" si="0"/>
        <v>13794064.483234137</v>
      </c>
      <c r="G52">
        <v>35619</v>
      </c>
      <c r="H52" s="1">
        <f t="shared" si="2"/>
        <v>1.2195121951219513E-2</v>
      </c>
      <c r="I52" s="1"/>
      <c r="J52" s="1"/>
    </row>
    <row r="53" spans="1:11">
      <c r="A53">
        <v>51</v>
      </c>
      <c r="B53" t="s">
        <v>50</v>
      </c>
      <c r="C53">
        <v>35619</v>
      </c>
      <c r="D53" s="5">
        <f t="shared" si="0"/>
        <v>9235740.6880534161</v>
      </c>
      <c r="G53">
        <v>35722</v>
      </c>
      <c r="H53" s="1">
        <f t="shared" si="2"/>
        <v>1.2195121951219513E-2</v>
      </c>
      <c r="I53" s="1"/>
      <c r="J53" s="1"/>
    </row>
    <row r="54" spans="1:11">
      <c r="A54">
        <v>52</v>
      </c>
      <c r="B54" t="s">
        <v>51</v>
      </c>
      <c r="C54">
        <v>35722</v>
      </c>
      <c r="D54" s="5">
        <f t="shared" si="0"/>
        <v>8620308.2422702834</v>
      </c>
      <c r="G54">
        <v>36048</v>
      </c>
      <c r="H54" s="1">
        <f t="shared" si="2"/>
        <v>1.2195121951219513E-2</v>
      </c>
      <c r="I54" s="1"/>
      <c r="J54" s="1"/>
    </row>
    <row r="55" spans="1:11">
      <c r="A55">
        <v>53</v>
      </c>
      <c r="B55" t="s">
        <v>52</v>
      </c>
      <c r="C55">
        <v>36048</v>
      </c>
      <c r="D55" s="5">
        <f t="shared" si="0"/>
        <v>6812288.6760052238</v>
      </c>
      <c r="G55">
        <v>37605</v>
      </c>
      <c r="H55" s="1">
        <f t="shared" si="2"/>
        <v>1.2195121951219513E-2</v>
      </c>
      <c r="I55" s="1"/>
      <c r="J55" s="1"/>
    </row>
    <row r="56" spans="1:11">
      <c r="A56">
        <v>54</v>
      </c>
      <c r="B56" t="s">
        <v>53</v>
      </c>
      <c r="C56">
        <v>37605</v>
      </c>
      <c r="D56" s="5">
        <f t="shared" si="0"/>
        <v>1108885.1217883574</v>
      </c>
      <c r="G56">
        <v>37764</v>
      </c>
      <c r="H56" s="1">
        <f t="shared" si="2"/>
        <v>1.2195121951219513E-2</v>
      </c>
      <c r="I56" s="1">
        <f t="shared" si="3"/>
        <v>0.1097560975609756</v>
      </c>
      <c r="J56" s="1">
        <f t="shared" si="4"/>
        <v>0.6707317073170731</v>
      </c>
      <c r="K56" t="s">
        <v>89</v>
      </c>
    </row>
    <row r="57" spans="1:11">
      <c r="A57">
        <v>55</v>
      </c>
      <c r="B57" t="s">
        <v>54</v>
      </c>
      <c r="C57">
        <v>37764</v>
      </c>
      <c r="D57" s="5">
        <f t="shared" si="0"/>
        <v>799300.62781245389</v>
      </c>
      <c r="G57">
        <v>37857</v>
      </c>
      <c r="H57" s="1">
        <f t="shared" si="2"/>
        <v>1.2195121951219513E-2</v>
      </c>
      <c r="I57" s="1"/>
      <c r="J57" s="1"/>
    </row>
    <row r="58" spans="1:11">
      <c r="A58">
        <v>56</v>
      </c>
      <c r="B58" t="s">
        <v>55</v>
      </c>
      <c r="C58">
        <v>37857</v>
      </c>
      <c r="D58" s="5">
        <f t="shared" si="0"/>
        <v>641658.90492088767</v>
      </c>
      <c r="G58">
        <v>37867</v>
      </c>
      <c r="H58" s="1">
        <f t="shared" si="2"/>
        <v>1.2195121951219513E-2</v>
      </c>
      <c r="I58" s="1"/>
      <c r="J58" s="1"/>
    </row>
    <row r="59" spans="1:11">
      <c r="A59">
        <v>57</v>
      </c>
      <c r="B59" t="s">
        <v>56</v>
      </c>
      <c r="C59">
        <v>37867</v>
      </c>
      <c r="D59" s="5">
        <f t="shared" si="0"/>
        <v>625738.18202932144</v>
      </c>
      <c r="G59">
        <v>37949</v>
      </c>
      <c r="H59" s="1">
        <f t="shared" si="2"/>
        <v>1.2195121951219513E-2</v>
      </c>
      <c r="I59" s="1"/>
      <c r="J59" s="1"/>
    </row>
    <row r="60" spans="1:11">
      <c r="A60">
        <v>58</v>
      </c>
      <c r="B60" t="s">
        <v>57</v>
      </c>
      <c r="C60">
        <v>37949</v>
      </c>
      <c r="D60" s="5">
        <f t="shared" si="0"/>
        <v>502732.25431847811</v>
      </c>
      <c r="G60">
        <v>38005</v>
      </c>
      <c r="H60" s="1">
        <f t="shared" si="2"/>
        <v>1.2195121951219513E-2</v>
      </c>
      <c r="I60" s="1"/>
      <c r="J60" s="1"/>
    </row>
    <row r="61" spans="1:11">
      <c r="A61">
        <v>59</v>
      </c>
      <c r="B61" t="s">
        <v>58</v>
      </c>
      <c r="C61">
        <v>38005</v>
      </c>
      <c r="D61" s="5">
        <f t="shared" si="0"/>
        <v>426456.20612570707</v>
      </c>
      <c r="G61">
        <v>39707</v>
      </c>
      <c r="H61" s="1">
        <f t="shared" si="2"/>
        <v>1.2195121951219513E-2</v>
      </c>
      <c r="I61" s="1"/>
      <c r="J61" s="1"/>
    </row>
    <row r="62" spans="1:11">
      <c r="A62">
        <v>60</v>
      </c>
      <c r="B62" t="s">
        <v>59</v>
      </c>
      <c r="C62">
        <v>39707</v>
      </c>
      <c r="D62" s="5">
        <f t="shared" si="0"/>
        <v>1100325.1699811302</v>
      </c>
      <c r="G62">
        <v>39755</v>
      </c>
      <c r="H62" s="1">
        <f t="shared" si="2"/>
        <v>1.2195121951219513E-2</v>
      </c>
      <c r="I62" s="1"/>
      <c r="J62" s="1"/>
    </row>
    <row r="63" spans="1:11">
      <c r="A63">
        <v>61</v>
      </c>
      <c r="B63" t="s">
        <v>60</v>
      </c>
      <c r="C63">
        <v>39755</v>
      </c>
      <c r="D63" s="5">
        <f t="shared" si="0"/>
        <v>1203329.7001016121</v>
      </c>
      <c r="G63">
        <v>39797</v>
      </c>
      <c r="H63" s="1">
        <f t="shared" si="2"/>
        <v>1.2195121951219513E-2</v>
      </c>
      <c r="I63" s="1"/>
      <c r="J63" s="1"/>
    </row>
    <row r="64" spans="1:11">
      <c r="A64">
        <v>62</v>
      </c>
      <c r="B64" t="s">
        <v>61</v>
      </c>
      <c r="C64">
        <v>39797</v>
      </c>
      <c r="D64" s="5">
        <f t="shared" si="0"/>
        <v>1297238.663957034</v>
      </c>
      <c r="G64">
        <v>40728</v>
      </c>
      <c r="H64" s="1">
        <f t="shared" si="2"/>
        <v>1.2195121951219513E-2</v>
      </c>
      <c r="I64" s="1"/>
      <c r="J64" s="1"/>
    </row>
    <row r="65" spans="1:11">
      <c r="A65">
        <v>63</v>
      </c>
      <c r="B65" t="s">
        <v>62</v>
      </c>
      <c r="C65">
        <v>40728</v>
      </c>
      <c r="D65" s="5">
        <f t="shared" si="0"/>
        <v>4284750.3627522159</v>
      </c>
      <c r="G65">
        <v>42026</v>
      </c>
      <c r="H65" s="1">
        <f t="shared" si="2"/>
        <v>1.2195121951219513E-2</v>
      </c>
      <c r="I65" s="1">
        <f t="shared" si="3"/>
        <v>0.1097560975609756</v>
      </c>
      <c r="J65" s="1">
        <f t="shared" si="4"/>
        <v>0.7804878048780487</v>
      </c>
      <c r="K65" t="s">
        <v>90</v>
      </c>
    </row>
    <row r="66" spans="1:11">
      <c r="A66">
        <v>64</v>
      </c>
      <c r="B66" t="s">
        <v>63</v>
      </c>
      <c r="C66">
        <v>42026</v>
      </c>
      <c r="D66" s="5">
        <f t="shared" si="0"/>
        <v>11343180.531426916</v>
      </c>
      <c r="G66">
        <v>42434</v>
      </c>
      <c r="H66" s="1">
        <f t="shared" si="2"/>
        <v>1.2195121951219513E-2</v>
      </c>
      <c r="I66" s="1"/>
      <c r="J66" s="1"/>
    </row>
    <row r="67" spans="1:11">
      <c r="A67">
        <v>65</v>
      </c>
      <c r="B67" t="s">
        <v>64</v>
      </c>
      <c r="C67">
        <v>42434</v>
      </c>
      <c r="D67" s="5">
        <f t="shared" si="0"/>
        <v>14257903.037451012</v>
      </c>
      <c r="G67">
        <v>42921</v>
      </c>
      <c r="H67" s="1">
        <f t="shared" si="2"/>
        <v>1.2195121951219513E-2</v>
      </c>
      <c r="I67" s="1"/>
      <c r="J67" s="1"/>
    </row>
    <row r="68" spans="1:11">
      <c r="A68">
        <v>66</v>
      </c>
      <c r="B68" t="s">
        <v>65</v>
      </c>
      <c r="C68">
        <v>42921</v>
      </c>
      <c r="D68" s="5">
        <f t="shared" ref="D68:D85" si="5">POWER((C68-$C$86),2)</f>
        <v>18172860.832631737</v>
      </c>
      <c r="G68">
        <v>43156</v>
      </c>
      <c r="H68" s="1">
        <f t="shared" si="2"/>
        <v>1.2195121951219513E-2</v>
      </c>
      <c r="I68" s="1"/>
      <c r="J68" s="1"/>
    </row>
    <row r="69" spans="1:11">
      <c r="A69">
        <v>67</v>
      </c>
      <c r="B69" t="s">
        <v>66</v>
      </c>
      <c r="C69">
        <v>43156</v>
      </c>
      <c r="D69" s="5">
        <f t="shared" si="5"/>
        <v>20231678.844679929</v>
      </c>
      <c r="G69">
        <v>44692</v>
      </c>
      <c r="H69" s="1">
        <f t="shared" si="2"/>
        <v>1.2195121951219513E-2</v>
      </c>
      <c r="I69" s="1"/>
      <c r="J69" s="1"/>
    </row>
    <row r="70" spans="1:11">
      <c r="A70">
        <v>68</v>
      </c>
      <c r="B70" t="s">
        <v>67</v>
      </c>
      <c r="C70">
        <v>44692</v>
      </c>
      <c r="D70" s="5">
        <f t="shared" si="5"/>
        <v>36408719.808535352</v>
      </c>
      <c r="G70">
        <v>46583</v>
      </c>
      <c r="H70" s="1">
        <f t="shared" si="2"/>
        <v>1.2195121951219513E-2</v>
      </c>
      <c r="I70" s="1"/>
      <c r="J70" s="1"/>
    </row>
    <row r="71" spans="1:11">
      <c r="A71">
        <v>69</v>
      </c>
      <c r="B71" t="s">
        <v>68</v>
      </c>
      <c r="C71">
        <v>46583</v>
      </c>
      <c r="D71" s="5">
        <f t="shared" si="5"/>
        <v>62805052.109740175</v>
      </c>
      <c r="G71">
        <v>47526</v>
      </c>
      <c r="H71" s="1">
        <f t="shared" si="2"/>
        <v>1.2195121951219513E-2</v>
      </c>
      <c r="I71" s="1"/>
      <c r="J71" s="1"/>
    </row>
    <row r="72" spans="1:11">
      <c r="A72">
        <v>70</v>
      </c>
      <c r="B72" t="s">
        <v>69</v>
      </c>
      <c r="C72">
        <v>47526</v>
      </c>
      <c r="D72" s="5">
        <f t="shared" si="5"/>
        <v>78640782.941065475</v>
      </c>
      <c r="G72">
        <v>48316</v>
      </c>
      <c r="H72" s="1">
        <f t="shared" si="2"/>
        <v>1.2195121951219513E-2</v>
      </c>
      <c r="I72" s="1"/>
      <c r="J72" s="1"/>
    </row>
    <row r="73" spans="1:11">
      <c r="A73">
        <v>71</v>
      </c>
      <c r="B73" t="s">
        <v>70</v>
      </c>
      <c r="C73">
        <v>48316</v>
      </c>
      <c r="D73" s="5">
        <f t="shared" si="5"/>
        <v>93276265.832631737</v>
      </c>
      <c r="G73">
        <v>50135</v>
      </c>
      <c r="H73" s="1">
        <f t="shared" si="2"/>
        <v>1.2195121951219513E-2</v>
      </c>
      <c r="I73" s="1"/>
      <c r="J73" s="1"/>
    </row>
    <row r="74" spans="1:11">
      <c r="A74">
        <v>72</v>
      </c>
      <c r="B74" t="s">
        <v>71</v>
      </c>
      <c r="C74">
        <v>50135</v>
      </c>
      <c r="D74" s="5">
        <f t="shared" si="5"/>
        <v>131720699.33865584</v>
      </c>
      <c r="G74">
        <v>58310</v>
      </c>
      <c r="H74" s="1">
        <f t="shared" si="2"/>
        <v>1.2195121951219513E-2</v>
      </c>
      <c r="I74" s="1">
        <f t="shared" si="3"/>
        <v>0.1097560975609756</v>
      </c>
      <c r="J74" s="1">
        <f t="shared" si="4"/>
        <v>0.89024390243902429</v>
      </c>
      <c r="K74" t="s">
        <v>91</v>
      </c>
    </row>
    <row r="75" spans="1:11">
      <c r="A75">
        <v>73</v>
      </c>
      <c r="B75" t="s">
        <v>72</v>
      </c>
      <c r="C75">
        <v>58310</v>
      </c>
      <c r="D75" s="5">
        <f t="shared" si="5"/>
        <v>386199683.37480044</v>
      </c>
      <c r="G75">
        <v>61937</v>
      </c>
      <c r="H75" s="1">
        <f t="shared" si="2"/>
        <v>1.2195121951219513E-2</v>
      </c>
      <c r="I75" s="1"/>
      <c r="J75" s="1"/>
    </row>
    <row r="76" spans="1:11">
      <c r="A76">
        <v>74</v>
      </c>
      <c r="B76" t="s">
        <v>73</v>
      </c>
      <c r="C76">
        <v>61937</v>
      </c>
      <c r="D76" s="5">
        <f t="shared" si="5"/>
        <v>541910158.18202937</v>
      </c>
      <c r="G76">
        <v>62555</v>
      </c>
      <c r="H76" s="1">
        <f t="shared" ref="H76:H84" si="6">1/82</f>
        <v>1.2195121951219513E-2</v>
      </c>
      <c r="I76" s="1"/>
      <c r="J76" s="1"/>
    </row>
    <row r="77" spans="1:11">
      <c r="A77">
        <v>75</v>
      </c>
      <c r="B77" t="s">
        <v>74</v>
      </c>
      <c r="C77">
        <v>62555</v>
      </c>
      <c r="D77" s="5">
        <f t="shared" si="5"/>
        <v>571064881.50733054</v>
      </c>
      <c r="G77">
        <v>65881</v>
      </c>
      <c r="H77" s="1">
        <f t="shared" si="6"/>
        <v>1.2195121951219513E-2</v>
      </c>
      <c r="I77" s="1"/>
      <c r="J77" s="1"/>
    </row>
    <row r="78" spans="1:11">
      <c r="A78">
        <v>76</v>
      </c>
      <c r="B78" t="s">
        <v>75</v>
      </c>
      <c r="C78">
        <v>65881</v>
      </c>
      <c r="D78" s="5">
        <f t="shared" si="5"/>
        <v>741089761.07359564</v>
      </c>
      <c r="G78">
        <v>71553</v>
      </c>
      <c r="H78" s="1">
        <f t="shared" si="6"/>
        <v>1.2195121951219513E-2</v>
      </c>
      <c r="I78" s="1"/>
      <c r="J78" s="1"/>
    </row>
    <row r="79" spans="1:11">
      <c r="A79">
        <v>77</v>
      </c>
      <c r="B79" t="s">
        <v>76</v>
      </c>
      <c r="C79">
        <v>71553</v>
      </c>
      <c r="D79" s="5">
        <f t="shared" si="5"/>
        <v>1082078647.0494993</v>
      </c>
      <c r="G79">
        <v>73261</v>
      </c>
      <c r="H79" s="1">
        <f t="shared" si="6"/>
        <v>1.2195121951219513E-2</v>
      </c>
      <c r="I79" s="1"/>
      <c r="J79" s="1"/>
    </row>
    <row r="80" spans="1:11">
      <c r="A80">
        <v>78</v>
      </c>
      <c r="B80" t="s">
        <v>77</v>
      </c>
      <c r="C80">
        <v>73261</v>
      </c>
      <c r="D80" s="5">
        <f t="shared" si="5"/>
        <v>1197365107.5796196</v>
      </c>
      <c r="G80">
        <v>77277</v>
      </c>
      <c r="H80" s="1">
        <f t="shared" si="6"/>
        <v>1.2195121951219513E-2</v>
      </c>
      <c r="I80" s="1"/>
      <c r="J80" s="1"/>
    </row>
    <row r="81" spans="1:11">
      <c r="A81">
        <v>79</v>
      </c>
      <c r="B81" t="s">
        <v>78</v>
      </c>
      <c r="C81">
        <v>77277</v>
      </c>
      <c r="D81" s="5">
        <f t="shared" si="5"/>
        <v>1491424369.2663667</v>
      </c>
      <c r="G81">
        <v>78946</v>
      </c>
      <c r="H81" s="1">
        <f t="shared" si="6"/>
        <v>1.2195121951219513E-2</v>
      </c>
      <c r="I81" s="1"/>
      <c r="J81" s="1"/>
    </row>
    <row r="82" spans="1:11">
      <c r="A82">
        <v>80</v>
      </c>
      <c r="B82" t="s">
        <v>79</v>
      </c>
      <c r="C82">
        <v>78946</v>
      </c>
      <c r="D82" s="5">
        <f t="shared" si="5"/>
        <v>1623120031.6157644</v>
      </c>
      <c r="G82">
        <v>86560</v>
      </c>
      <c r="H82" s="1">
        <f t="shared" si="6"/>
        <v>1.2195121951219513E-2</v>
      </c>
      <c r="I82" s="1"/>
      <c r="J82" s="1"/>
    </row>
    <row r="83" spans="1:11">
      <c r="A83">
        <v>81</v>
      </c>
      <c r="B83" t="s">
        <v>80</v>
      </c>
      <c r="C83">
        <v>86560</v>
      </c>
      <c r="D83" s="5">
        <f t="shared" si="5"/>
        <v>2294598141.2061257</v>
      </c>
      <c r="G83">
        <v>96930</v>
      </c>
      <c r="H83" s="1">
        <f t="shared" si="6"/>
        <v>1.2195121951219513E-2</v>
      </c>
      <c r="I83" s="1"/>
      <c r="J83" s="1"/>
    </row>
    <row r="84" spans="1:11">
      <c r="A84">
        <v>82</v>
      </c>
      <c r="B84" t="s">
        <v>81</v>
      </c>
      <c r="C84">
        <v>96930</v>
      </c>
      <c r="D84" s="5">
        <f t="shared" si="5"/>
        <v>3395621771.5675716</v>
      </c>
      <c r="G84">
        <v>101662</v>
      </c>
      <c r="H84" s="1">
        <f t="shared" si="6"/>
        <v>1.2195121951219513E-2</v>
      </c>
      <c r="I84" s="1">
        <f t="shared" si="3"/>
        <v>0.1097560975609756</v>
      </c>
      <c r="J84" s="1">
        <f>I84+J74</f>
        <v>0.99999999999999989</v>
      </c>
      <c r="K84" t="s">
        <v>92</v>
      </c>
    </row>
    <row r="85" spans="1:11">
      <c r="A85">
        <v>83</v>
      </c>
      <c r="B85" t="s">
        <v>82</v>
      </c>
      <c r="C85">
        <v>101662</v>
      </c>
      <c r="D85" s="5">
        <f t="shared" si="5"/>
        <v>3969499461.4952822</v>
      </c>
    </row>
    <row r="86" spans="1:11">
      <c r="C86" s="5">
        <f>AVERAGE(C3:C85)</f>
        <v>38658.036144578313</v>
      </c>
      <c r="G86" s="5"/>
    </row>
  </sheetData>
  <sortState ref="G3:G84">
    <sortCondition ref="G3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Лист1!somedata</vt:lpstr>
      <vt:lpstr>Лист1!somedata2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2020-01-10T21:14:41Z</dcterms:modified>
</cp:coreProperties>
</file>