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hypothesis_3" localSheetId="0">Лист1!$B$3:$B$22</definedName>
  </definedNames>
  <calcPr calcId="124519"/>
</workbook>
</file>

<file path=xl/calcChain.xml><?xml version="1.0" encoding="utf-8"?>
<calcChain xmlns="http://schemas.openxmlformats.org/spreadsheetml/2006/main">
  <c r="C30" i="1"/>
  <c r="C33"/>
  <c r="G24"/>
  <c r="I3"/>
  <c r="H3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E3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H29" l="1"/>
</calcChain>
</file>

<file path=xl/connections.xml><?xml version="1.0" encoding="utf-8"?>
<connections xmlns="http://schemas.openxmlformats.org/spreadsheetml/2006/main">
  <connection id="1" name="hypothesis_3" type="6" refreshedVersion="3" background="1" saveData="1">
    <textPr codePage="65001" sourceFile="C:\Users\vivos\Desktop\Новая папка\hypothesis_3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<sst xmlns="http://schemas.openxmlformats.org/spreadsheetml/2006/main" count="41" uniqueCount="41">
  <si>
    <t>X</t>
  </si>
  <si>
    <t>norm X</t>
  </si>
  <si>
    <t>ср X</t>
  </si>
  <si>
    <t>кол-во X</t>
  </si>
  <si>
    <t>1001.43831130117</t>
  </si>
  <si>
    <t>998.079447323107</t>
  </si>
  <si>
    <t>998.77709797147</t>
  </si>
  <si>
    <t>999.794968061906</t>
  </si>
  <si>
    <t>999.13444298727</t>
  </si>
  <si>
    <t>1001.74644810613</t>
  </si>
  <si>
    <t>999.035530890978</t>
  </si>
  <si>
    <t>998.114049049036</t>
  </si>
  <si>
    <t>996.462438502931</t>
  </si>
  <si>
    <t>999.917636159807</t>
  </si>
  <si>
    <t>999.779602148919</t>
  </si>
  <si>
    <t>997.532340785256</t>
  </si>
  <si>
    <t>1001.70517523657</t>
  </si>
  <si>
    <t>1003.69334884454</t>
  </si>
  <si>
    <t>1000.01429725671</t>
  </si>
  <si>
    <t>999.644919626007</t>
  </si>
  <si>
    <t>999.053270585136</t>
  </si>
  <si>
    <t>998.534826772811</t>
  </si>
  <si>
    <t>1000.66417669586</t>
  </si>
  <si>
    <t>1002.56224666373</t>
  </si>
  <si>
    <t>n</t>
  </si>
  <si>
    <t>x-xi2</t>
  </si>
  <si>
    <t>ε</t>
  </si>
  <si>
    <t>уровень знач-ти критерия</t>
  </si>
  <si>
    <t>a</t>
  </si>
  <si>
    <t>средний объем</t>
  </si>
  <si>
    <t>p(X)</t>
  </si>
  <si>
    <t>ф-ция отклонения</t>
  </si>
  <si>
    <t>C</t>
  </si>
  <si>
    <t>гипотеза</t>
  </si>
  <si>
    <t>p(X) &lt; C</t>
  </si>
  <si>
    <t>S2(x)</t>
  </si>
  <si>
    <t>S20(X)</t>
  </si>
  <si>
    <t>S0(X)</t>
  </si>
  <si>
    <t>T</t>
  </si>
  <si>
    <t>степени свободы Стьюдента</t>
  </si>
  <si>
    <t>квантиль Стьюдента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</si>
</sst>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othesis_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tabSelected="1" workbookViewId="0">
      <selection activeCell="I5" sqref="I5"/>
    </sheetView>
  </sheetViews>
  <sheetFormatPr defaultRowHeight="14.5"/>
  <cols>
    <col min="2" max="2" width="16.7265625" bestFit="1" customWidth="1"/>
    <col min="3" max="3" width="11.7265625" customWidth="1"/>
  </cols>
  <sheetData>
    <row r="1" spans="2:9">
      <c r="E1" t="s">
        <v>24</v>
      </c>
    </row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25</v>
      </c>
      <c r="G2" s="1" t="s">
        <v>35</v>
      </c>
      <c r="H2" s="1" t="s">
        <v>36</v>
      </c>
      <c r="I2" s="1" t="s">
        <v>37</v>
      </c>
    </row>
    <row r="3" spans="2:9">
      <c r="B3" s="1" t="s">
        <v>4</v>
      </c>
      <c r="C3" s="1">
        <f>VALUE(SUBSTITUTE(B3,".",","))</f>
        <v>1001.43831130117</v>
      </c>
      <c r="D3" s="6">
        <f>AVERAGE(C3:C22)</f>
        <v>999.78422874846706</v>
      </c>
      <c r="E3" s="1">
        <f>COUNT(C3:C22)</f>
        <v>20</v>
      </c>
      <c r="F3" s="1">
        <f>POWER((C3-$D$3),2)</f>
        <v>2.7359890911561515</v>
      </c>
      <c r="G3" s="7">
        <f>SUM(F3:F22)/E3</f>
        <v>3.0016485655606671</v>
      </c>
      <c r="H3" s="1">
        <f>SUM(F3:F22)/(E3-1)</f>
        <v>3.1596300690112282</v>
      </c>
      <c r="I3" s="6">
        <f>SQRT(H3)</f>
        <v>1.7775348291977933</v>
      </c>
    </row>
    <row r="4" spans="2:9">
      <c r="B4" s="1" t="s">
        <v>5</v>
      </c>
      <c r="C4" s="1">
        <f t="shared" ref="C4:C22" si="0">VALUE(SUBSTITUTE(B4,".",","))</f>
        <v>998.07944732310705</v>
      </c>
      <c r="D4" s="1"/>
      <c r="E4" s="1"/>
      <c r="F4" s="1">
        <f t="shared" ref="F4:F22" si="1">POWER((C4-$D$3),2)</f>
        <v>2.9062797082525105</v>
      </c>
      <c r="G4" s="1"/>
    </row>
    <row r="5" spans="2:9">
      <c r="B5" s="1" t="s">
        <v>6</v>
      </c>
      <c r="C5" s="1">
        <f t="shared" si="0"/>
        <v>998.77709797146997</v>
      </c>
      <c r="D5" s="1"/>
      <c r="E5" s="1"/>
      <c r="F5" s="1">
        <f t="shared" si="1"/>
        <v>1.0143124019747565</v>
      </c>
      <c r="G5" s="1"/>
    </row>
    <row r="6" spans="2:9">
      <c r="B6" s="1" t="s">
        <v>7</v>
      </c>
      <c r="C6" s="1">
        <f t="shared" si="0"/>
        <v>999.79496806190605</v>
      </c>
      <c r="D6" s="1"/>
      <c r="E6" s="1"/>
      <c r="F6" s="1">
        <f t="shared" si="1"/>
        <v>1.1533285314086014E-4</v>
      </c>
      <c r="G6" s="1"/>
    </row>
    <row r="7" spans="2:9">
      <c r="B7" s="1" t="s">
        <v>8</v>
      </c>
      <c r="C7" s="1">
        <f t="shared" si="0"/>
        <v>999.13444298726995</v>
      </c>
      <c r="D7" s="1"/>
      <c r="E7" s="1"/>
      <c r="F7" s="1">
        <f t="shared" si="1"/>
        <v>0.42222153545450575</v>
      </c>
      <c r="G7" s="1"/>
    </row>
    <row r="8" spans="2:9">
      <c r="B8" s="1" t="s">
        <v>9</v>
      </c>
      <c r="C8" s="1">
        <f t="shared" si="0"/>
        <v>1001.7464481061299</v>
      </c>
      <c r="D8" s="1"/>
      <c r="E8" s="1"/>
      <c r="F8" s="1">
        <f t="shared" si="1"/>
        <v>3.8503048075869599</v>
      </c>
      <c r="G8" s="1"/>
    </row>
    <row r="9" spans="2:9">
      <c r="B9" s="1" t="s">
        <v>10</v>
      </c>
      <c r="C9" s="1">
        <f t="shared" si="0"/>
        <v>999.03553089097795</v>
      </c>
      <c r="D9" s="1"/>
      <c r="E9" s="1"/>
      <c r="F9" s="1">
        <f t="shared" si="1"/>
        <v>0.56054848180877681</v>
      </c>
      <c r="G9" s="1"/>
    </row>
    <row r="10" spans="2:9">
      <c r="B10" s="1" t="s">
        <v>11</v>
      </c>
      <c r="C10" s="1">
        <f t="shared" si="0"/>
        <v>998.114049049036</v>
      </c>
      <c r="D10" s="1"/>
      <c r="E10" s="1"/>
      <c r="F10" s="1">
        <f t="shared" si="1"/>
        <v>2.7895002283916255</v>
      </c>
      <c r="G10" s="1"/>
    </row>
    <row r="11" spans="2:9">
      <c r="B11" s="1" t="s">
        <v>12</v>
      </c>
      <c r="C11" s="1">
        <f t="shared" si="0"/>
        <v>996.46243850293104</v>
      </c>
      <c r="D11" s="1"/>
      <c r="E11" s="1"/>
      <c r="F11" s="1">
        <f t="shared" si="1"/>
        <v>11.034290435338264</v>
      </c>
      <c r="G11" s="1"/>
    </row>
    <row r="12" spans="2:9">
      <c r="B12" s="1" t="s">
        <v>13</v>
      </c>
      <c r="C12" s="1">
        <f t="shared" si="0"/>
        <v>999.91763615980699</v>
      </c>
      <c r="D12" s="1"/>
      <c r="E12" s="1"/>
      <c r="F12" s="1">
        <f t="shared" si="1"/>
        <v>1.7797537400421566E-2</v>
      </c>
      <c r="G12" s="1"/>
    </row>
    <row r="13" spans="2:9">
      <c r="B13" s="1" t="s">
        <v>14</v>
      </c>
      <c r="C13" s="1">
        <f t="shared" si="0"/>
        <v>999.77960214891903</v>
      </c>
      <c r="D13" s="1"/>
      <c r="E13" s="1"/>
      <c r="F13" s="1">
        <f t="shared" si="1"/>
        <v>2.1405423377855207E-5</v>
      </c>
      <c r="G13" s="1"/>
    </row>
    <row r="14" spans="2:9">
      <c r="B14" s="1" t="s">
        <v>15</v>
      </c>
      <c r="C14" s="1">
        <f t="shared" si="0"/>
        <v>997.532340785256</v>
      </c>
      <c r="D14" s="1"/>
      <c r="E14" s="1"/>
      <c r="F14" s="1">
        <f t="shared" si="1"/>
        <v>5.0709993988548616</v>
      </c>
      <c r="G14" s="1"/>
    </row>
    <row r="15" spans="2:9">
      <c r="B15" s="1" t="s">
        <v>16</v>
      </c>
      <c r="C15" s="1">
        <f t="shared" si="0"/>
        <v>1001.70517523657</v>
      </c>
      <c r="D15" s="1"/>
      <c r="E15" s="1"/>
      <c r="F15" s="1">
        <f t="shared" si="1"/>
        <v>3.6900354101549167</v>
      </c>
      <c r="G15" s="1"/>
    </row>
    <row r="16" spans="2:9">
      <c r="B16" s="1" t="s">
        <v>17</v>
      </c>
      <c r="C16" s="1">
        <f t="shared" si="0"/>
        <v>1003.69334884454</v>
      </c>
      <c r="D16" s="1"/>
      <c r="E16" s="1"/>
      <c r="F16" s="1">
        <f t="shared" si="1"/>
        <v>15.281219925521086</v>
      </c>
      <c r="G16" s="1"/>
    </row>
    <row r="17" spans="2:8">
      <c r="B17" s="1" t="s">
        <v>18</v>
      </c>
      <c r="C17" s="1">
        <f t="shared" si="0"/>
        <v>1000.0142972567101</v>
      </c>
      <c r="D17" s="1"/>
      <c r="E17" s="1"/>
      <c r="F17" s="1">
        <f t="shared" si="1"/>
        <v>5.2931518485156426E-2</v>
      </c>
      <c r="G17" s="1"/>
    </row>
    <row r="18" spans="2:8">
      <c r="B18" s="1" t="s">
        <v>19</v>
      </c>
      <c r="C18" s="1">
        <f t="shared" si="0"/>
        <v>999.64491962600698</v>
      </c>
      <c r="D18" s="1"/>
      <c r="E18" s="1"/>
      <c r="F18" s="1">
        <f t="shared" si="1"/>
        <v>1.9407031600596633E-2</v>
      </c>
      <c r="G18" s="1"/>
    </row>
    <row r="19" spans="2:8">
      <c r="B19" s="1" t="s">
        <v>20</v>
      </c>
      <c r="C19" s="1">
        <f t="shared" si="0"/>
        <v>999.05327058513603</v>
      </c>
      <c r="D19" s="1"/>
      <c r="E19" s="1"/>
      <c r="F19" s="1">
        <f t="shared" si="1"/>
        <v>0.53429983654026469</v>
      </c>
      <c r="G19" s="1"/>
    </row>
    <row r="20" spans="2:8">
      <c r="B20" s="1" t="s">
        <v>21</v>
      </c>
      <c r="C20" s="1">
        <f t="shared" si="0"/>
        <v>998.53482677281102</v>
      </c>
      <c r="D20" s="1"/>
      <c r="E20" s="1"/>
      <c r="F20" s="1">
        <f t="shared" si="1"/>
        <v>1.5610052967732209</v>
      </c>
      <c r="G20" s="1"/>
    </row>
    <row r="21" spans="2:8">
      <c r="B21" s="1" t="s">
        <v>22</v>
      </c>
      <c r="C21" s="1">
        <f t="shared" si="0"/>
        <v>1000.66417669586</v>
      </c>
      <c r="D21" s="1"/>
      <c r="E21" s="1"/>
      <c r="F21" s="1">
        <f t="shared" si="1"/>
        <v>0.77430839012098995</v>
      </c>
      <c r="G21" s="1"/>
    </row>
    <row r="22" spans="2:8">
      <c r="B22" s="1" t="s">
        <v>23</v>
      </c>
      <c r="C22" s="1">
        <f t="shared" si="0"/>
        <v>1002.56224666373</v>
      </c>
      <c r="D22" s="1"/>
      <c r="E22" s="1"/>
      <c r="F22" s="1">
        <f t="shared" si="1"/>
        <v>7.7173835375217497</v>
      </c>
      <c r="G22" s="1"/>
    </row>
    <row r="24" spans="2:8">
      <c r="B24" s="2" t="s">
        <v>26</v>
      </c>
      <c r="C24" s="2">
        <v>0.05</v>
      </c>
      <c r="F24" s="2" t="s">
        <v>30</v>
      </c>
      <c r="G24" s="3">
        <f>ABS(SQRT(E3)*((D3-C27)/(I3)))</f>
        <v>0.54286327119183231</v>
      </c>
    </row>
    <row r="25" spans="2:8">
      <c r="B25" s="8" t="s">
        <v>27</v>
      </c>
      <c r="C25" s="8"/>
      <c r="F25" s="8" t="s">
        <v>31</v>
      </c>
      <c r="G25" s="8"/>
    </row>
    <row r="27" spans="2:8">
      <c r="B27" s="2" t="s">
        <v>28</v>
      </c>
      <c r="C27" s="2">
        <v>1000</v>
      </c>
    </row>
    <row r="28" spans="2:8">
      <c r="B28" s="8" t="s">
        <v>29</v>
      </c>
      <c r="C28" s="8"/>
      <c r="H28" s="4" t="s">
        <v>33</v>
      </c>
    </row>
    <row r="29" spans="2:8">
      <c r="F29" s="9" t="s">
        <v>34</v>
      </c>
      <c r="G29" s="9"/>
      <c r="H29" s="5" t="str">
        <f>IF(G24&lt;C30,"верна","отверг")</f>
        <v>верна</v>
      </c>
    </row>
    <row r="30" spans="2:8">
      <c r="B30" s="2" t="s">
        <v>32</v>
      </c>
      <c r="C30" s="3">
        <f>TINV(C24,C33)</f>
        <v>2.0930240498548649</v>
      </c>
    </row>
    <row r="31" spans="2:8">
      <c r="B31" s="8" t="s">
        <v>40</v>
      </c>
      <c r="C31" s="8"/>
    </row>
    <row r="33" spans="2:3">
      <c r="B33" s="2" t="s">
        <v>38</v>
      </c>
      <c r="C33" s="2">
        <f>E3-1</f>
        <v>19</v>
      </c>
    </row>
    <row r="34" spans="2:3">
      <c r="B34" s="8" t="s">
        <v>39</v>
      </c>
      <c r="C34" s="8"/>
    </row>
  </sheetData>
  <mergeCells count="6">
    <mergeCell ref="B34:C34"/>
    <mergeCell ref="B25:C25"/>
    <mergeCell ref="B28:C28"/>
    <mergeCell ref="F25:G25"/>
    <mergeCell ref="B31:C31"/>
    <mergeCell ref="F29:G2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Лист1!hypothesis_3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2020-01-10T21:16:35Z</dcterms:modified>
</cp:coreProperties>
</file>