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ya\Desktop\IE\"/>
    </mc:Choice>
  </mc:AlternateContent>
  <xr:revisionPtr revIDLastSave="0" documentId="13_ncr:1_{C192D143-6FB0-4A8A-8AF0-35662782B022}" xr6:coauthVersionLast="47" xr6:coauthVersionMax="47" xr10:uidLastSave="{00000000-0000-0000-0000-000000000000}"/>
  <bookViews>
    <workbookView xWindow="-108" yWindow="-108" windowWidth="23256" windowHeight="12456" xr2:uid="{01CE153D-63DC-4450-99D2-A27A5B4F6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C35" i="1"/>
  <c r="D35" i="1"/>
  <c r="D21" i="1"/>
  <c r="C21" i="1"/>
  <c r="D28" i="1"/>
  <c r="C28" i="1"/>
  <c r="B28" i="1"/>
  <c r="D32" i="1"/>
  <c r="D10" i="1" s="1"/>
  <c r="C32" i="1"/>
  <c r="C10" i="1" s="1"/>
  <c r="C24" i="1" s="1"/>
  <c r="B32" i="1"/>
  <c r="D29" i="1"/>
  <c r="C29" i="1"/>
  <c r="B29" i="1"/>
  <c r="D14" i="1"/>
  <c r="B15" i="1"/>
  <c r="C15" i="1" s="1"/>
  <c r="D15" i="1" s="1"/>
  <c r="D5" i="1"/>
  <c r="C5" i="1"/>
  <c r="D4" i="1"/>
  <c r="C4" i="1"/>
  <c r="B22" i="1"/>
  <c r="D22" i="1" s="1"/>
  <c r="C16" i="1"/>
  <c r="D16" i="1" s="1"/>
  <c r="D17" i="1"/>
  <c r="C14" i="1"/>
  <c r="C13" i="1"/>
  <c r="B13" i="1"/>
  <c r="B18" i="1"/>
  <c r="C17" i="1"/>
  <c r="B21" i="1" l="1"/>
  <c r="B24" i="1" s="1"/>
  <c r="B35" i="1" s="1"/>
  <c r="I3" i="1" s="1"/>
  <c r="C22" i="1"/>
  <c r="D24" i="1"/>
</calcChain>
</file>

<file path=xl/sharedStrings.xml><?xml version="1.0" encoding="utf-8"?>
<sst xmlns="http://schemas.openxmlformats.org/spreadsheetml/2006/main" count="36" uniqueCount="31">
  <si>
    <t>Taxi Service</t>
  </si>
  <si>
    <t>3. Promotion:</t>
  </si>
  <si>
    <t>SunEarthTools (sun streaming data)</t>
  </si>
  <si>
    <t>Bloggers</t>
  </si>
  <si>
    <t>Pay-Per-Click</t>
  </si>
  <si>
    <t>Search Ads Campaign</t>
  </si>
  <si>
    <t>Taxes</t>
  </si>
  <si>
    <t>Insurance</t>
  </si>
  <si>
    <t>App Market Stores</t>
  </si>
  <si>
    <t>IT</t>
  </si>
  <si>
    <t>Marketing</t>
  </si>
  <si>
    <t>Spendings/Stages</t>
  </si>
  <si>
    <t>Introduction</t>
  </si>
  <si>
    <t>Growth</t>
  </si>
  <si>
    <t>Maturity</t>
  </si>
  <si>
    <t>Taxi Advertising</t>
  </si>
  <si>
    <t>2. Partnerships:</t>
  </si>
  <si>
    <t>1. Employee Salaries (Full Time):</t>
  </si>
  <si>
    <t>Social Networks</t>
  </si>
  <si>
    <t>Introduction, $/mo</t>
  </si>
  <si>
    <t>Growth, $/mo</t>
  </si>
  <si>
    <t>Maturity, $/mo</t>
  </si>
  <si>
    <t>Income/Stages</t>
  </si>
  <si>
    <t>Feature extension buys</t>
  </si>
  <si>
    <t>Total</t>
  </si>
  <si>
    <t>Investors</t>
  </si>
  <si>
    <t>OpenStreetMap (street streaming data)</t>
  </si>
  <si>
    <t>4. Organizational Expenses:</t>
  </si>
  <si>
    <t>Profit</t>
  </si>
  <si>
    <t>Stage</t>
  </si>
  <si>
    <t>App subscriptions of different types
E.g.: one week subscription "Wander with comfort" 
for travelers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</si>
</sst>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8">
    <xf numFmtId="0" fontId="0" fillId="0" borderId="0" xfId="0"/>
    <xf numFmtId="0" fontId="2" fillId="0" borderId="1" xfId="2"/>
    <xf numFmtId="0" fontId="3" fillId="0" borderId="2" xfId="3"/>
    <xf numFmtId="0" fontId="4" fillId="0" borderId="3" xfId="4"/>
    <xf numFmtId="0" fontId="2" fillId="3" borderId="1" xfId="2" applyFill="1"/>
    <xf numFmtId="0" fontId="1" fillId="0" borderId="0" xfId="1"/>
    <xf numFmtId="43" fontId="2" fillId="2" borderId="1" xfId="2" applyNumberFormat="1" applyFill="1"/>
    <xf numFmtId="0" fontId="0" fillId="0" borderId="0" xfId="0" applyAlignment="1">
      <alignment wrapText="1"/>
    </xf>
  </cellXfs>
  <cellStyles count="5">
    <cellStyle name="Heading 1" xfId="2" builtinId="16"/>
    <cellStyle name="Heading 2" xfId="3" builtinId="17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Monthly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Introduction</c:v>
                </c:pt>
                <c:pt idx="1">
                  <c:v>Growth</c:v>
                </c:pt>
                <c:pt idx="2">
                  <c:v>Maturity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34193</c:v>
                </c:pt>
                <c:pt idx="1">
                  <c:v>39618</c:v>
                </c:pt>
                <c:pt idx="2">
                  <c:v>49218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9-4C25-A9CD-B4630B02D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386596064"/>
        <c:axId val="1386596896"/>
      </c:barChart>
      <c:catAx>
        <c:axId val="13865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96896"/>
        <c:crosses val="autoZero"/>
        <c:auto val="1"/>
        <c:lblAlgn val="ctr"/>
        <c:lblOffset val="100"/>
        <c:noMultiLvlLbl val="0"/>
      </c:catAx>
      <c:valAx>
        <c:axId val="13865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285750</xdr:rowOff>
    </xdr:from>
    <xdr:to>
      <xdr:col>16</xdr:col>
      <xdr:colOff>11430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FEB4F-4E9D-5182-F12F-D14B9CFE9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4A11-0EDA-4CE9-9C65-0C816654F5AB}">
  <dimension ref="A1:I36"/>
  <sheetViews>
    <sheetView tabSelected="1" zoomScale="85" zoomScaleNormal="85" workbookViewId="0">
      <selection activeCell="D35" sqref="A1:D35"/>
    </sheetView>
  </sheetViews>
  <sheetFormatPr defaultRowHeight="14.4" x14ac:dyDescent="0.3"/>
  <cols>
    <col min="1" max="1" width="45.44140625" customWidth="1"/>
    <col min="2" max="2" width="20.88671875" customWidth="1"/>
    <col min="3" max="3" width="16.21875" customWidth="1"/>
    <col min="4" max="4" width="16" customWidth="1"/>
    <col min="5" max="5" width="8.88671875" customWidth="1"/>
    <col min="8" max="8" width="17.6640625" customWidth="1"/>
  </cols>
  <sheetData>
    <row r="1" spans="1:9" ht="20.399999999999999" thickBot="1" x14ac:dyDescent="0.45">
      <c r="A1" s="6" t="s">
        <v>11</v>
      </c>
      <c r="B1" s="2" t="s">
        <v>19</v>
      </c>
      <c r="C1" s="2" t="s">
        <v>20</v>
      </c>
      <c r="D1" s="2" t="s">
        <v>21</v>
      </c>
    </row>
    <row r="2" spans="1:9" ht="15" thickTop="1" x14ac:dyDescent="0.3">
      <c r="H2" t="s">
        <v>29</v>
      </c>
      <c r="I2" t="s">
        <v>28</v>
      </c>
    </row>
    <row r="3" spans="1:9" ht="23.4" x14ac:dyDescent="0.45">
      <c r="A3" s="5" t="s">
        <v>17</v>
      </c>
      <c r="H3" t="s">
        <v>12</v>
      </c>
      <c r="I3">
        <f>B35</f>
        <v>34193</v>
      </c>
    </row>
    <row r="4" spans="1:9" x14ac:dyDescent="0.3">
      <c r="A4" t="s">
        <v>9</v>
      </c>
      <c r="B4">
        <v>0</v>
      </c>
      <c r="C4">
        <f>5*3000 + 1*3000 + 1*1000</f>
        <v>19000</v>
      </c>
      <c r="D4">
        <f>3*3000 + 1*3000 + 1*3000</f>
        <v>15000</v>
      </c>
      <c r="H4" t="s">
        <v>13</v>
      </c>
      <c r="I4">
        <f>C35</f>
        <v>39618</v>
      </c>
    </row>
    <row r="5" spans="1:9" x14ac:dyDescent="0.3">
      <c r="A5" t="s">
        <v>10</v>
      </c>
      <c r="B5">
        <v>2500</v>
      </c>
      <c r="C5">
        <f>3*2500</f>
        <v>7500</v>
      </c>
      <c r="D5">
        <f>2*2500</f>
        <v>5000</v>
      </c>
      <c r="H5" t="s">
        <v>14</v>
      </c>
      <c r="I5">
        <f>D35</f>
        <v>49218</v>
      </c>
    </row>
    <row r="7" spans="1:9" ht="23.4" x14ac:dyDescent="0.45">
      <c r="A7" s="5" t="s">
        <v>16</v>
      </c>
    </row>
    <row r="8" spans="1:9" x14ac:dyDescent="0.3">
      <c r="A8" t="s">
        <v>2</v>
      </c>
      <c r="B8">
        <v>0</v>
      </c>
      <c r="C8">
        <v>0</v>
      </c>
      <c r="D8">
        <v>0</v>
      </c>
    </row>
    <row r="9" spans="1:9" x14ac:dyDescent="0.3">
      <c r="A9" t="s">
        <v>26</v>
      </c>
      <c r="B9">
        <v>0</v>
      </c>
      <c r="C9">
        <v>0</v>
      </c>
      <c r="D9">
        <v>0</v>
      </c>
    </row>
    <row r="10" spans="1:9" x14ac:dyDescent="0.3">
      <c r="A10" t="s">
        <v>0</v>
      </c>
      <c r="B10">
        <v>0</v>
      </c>
      <c r="C10">
        <f>600 + 0.1*C32</f>
        <v>15600</v>
      </c>
      <c r="D10">
        <f>0.1*D32</f>
        <v>12500</v>
      </c>
    </row>
    <row r="12" spans="1:9" ht="23.4" x14ac:dyDescent="0.45">
      <c r="A12" s="5" t="s">
        <v>1</v>
      </c>
    </row>
    <row r="13" spans="1:9" x14ac:dyDescent="0.3">
      <c r="A13" t="s">
        <v>15</v>
      </c>
      <c r="B13">
        <f>50 * 100</f>
        <v>5000</v>
      </c>
      <c r="C13">
        <f>50*300</f>
        <v>15000</v>
      </c>
      <c r="D13">
        <v>0</v>
      </c>
    </row>
    <row r="14" spans="1:9" x14ac:dyDescent="0.3">
      <c r="A14" t="s">
        <v>3</v>
      </c>
      <c r="B14">
        <v>0</v>
      </c>
      <c r="C14">
        <f>1000 * 15</f>
        <v>15000</v>
      </c>
      <c r="D14">
        <f>1000*10</f>
        <v>10000</v>
      </c>
    </row>
    <row r="15" spans="1:9" x14ac:dyDescent="0.3">
      <c r="A15" t="s">
        <v>4</v>
      </c>
      <c r="B15">
        <f>3 * 1000</f>
        <v>3000</v>
      </c>
      <c r="C15">
        <f>B15</f>
        <v>3000</v>
      </c>
      <c r="D15">
        <f>C15</f>
        <v>3000</v>
      </c>
    </row>
    <row r="16" spans="1:9" x14ac:dyDescent="0.3">
      <c r="A16" t="s">
        <v>18</v>
      </c>
      <c r="B16">
        <v>0</v>
      </c>
      <c r="C16">
        <f>1000 + 3000</f>
        <v>4000</v>
      </c>
      <c r="D16">
        <f>C16</f>
        <v>4000</v>
      </c>
    </row>
    <row r="17" spans="1:4" x14ac:dyDescent="0.3">
      <c r="A17" t="s">
        <v>5</v>
      </c>
      <c r="B17">
        <v>1000</v>
      </c>
      <c r="C17">
        <f>B17</f>
        <v>1000</v>
      </c>
      <c r="D17">
        <f>1000</f>
        <v>1000</v>
      </c>
    </row>
    <row r="18" spans="1:4" x14ac:dyDescent="0.3">
      <c r="A18" t="s">
        <v>8</v>
      </c>
      <c r="B18">
        <f>25+18</f>
        <v>43</v>
      </c>
      <c r="C18">
        <v>18</v>
      </c>
      <c r="D18">
        <v>18</v>
      </c>
    </row>
    <row r="20" spans="1:4" ht="23.4" x14ac:dyDescent="0.45">
      <c r="A20" s="5" t="s">
        <v>27</v>
      </c>
    </row>
    <row r="21" spans="1:4" x14ac:dyDescent="0.3">
      <c r="A21" t="s">
        <v>6</v>
      </c>
      <c r="B21">
        <f>0.2*B32</f>
        <v>11500</v>
      </c>
      <c r="C21">
        <f>0.2*C32</f>
        <v>30000</v>
      </c>
      <c r="D21">
        <f>0.2*D32</f>
        <v>25000</v>
      </c>
    </row>
    <row r="22" spans="1:4" x14ac:dyDescent="0.3">
      <c r="A22" t="s">
        <v>7</v>
      </c>
      <c r="B22">
        <f>30+124+40+70</f>
        <v>264</v>
      </c>
      <c r="C22">
        <f>B22</f>
        <v>264</v>
      </c>
      <c r="D22">
        <f>B22</f>
        <v>264</v>
      </c>
    </row>
    <row r="24" spans="1:4" ht="20.399999999999999" thickBot="1" x14ac:dyDescent="0.45">
      <c r="A24" s="1" t="s">
        <v>24</v>
      </c>
      <c r="B24" s="3">
        <f>SUM(B4:B22)</f>
        <v>23307</v>
      </c>
      <c r="C24" s="3">
        <f>SUM(C4:C22)</f>
        <v>110382</v>
      </c>
      <c r="D24" s="3">
        <f>SUM(D4:D22)</f>
        <v>75782</v>
      </c>
    </row>
    <row r="25" spans="1:4" ht="15" thickTop="1" x14ac:dyDescent="0.3"/>
    <row r="26" spans="1:4" ht="20.399999999999999" thickBot="1" x14ac:dyDescent="0.45">
      <c r="A26" s="4" t="s">
        <v>22</v>
      </c>
      <c r="B26" s="2" t="s">
        <v>19</v>
      </c>
      <c r="C26" s="2" t="s">
        <v>20</v>
      </c>
      <c r="D26" s="2" t="s">
        <v>21</v>
      </c>
    </row>
    <row r="27" spans="1:4" ht="15" thickTop="1" x14ac:dyDescent="0.3"/>
    <row r="28" spans="1:4" ht="40.799999999999997" customHeight="1" x14ac:dyDescent="0.3">
      <c r="A28" s="7" t="s">
        <v>30</v>
      </c>
      <c r="B28">
        <f>3*2000</f>
        <v>6000</v>
      </c>
      <c r="C28">
        <f xml:space="preserve"> 5*25000</f>
        <v>125000</v>
      </c>
      <c r="D28">
        <f>5*20000</f>
        <v>100000</v>
      </c>
    </row>
    <row r="29" spans="1:4" x14ac:dyDescent="0.3">
      <c r="A29" t="s">
        <v>23</v>
      </c>
      <c r="B29">
        <f>5*300</f>
        <v>1500</v>
      </c>
      <c r="C29">
        <f>5*5000</f>
        <v>25000</v>
      </c>
      <c r="D29">
        <f>5000*5</f>
        <v>25000</v>
      </c>
    </row>
    <row r="30" spans="1:4" x14ac:dyDescent="0.3">
      <c r="A30" t="s">
        <v>25</v>
      </c>
      <c r="B30">
        <v>50000</v>
      </c>
      <c r="C30">
        <v>0</v>
      </c>
      <c r="D30">
        <v>0</v>
      </c>
    </row>
    <row r="32" spans="1:4" ht="20.399999999999999" thickBot="1" x14ac:dyDescent="0.45">
      <c r="A32" s="1" t="s">
        <v>24</v>
      </c>
      <c r="B32" s="3">
        <f>SUM(B28:B30)</f>
        <v>57500</v>
      </c>
      <c r="C32" s="3">
        <f>SUM(C28:C30)</f>
        <v>150000</v>
      </c>
      <c r="D32" s="3">
        <f>SUM(D28:D30)</f>
        <v>125000</v>
      </c>
    </row>
    <row r="33" spans="1:4" ht="15" thickTop="1" x14ac:dyDescent="0.3"/>
    <row r="35" spans="1:4" ht="20.399999999999999" thickBot="1" x14ac:dyDescent="0.45">
      <c r="A35" s="1" t="s">
        <v>28</v>
      </c>
      <c r="B35" s="1">
        <f>B32-B24</f>
        <v>34193</v>
      </c>
      <c r="C35" s="1">
        <f>C32-C24</f>
        <v>39618</v>
      </c>
      <c r="D35" s="1">
        <f>D32-D24</f>
        <v>49218</v>
      </c>
    </row>
    <row r="36" spans="1:4" ht="15" thickTop="1" x14ac:dyDescent="0.3"/>
  </sheetData>
  <pageMargins left="0.7" right="0.7" top="0.75" bottom="0.75" header="0.3" footer="0.3"/>
  <pageSetup orientation="portrait" r:id="rId1"/>
  <ignoredErrors>
    <ignoredError sqref="C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 Mosek</dc:creator>
  <cp:lastModifiedBy>Go Mosek</cp:lastModifiedBy>
  <dcterms:created xsi:type="dcterms:W3CDTF">2022-12-07T20:21:26Z</dcterms:created>
  <dcterms:modified xsi:type="dcterms:W3CDTF">2023-01-18T20:11:50Z</dcterms:modified>
</cp:coreProperties>
</file>