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<sst xmlns="http://schemas.openxmlformats.org/spreadsheetml/2006/main" count="14" uniqueCount="12">
  <si>
    <t># Processors</t>
  </si>
  <si>
    <t>Number of Barriers</t>
  </si>
  <si>
    <t>Centralized</t>
  </si>
  <si>
    <t>Tournament</t>
  </si>
  <si>
    <t>Baseline</t>
  </si>
  <si>
    <t>#Threads</t>
  </si>
  <si>
    <t>Centralized </t>
  </si>
  <si>
    <t>Dissemination</t>
  </si>
  <si>
    <t># of Threads</t>
  </si>
  <si>
    <t># of Processors</t>
  </si>
  <si>
    <t># of barriers</t>
  </si>
  <si>
    <t>Centralized+Diss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</si>
</sst>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2.29"/>
  </cols>
  <sheetData>
    <row r="2">
      <c t="s" r="B2">
        <v>0</v>
      </c>
      <c t="s" r="C2">
        <v>1</v>
      </c>
      <c t="s" r="D2">
        <v>2</v>
      </c>
      <c t="s" r="E2">
        <v>3</v>
      </c>
      <c t="s" r="F2">
        <v>4</v>
      </c>
    </row>
    <row r="3">
      <c r="B3">
        <v>2</v>
      </c>
      <c r="C3">
        <v>1000</v>
      </c>
      <c r="D3">
        <f>AVERAGE(97,95)</f>
        <v>96</v>
      </c>
      <c r="E3">
        <v>43.651</v>
      </c>
      <c r="F3">
        <f>AVERAGE(20,20)</f>
        <v>20</v>
      </c>
    </row>
    <row r="4">
      <c r="B4">
        <v>4</v>
      </c>
      <c r="C4">
        <v>1000</v>
      </c>
      <c r="D4">
        <f>AVERAGE(175,180,182,106)</f>
        <v>160.75</v>
      </c>
      <c r="E4">
        <v>60.454</v>
      </c>
      <c r="F4">
        <f>AVERAGE(28,28,28,27)</f>
        <v>27.75</v>
      </c>
    </row>
    <row r="5">
      <c r="B5">
        <v>6</v>
      </c>
      <c r="C5">
        <v>1000</v>
      </c>
      <c r="D5">
        <f>AVERAGE(281,223,204,288,287,227)</f>
        <v>251.666666666667</v>
      </c>
      <c r="E5">
        <v>66.955</v>
      </c>
      <c r="F5">
        <v>41</v>
      </c>
    </row>
    <row r="6">
      <c r="B6">
        <v>8</v>
      </c>
      <c r="C6">
        <v>1000</v>
      </c>
      <c r="D6">
        <f>AVERAGE(293,239,241,299,241,302,241,227)</f>
        <v>260.375</v>
      </c>
      <c r="E6">
        <v>103.356</v>
      </c>
      <c r="F6">
        <v>38</v>
      </c>
    </row>
    <row r="7">
      <c r="B7">
        <v>10</v>
      </c>
      <c r="C7">
        <v>1000</v>
      </c>
      <c r="D7">
        <f>AVERAGE(328,279,280,325,279,280,341,279,279)</f>
        <v>296.666666666667</v>
      </c>
      <c r="E7">
        <v>70.132</v>
      </c>
      <c r="F7">
        <v>57</v>
      </c>
    </row>
    <row r="8">
      <c r="B8">
        <v>12</v>
      </c>
      <c r="C8">
        <v>1000</v>
      </c>
      <c r="D8">
        <f>AVERAGE(410,363,362,423,340,361,362,421,362,424,362)</f>
        <v>380.909090909091</v>
      </c>
      <c r="E8">
        <v>73.329</v>
      </c>
      <c r="F8">
        <v>54</v>
      </c>
    </row>
    <row r="9">
      <c r="B9">
        <v>2</v>
      </c>
      <c r="C9">
        <v>10000</v>
      </c>
      <c r="D9">
        <f>AVERAGE(92,97)</f>
        <v>94.5</v>
      </c>
      <c r="E9">
        <v>8.1047</v>
      </c>
      <c r="F9">
        <v>4</v>
      </c>
    </row>
    <row r="10">
      <c r="B10">
        <v>4</v>
      </c>
      <c r="C10">
        <v>10000</v>
      </c>
      <c r="D10">
        <f>AVERAGE(177,238,166,177)</f>
        <v>189.5</v>
      </c>
      <c r="E10">
        <v>11.8884</v>
      </c>
      <c r="F10">
        <v>7.5</v>
      </c>
    </row>
    <row r="11">
      <c r="B11">
        <v>6</v>
      </c>
      <c r="C11">
        <v>10000</v>
      </c>
      <c r="D11">
        <f>AVERAGE(222,219,280,204,222,222)</f>
        <v>228.166666666667</v>
      </c>
      <c r="E11">
        <v>13.6622667</v>
      </c>
      <c r="F11">
        <v>10.23</v>
      </c>
    </row>
    <row r="12">
      <c r="B12">
        <v>8</v>
      </c>
      <c r="C12">
        <v>10000</v>
      </c>
      <c r="D12">
        <f>AVERAGE(251,242,253,267,247,252,252,234)</f>
        <v>249.75</v>
      </c>
      <c r="E12">
        <v>19.492475</v>
      </c>
      <c r="F12">
        <v>10.52</v>
      </c>
    </row>
    <row r="13">
      <c r="B13">
        <v>10</v>
      </c>
      <c r="C13">
        <v>10000</v>
      </c>
      <c r="D13">
        <f>AVERAGE(399,350,350,411,409,350,350,322,350,409)</f>
        <v>370</v>
      </c>
      <c r="E13">
        <v>22.0088</v>
      </c>
      <c r="F13">
        <v>14.87</v>
      </c>
    </row>
    <row r="14">
      <c r="B14">
        <v>12</v>
      </c>
      <c r="C14">
        <v>10000</v>
      </c>
      <c r="D14">
        <f>AVERAGE(462, 413, 415, 415,474, 476, 415,412, 415, 395)</f>
        <v>429.2</v>
      </c>
      <c r="E14">
        <v>23.2983</v>
      </c>
      <c r="F14">
        <v>14.7</v>
      </c>
    </row>
    <row r="15">
      <c r="B15">
        <v>2</v>
      </c>
      <c r="C15">
        <v>100000</v>
      </c>
      <c r="D15">
        <f>AVERAGE(84,88)</f>
        <v>86</v>
      </c>
      <c r="E15">
        <v>5.85102</v>
      </c>
      <c r="F15">
        <v>2</v>
      </c>
    </row>
    <row r="16">
      <c r="B16">
        <v>4</v>
      </c>
      <c r="C16">
        <v>100000</v>
      </c>
      <c r="D16">
        <f>AVERAGE(165,152,161,160)</f>
        <v>159.5</v>
      </c>
      <c r="E16">
        <v>8.94129</v>
      </c>
      <c r="F16">
        <v>4.71</v>
      </c>
    </row>
    <row r="17">
      <c r="B17">
        <v>6</v>
      </c>
      <c r="C17">
        <v>100000</v>
      </c>
      <c r="D17">
        <f>AVERAGE(188,172,192,191,182,189)</f>
        <v>185.666666666667</v>
      </c>
      <c r="E17">
        <v>17.37161</v>
      </c>
      <c r="F17">
        <v>7.615</v>
      </c>
    </row>
    <row r="18">
      <c r="B18">
        <v>8</v>
      </c>
      <c r="C18">
        <v>100000</v>
      </c>
      <c r="D18">
        <f>AVERAGE(238,240,239,237,240,226,239,238)</f>
        <v>237.125</v>
      </c>
      <c r="E18">
        <v>29.0172975</v>
      </c>
      <c r="F18">
        <v>7.51</v>
      </c>
    </row>
    <row r="19">
      <c r="B19">
        <v>10</v>
      </c>
      <c r="C19">
        <v>100000</v>
      </c>
      <c r="D19">
        <f>AVERAGE(271,267,269,256,273,269,269,270)</f>
        <v>268</v>
      </c>
      <c r="E19">
        <v>11.89862</v>
      </c>
      <c r="F19">
        <v>10.91</v>
      </c>
    </row>
    <row r="20">
      <c r="B20">
        <v>12</v>
      </c>
      <c r="C20">
        <v>100000</v>
      </c>
      <c r="D20">
        <f>AVERAGE(292,294,282,295,295,298,296,296,297,300,300,297)</f>
        <v>295.166666666667</v>
      </c>
      <c r="E20">
        <v>11.545095</v>
      </c>
      <c r="F20">
        <v>11.13</v>
      </c>
    </row>
    <row r="22">
      <c t="s" r="B22">
        <v>5</v>
      </c>
      <c t="s" r="C22">
        <v>1</v>
      </c>
      <c t="s" r="D22">
        <v>6</v>
      </c>
      <c t="s" r="E22">
        <v>7</v>
      </c>
      <c t="s" r="F22">
        <v>4</v>
      </c>
    </row>
    <row r="23">
      <c r="B23">
        <v>2</v>
      </c>
      <c r="C23">
        <v>1000</v>
      </c>
      <c r="D23">
        <v>85</v>
      </c>
      <c r="E23">
        <v>60.1225</v>
      </c>
      <c r="F23">
        <v>3</v>
      </c>
    </row>
    <row r="24">
      <c r="B24">
        <v>4</v>
      </c>
      <c r="C24">
        <v>1000</v>
      </c>
      <c r="D24">
        <v>166</v>
      </c>
      <c r="E24">
        <v>91.57925</v>
      </c>
      <c r="F24">
        <v>10</v>
      </c>
    </row>
    <row r="25">
      <c r="B25">
        <v>6</v>
      </c>
      <c r="C25">
        <v>1000</v>
      </c>
      <c r="D25">
        <v>250</v>
      </c>
      <c r="E25">
        <v>132.671333</v>
      </c>
      <c r="F25">
        <v>11</v>
      </c>
    </row>
    <row r="26">
      <c r="B26">
        <v>8</v>
      </c>
      <c r="C26">
        <v>1000</v>
      </c>
      <c r="D26">
        <v>227</v>
      </c>
      <c r="E26">
        <v>106.692625</v>
      </c>
      <c r="F26">
        <v>20</v>
      </c>
    </row>
    <row r="27">
      <c r="B27">
        <v>2</v>
      </c>
      <c r="C27">
        <v>10000</v>
      </c>
      <c r="D27">
        <v>84</v>
      </c>
      <c r="E27">
        <v>60.015</v>
      </c>
      <c r="F27">
        <v>3</v>
      </c>
    </row>
    <row r="28">
      <c r="B28">
        <v>4</v>
      </c>
      <c r="C28">
        <v>10000</v>
      </c>
      <c r="D28">
        <v>166</v>
      </c>
      <c r="E28">
        <v>88.791625</v>
      </c>
      <c r="F28">
        <v>4</v>
      </c>
    </row>
    <row r="29">
      <c r="B29">
        <v>6</v>
      </c>
      <c r="C29">
        <v>10000</v>
      </c>
      <c r="D29">
        <v>157</v>
      </c>
      <c r="E29">
        <v>122.1578167</v>
      </c>
      <c r="F29">
        <v>16</v>
      </c>
    </row>
    <row r="30">
      <c r="B30">
        <v>8</v>
      </c>
      <c r="C30">
        <v>10000</v>
      </c>
      <c r="D30">
        <v>262</v>
      </c>
      <c r="E30">
        <v>108.938375</v>
      </c>
      <c r="F30">
        <v>20</v>
      </c>
    </row>
    <row r="31">
      <c r="B31">
        <v>2</v>
      </c>
      <c r="C31">
        <v>100000</v>
      </c>
      <c r="D31">
        <v>83</v>
      </c>
      <c r="E31">
        <v>62.903745</v>
      </c>
      <c r="F31">
        <v>2.6</v>
      </c>
    </row>
    <row r="32">
      <c r="B32">
        <v>4</v>
      </c>
      <c r="C32">
        <v>100000</v>
      </c>
      <c r="D32">
        <v>137</v>
      </c>
      <c r="E32">
        <v>70.509785</v>
      </c>
      <c r="F32">
        <v>5</v>
      </c>
    </row>
    <row r="33">
      <c r="B33">
        <v>6</v>
      </c>
      <c r="C33">
        <v>100000</v>
      </c>
      <c r="D33">
        <v>177</v>
      </c>
      <c r="E33">
        <v>86.95722167</v>
      </c>
      <c r="F33">
        <v>11</v>
      </c>
    </row>
    <row r="34">
      <c r="B34">
        <v>8</v>
      </c>
      <c r="C34">
        <v>100000</v>
      </c>
      <c r="D34">
        <v>186</v>
      </c>
      <c r="E34">
        <v>102.7467625</v>
      </c>
      <c r="F34">
        <v>20</v>
      </c>
    </row>
    <row r="37">
      <c t="s" r="B37">
        <v>8</v>
      </c>
      <c t="s" r="C37">
        <v>9</v>
      </c>
      <c t="s" r="D37">
        <v>10</v>
      </c>
      <c t="s" r="E37">
        <v>11</v>
      </c>
    </row>
    <row r="38">
      <c r="B38">
        <v>2</v>
      </c>
      <c r="C38">
        <v>2</v>
      </c>
      <c r="D38">
        <v>100000</v>
      </c>
      <c r="E38">
        <f>AVERAGE(9,8)</f>
        <v>8.5</v>
      </c>
    </row>
    <row r="39">
      <c r="B39">
        <v>4</v>
      </c>
      <c r="C39">
        <v>2</v>
      </c>
      <c r="D39">
        <v>100000</v>
      </c>
      <c r="E39">
        <f>AVERAGE(13,12)</f>
        <v>12.5</v>
      </c>
    </row>
    <row r="40">
      <c r="B40">
        <v>6</v>
      </c>
      <c r="C40">
        <v>2</v>
      </c>
      <c r="D40">
        <v>100000</v>
      </c>
      <c r="E40">
        <f>AVERAGE(19,19)</f>
        <v>19</v>
      </c>
    </row>
    <row r="41">
      <c r="B41">
        <v>8</v>
      </c>
      <c r="C41">
        <v>2</v>
      </c>
      <c r="D41">
        <v>100000</v>
      </c>
      <c r="E41">
        <f>AVERAGE(24,23)</f>
        <v>23.5</v>
      </c>
    </row>
    <row r="42">
      <c r="B42">
        <v>2</v>
      </c>
      <c r="C42">
        <v>4</v>
      </c>
      <c r="D42">
        <v>100000</v>
      </c>
      <c r="E42">
        <f>AVERAGE(168, 161, 168, 168)</f>
        <v>166.25</v>
      </c>
    </row>
    <row r="43">
      <c r="B43">
        <v>4</v>
      </c>
      <c r="C43">
        <v>4</v>
      </c>
      <c r="D43">
        <v>100000</v>
      </c>
      <c r="E43">
        <f>AVERAGE(150,143,150,150)</f>
        <v>148.25</v>
      </c>
    </row>
    <row r="44">
      <c r="B44">
        <v>6</v>
      </c>
      <c r="C44">
        <v>4</v>
      </c>
      <c r="D44">
        <v>100000</v>
      </c>
      <c r="E44">
        <f>AVERAGE(163,156,163,163)</f>
        <v>161.25</v>
      </c>
    </row>
    <row r="45">
      <c r="B45">
        <v>8</v>
      </c>
      <c r="C45">
        <v>4</v>
      </c>
      <c r="D45">
        <v>100000</v>
      </c>
      <c r="E45">
        <f>AVERAGE(154,147,154,154)</f>
        <v>152.25</v>
      </c>
    </row>
    <row r="46">
      <c r="B46">
        <v>2</v>
      </c>
      <c r="C46">
        <v>6</v>
      </c>
      <c r="D46">
        <v>100000</v>
      </c>
      <c r="E46">
        <f>AVERAGE(198,198,186,198,198,198)</f>
        <v>196</v>
      </c>
    </row>
    <row r="47">
      <c r="B47">
        <v>4</v>
      </c>
      <c r="C47">
        <v>6</v>
      </c>
      <c r="D47">
        <v>100000</v>
      </c>
      <c r="E47">
        <v>202.3</v>
      </c>
    </row>
    <row r="48">
      <c r="B48">
        <v>6</v>
      </c>
      <c r="C48">
        <v>6</v>
      </c>
      <c r="D48">
        <v>100000</v>
      </c>
      <c r="E48">
        <f>AVERAGE(204,195,204,204,204,204)</f>
        <v>202.5</v>
      </c>
    </row>
    <row r="49">
      <c s="1" r="B49">
        <v>8</v>
      </c>
      <c r="C49">
        <v>6</v>
      </c>
      <c r="D49">
        <v>100000</v>
      </c>
      <c r="E49">
        <v>199.3</v>
      </c>
    </row>
    <row r="50">
      <c r="B50">
        <v>2</v>
      </c>
      <c r="C50">
        <v>8</v>
      </c>
      <c r="D50">
        <v>100000</v>
      </c>
      <c r="E50">
        <f>AVERAGE(243,235,243,243,243,243,243,243)</f>
        <v>242</v>
      </c>
    </row>
    <row r="51">
      <c r="B51">
        <v>4</v>
      </c>
      <c r="C51">
        <v>8</v>
      </c>
      <c r="D51">
        <v>100000</v>
      </c>
      <c r="E51">
        <f>AVERAGE(247,238,247,247,247,247,247,247)</f>
        <v>245.875</v>
      </c>
    </row>
    <row r="52">
      <c r="B52">
        <v>6</v>
      </c>
      <c r="C52">
        <v>8</v>
      </c>
      <c r="D52">
        <v>100000</v>
      </c>
      <c r="E52">
        <f>AVERAGE(249,241,249,249,249,249,249,249)</f>
        <v>248</v>
      </c>
    </row>
    <row r="53">
      <c r="B53">
        <v>8</v>
      </c>
      <c r="C53">
        <v>8</v>
      </c>
      <c r="D53">
        <v>100000</v>
      </c>
      <c r="E53">
        <f>AVERAGE(255,246,255,255,255,255,255,255)</f>
        <v>253.875</v>
      </c>
    </row>
  </sheetData>
</worksheet>
</file>