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val.Shukla\My Documents\Visual Studio 2015\Projects\FinancialPlannerServer\FinancialPlannerClient\"/>
    </mc:Choice>
  </mc:AlternateContent>
  <xr:revisionPtr revIDLastSave="0" documentId="8_{ECC4012A-4A30-43CC-8E40-B867CDC269C4}" xr6:coauthVersionLast="31" xr6:coauthVersionMax="31" xr10:uidLastSave="{00000000-0000-0000-0000-000000000000}"/>
  <bookViews>
    <workbookView xWindow="0" yWindow="0" windowWidth="20490" windowHeight="7245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L14" i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15" i="1"/>
  <c r="D4" i="1"/>
  <c r="C4" i="1"/>
  <c r="G4" i="1"/>
  <c r="G5" i="1" s="1"/>
  <c r="G6" i="1" s="1"/>
  <c r="G7" i="1" s="1"/>
  <c r="D9" i="1"/>
  <c r="D10" i="1"/>
  <c r="D11" i="1"/>
  <c r="D12" i="1"/>
  <c r="D13" i="1"/>
  <c r="D14" i="1"/>
  <c r="D15" i="1"/>
  <c r="D5" i="1"/>
  <c r="C6" i="1"/>
  <c r="D6" i="1" s="1"/>
  <c r="C7" i="1"/>
  <c r="D7" i="1" s="1"/>
  <c r="C5" i="1"/>
  <c r="K15" i="1"/>
  <c r="K14" i="1" s="1"/>
  <c r="K13" i="1" s="1"/>
  <c r="K12" i="1" s="1"/>
  <c r="K11" i="1" s="1"/>
  <c r="K10" i="1" s="1"/>
  <c r="K9" i="1" s="1"/>
  <c r="K8" i="1" s="1"/>
  <c r="K7" i="1" s="1"/>
  <c r="K6" i="1" l="1"/>
  <c r="K5" i="1" s="1"/>
  <c r="K4" i="1" s="1"/>
  <c r="I7" i="1"/>
  <c r="I9" i="1" l="1"/>
  <c r="I10" i="1" s="1"/>
  <c r="F8" i="1" l="1"/>
  <c r="G8" i="1" s="1"/>
  <c r="G9" i="1" s="1"/>
  <c r="G10" i="1" s="1"/>
  <c r="G11" i="1" s="1"/>
  <c r="G12" i="1" s="1"/>
  <c r="G13" i="1" s="1"/>
  <c r="G14" i="1" s="1"/>
  <c r="G15" i="1" s="1"/>
  <c r="C8" i="1"/>
  <c r="D8" i="1" s="1"/>
</calcChain>
</file>

<file path=xl/sharedStrings.xml><?xml version="1.0" encoding="utf-8"?>
<sst xmlns="http://schemas.openxmlformats.org/spreadsheetml/2006/main" count="9" uniqueCount="8">
  <si>
    <t>FV</t>
  </si>
  <si>
    <t>Actual</t>
  </si>
  <si>
    <t>Cash Surplus</t>
  </si>
  <si>
    <t>Amount Allocate to Goal</t>
  </si>
  <si>
    <t>Year Left</t>
  </si>
  <si>
    <t>Return %</t>
  </si>
  <si>
    <t>Estimated (LIFO)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</si>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</sst>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tabSelected="1" topLeftCell="B1" workbookViewId="0">
      <selection activeCell="C35" sqref="C35"/>
    </sheetView>
  </sheetViews>
  <sheetFormatPr defaultRowHeight="15" x14ac:dyDescent="0.25"/>
  <cols>
    <col min="1" max="1" width="20.7109375" customWidth="1"/>
    <col min="2" max="2" width="12.140625" bestFit="1" customWidth="1"/>
    <col min="3" max="3" width="23" bestFit="1" customWidth="1"/>
    <col min="7" max="7" width="12" bestFit="1" customWidth="1"/>
    <col min="11" max="11" width="15.7109375" bestFit="1" customWidth="1"/>
    <col min="12" max="12" width="15.42578125" customWidth="1"/>
  </cols>
  <sheetData>
    <row r="2" spans="1:17" x14ac:dyDescent="0.25">
      <c r="A2" t="s">
        <v>2</v>
      </c>
      <c r="B2" t="s">
        <v>2</v>
      </c>
      <c r="C2" t="s">
        <v>3</v>
      </c>
      <c r="G2" t="s">
        <v>1</v>
      </c>
      <c r="K2" t="s">
        <v>6</v>
      </c>
    </row>
    <row r="3" spans="1:17" x14ac:dyDescent="0.25">
      <c r="G3">
        <v>0</v>
      </c>
      <c r="H3">
        <v>0</v>
      </c>
      <c r="O3" t="s">
        <v>7</v>
      </c>
      <c r="P3" t="s">
        <v>4</v>
      </c>
      <c r="Q3" t="s">
        <v>5</v>
      </c>
    </row>
    <row r="4" spans="1:17" x14ac:dyDescent="0.25">
      <c r="A4">
        <v>228000</v>
      </c>
      <c r="B4">
        <v>15000</v>
      </c>
      <c r="C4">
        <f>F4</f>
        <v>15000</v>
      </c>
      <c r="D4">
        <f>B4-C4</f>
        <v>0</v>
      </c>
      <c r="E4">
        <f>A4</f>
        <v>228000</v>
      </c>
      <c r="F4">
        <v>15000</v>
      </c>
      <c r="G4">
        <f>G3+F4+((G3*Q4)/100)</f>
        <v>15000</v>
      </c>
      <c r="H4">
        <f>H3+E4+((H3*Q4)/100)</f>
        <v>228000</v>
      </c>
      <c r="K4">
        <f t="shared" ref="K3:K12" si="0">(K5 * 100) /(100+Q4)</f>
        <v>83079.314119633564</v>
      </c>
      <c r="L4">
        <f t="shared" ref="L4:L13" si="1">(L5 * 100) /(100+Q4)</f>
        <v>853325.9127718627</v>
      </c>
      <c r="O4">
        <v>2019</v>
      </c>
      <c r="P4">
        <v>11</v>
      </c>
      <c r="Q4">
        <v>12</v>
      </c>
    </row>
    <row r="5" spans="1:17" x14ac:dyDescent="0.25">
      <c r="A5">
        <v>312000</v>
      </c>
      <c r="B5">
        <v>20000</v>
      </c>
      <c r="C5">
        <f>F5</f>
        <v>20000</v>
      </c>
      <c r="D5">
        <f>B5-C5</f>
        <v>0</v>
      </c>
      <c r="E5">
        <f t="shared" ref="E5:E11" si="2">A5</f>
        <v>312000</v>
      </c>
      <c r="F5">
        <v>20000</v>
      </c>
      <c r="G5">
        <f>G4 +F5 +((G4*Q4)/100)</f>
        <v>36800</v>
      </c>
      <c r="H5">
        <f t="shared" ref="H5:H14" si="3">H4+E5+((H4*Q5)/100)</f>
        <v>567360</v>
      </c>
      <c r="K5">
        <f t="shared" si="0"/>
        <v>93048.8318139896</v>
      </c>
      <c r="L5">
        <f t="shared" si="1"/>
        <v>955725.02230448613</v>
      </c>
      <c r="O5">
        <v>2020</v>
      </c>
      <c r="P5">
        <v>10</v>
      </c>
      <c r="Q5">
        <v>12</v>
      </c>
    </row>
    <row r="6" spans="1:17" x14ac:dyDescent="0.25">
      <c r="B6">
        <v>25000</v>
      </c>
      <c r="C6">
        <f t="shared" ref="C6:C8" si="4">F6</f>
        <v>25000</v>
      </c>
      <c r="D6">
        <f t="shared" ref="D6:D16" si="5">B6-C6</f>
        <v>0</v>
      </c>
      <c r="E6">
        <f t="shared" si="2"/>
        <v>0</v>
      </c>
      <c r="F6">
        <v>25000</v>
      </c>
      <c r="G6">
        <f>G5 +F6 +((G5*Q5)/100)</f>
        <v>66216</v>
      </c>
      <c r="H6">
        <f t="shared" si="3"/>
        <v>635443.19999999995</v>
      </c>
      <c r="K6">
        <f t="shared" si="0"/>
        <v>104214.69163166836</v>
      </c>
      <c r="L6">
        <f t="shared" si="1"/>
        <v>1070412.0249810244</v>
      </c>
      <c r="O6">
        <v>2021</v>
      </c>
      <c r="P6">
        <v>9</v>
      </c>
      <c r="Q6">
        <v>12</v>
      </c>
    </row>
    <row r="7" spans="1:17" x14ac:dyDescent="0.25">
      <c r="B7">
        <v>30000</v>
      </c>
      <c r="C7">
        <f t="shared" si="4"/>
        <v>30000</v>
      </c>
      <c r="D7">
        <f t="shared" si="5"/>
        <v>0</v>
      </c>
      <c r="E7">
        <f t="shared" si="2"/>
        <v>0</v>
      </c>
      <c r="F7">
        <v>30000</v>
      </c>
      <c r="G7">
        <f>G6 +F7 +((G6*Q6)/100)</f>
        <v>104161.92</v>
      </c>
      <c r="H7">
        <f t="shared" si="3"/>
        <v>711696.38399999996</v>
      </c>
      <c r="I7">
        <f>K7-G7</f>
        <v>12558.534627468573</v>
      </c>
      <c r="K7">
        <f t="shared" si="0"/>
        <v>116720.45462746857</v>
      </c>
      <c r="L7">
        <f t="shared" si="1"/>
        <v>1198861.4679787473</v>
      </c>
      <c r="O7">
        <v>2022</v>
      </c>
      <c r="P7">
        <v>8</v>
      </c>
      <c r="Q7">
        <v>12</v>
      </c>
    </row>
    <row r="8" spans="1:17" x14ac:dyDescent="0.25">
      <c r="B8">
        <v>35000</v>
      </c>
      <c r="C8">
        <f t="shared" si="4"/>
        <v>13814.388090215431</v>
      </c>
      <c r="D8">
        <f t="shared" si="5"/>
        <v>21185.611909784569</v>
      </c>
      <c r="E8">
        <f t="shared" si="2"/>
        <v>0</v>
      </c>
      <c r="F8">
        <f>I10</f>
        <v>13814.388090215431</v>
      </c>
      <c r="G8">
        <f>G7 +F8 +((G7*Q7)/100)</f>
        <v>130475.73849021543</v>
      </c>
      <c r="H8">
        <f t="shared" si="3"/>
        <v>797099.95007999998</v>
      </c>
      <c r="I8">
        <v>10</v>
      </c>
      <c r="K8">
        <f t="shared" si="0"/>
        <v>130726.90918276479</v>
      </c>
      <c r="L8">
        <f t="shared" si="1"/>
        <v>1342724.8441361969</v>
      </c>
      <c r="O8">
        <v>2023</v>
      </c>
      <c r="P8">
        <v>7</v>
      </c>
      <c r="Q8">
        <v>12</v>
      </c>
    </row>
    <row r="9" spans="1:17" x14ac:dyDescent="0.25">
      <c r="B9">
        <v>40000</v>
      </c>
      <c r="D9">
        <f t="shared" si="5"/>
        <v>40000</v>
      </c>
      <c r="E9">
        <f t="shared" si="2"/>
        <v>0</v>
      </c>
      <c r="G9">
        <f>G8 +F9 +((G8*Q8)/100)</f>
        <v>146132.82710904127</v>
      </c>
      <c r="H9">
        <f t="shared" si="3"/>
        <v>892751.9440896</v>
      </c>
      <c r="I9">
        <f>I7*I8/100</f>
        <v>1255.8534627468573</v>
      </c>
      <c r="K9">
        <f t="shared" si="0"/>
        <v>146414.13828469656</v>
      </c>
      <c r="L9">
        <f t="shared" si="1"/>
        <v>1503851.8254325406</v>
      </c>
      <c r="O9">
        <v>2024</v>
      </c>
      <c r="P9">
        <v>6</v>
      </c>
      <c r="Q9">
        <v>12</v>
      </c>
    </row>
    <row r="10" spans="1:17" x14ac:dyDescent="0.25">
      <c r="B10">
        <v>45000</v>
      </c>
      <c r="D10">
        <f t="shared" si="5"/>
        <v>45000</v>
      </c>
      <c r="E10">
        <f t="shared" si="2"/>
        <v>0</v>
      </c>
      <c r="G10">
        <f>G9 +F10 +((G9*Q9)/100)</f>
        <v>163668.76636212622</v>
      </c>
      <c r="H10">
        <f t="shared" si="3"/>
        <v>973099.61905766395</v>
      </c>
      <c r="I10">
        <f>I7+I9</f>
        <v>13814.388090215431</v>
      </c>
      <c r="K10">
        <f t="shared" si="0"/>
        <v>163983.83487886013</v>
      </c>
      <c r="L10">
        <f t="shared" si="1"/>
        <v>1684314.0444844456</v>
      </c>
      <c r="O10">
        <v>2025</v>
      </c>
      <c r="P10">
        <v>5</v>
      </c>
      <c r="Q10">
        <v>9</v>
      </c>
    </row>
    <row r="11" spans="1:17" x14ac:dyDescent="0.25">
      <c r="B11">
        <v>50000</v>
      </c>
      <c r="D11">
        <f t="shared" si="5"/>
        <v>50000</v>
      </c>
      <c r="E11">
        <f t="shared" si="2"/>
        <v>0</v>
      </c>
      <c r="G11">
        <f>G10 +F11 +((G10*Q10)/100)</f>
        <v>178398.95533471758</v>
      </c>
      <c r="H11">
        <f t="shared" si="3"/>
        <v>1060678.5847728536</v>
      </c>
      <c r="K11">
        <f t="shared" si="0"/>
        <v>178742.38001795753</v>
      </c>
      <c r="L11">
        <f t="shared" si="1"/>
        <v>1835902.3084880456</v>
      </c>
      <c r="O11">
        <v>2026</v>
      </c>
      <c r="P11">
        <v>4</v>
      </c>
      <c r="Q11">
        <v>9</v>
      </c>
    </row>
    <row r="12" spans="1:17" x14ac:dyDescent="0.25">
      <c r="B12">
        <v>55000</v>
      </c>
      <c r="D12">
        <f t="shared" si="5"/>
        <v>55000</v>
      </c>
      <c r="G12">
        <f>G11 +F12 +((G11*Q11)/100)</f>
        <v>194454.86131484216</v>
      </c>
      <c r="H12">
        <f t="shared" si="3"/>
        <v>1156139.6574024104</v>
      </c>
      <c r="K12">
        <f t="shared" si="0"/>
        <v>194829.19421957369</v>
      </c>
      <c r="L12">
        <f t="shared" si="1"/>
        <v>2001133.5162519696</v>
      </c>
      <c r="O12">
        <v>2027</v>
      </c>
      <c r="P12">
        <v>3</v>
      </c>
      <c r="Q12">
        <v>9</v>
      </c>
    </row>
    <row r="13" spans="1:17" x14ac:dyDescent="0.25">
      <c r="B13">
        <v>60000</v>
      </c>
      <c r="D13">
        <f t="shared" si="5"/>
        <v>60000</v>
      </c>
      <c r="G13">
        <f>G12 +F13 +((G12*Q12)/100)</f>
        <v>211955.79883317795</v>
      </c>
      <c r="H13">
        <f t="shared" si="3"/>
        <v>1254411.5282816153</v>
      </c>
      <c r="K13">
        <f>(K14 * 100) /(100+Q13)</f>
        <v>212363.82169933533</v>
      </c>
      <c r="L13">
        <f t="shared" si="1"/>
        <v>2181235.5327146468</v>
      </c>
      <c r="O13">
        <v>2028</v>
      </c>
      <c r="P13">
        <v>2</v>
      </c>
      <c r="Q13">
        <v>8.5</v>
      </c>
    </row>
    <row r="14" spans="1:17" x14ac:dyDescent="0.25">
      <c r="B14">
        <v>65000</v>
      </c>
      <c r="D14">
        <f t="shared" si="5"/>
        <v>65000</v>
      </c>
      <c r="G14">
        <f>G13 +F14 +((G13*Q13)/100)</f>
        <v>229972.04173399808</v>
      </c>
      <c r="H14">
        <f t="shared" si="3"/>
        <v>1361036.5081855527</v>
      </c>
      <c r="K14">
        <f>(K15 * 100) /(100+Q14)</f>
        <v>230414.74654377881</v>
      </c>
      <c r="L14">
        <f>(L15 * 100) /(100+Q14)</f>
        <v>2366640.5529953917</v>
      </c>
      <c r="O14">
        <v>2029</v>
      </c>
      <c r="P14">
        <v>1</v>
      </c>
      <c r="Q14">
        <v>8.5</v>
      </c>
    </row>
    <row r="15" spans="1:17" x14ac:dyDescent="0.25">
      <c r="B15">
        <v>70000</v>
      </c>
      <c r="D15">
        <f t="shared" si="5"/>
        <v>70000</v>
      </c>
      <c r="G15">
        <f>G14 +F15 +((G14*Q14)/100)</f>
        <v>249519.66528138792</v>
      </c>
      <c r="H15">
        <f>H14+E15+((H14*Q15)/100)</f>
        <v>1476724.6113813247</v>
      </c>
      <c r="K15">
        <f>I20</f>
        <v>250000</v>
      </c>
      <c r="L15">
        <f>J20</f>
        <v>2567805</v>
      </c>
      <c r="O15">
        <v>2030</v>
      </c>
      <c r="P15">
        <v>0</v>
      </c>
      <c r="Q15">
        <v>8.5</v>
      </c>
    </row>
    <row r="20" spans="8:10" x14ac:dyDescent="0.25">
      <c r="H20" t="s">
        <v>0</v>
      </c>
      <c r="I20">
        <v>250000</v>
      </c>
      <c r="J20">
        <v>2567805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Shukla</dc:creator>
  <cp:lastModifiedBy>Dhaval Shukla</cp:lastModifiedBy>
  <dcterms:created xsi:type="dcterms:W3CDTF">2018-10-22T12:11:33Z</dcterms:created>
  <dcterms:modified xsi:type="dcterms:W3CDTF">2018-10-23T09:13:56Z</dcterms:modified>
</cp:coreProperties>
</file>