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xl/workbook.xml" Id="rId1" Type="http://schemas.openxmlformats.org/officeDocument/2006/relationships/officeDocument"/><Relationship Target="docProps/app.xml" Id="rId2" Type="http://schemas.openxmlformats.org/officeDocument/2006/relationships/extended-properties"/><Relationship Target="docProps/core.xml" Id="rId3" Type="http://schemas.openxmlformats.org/package/2006/relationships/metadata/core-properties"/></Relationships>
</file>

<file path=xl/workbook.xml><?xml version="1.0" encoding="utf-8"?>
<workbook xmlns="http://schemas.openxmlformats.org/spreadsheetml/2006/main" xmlns:r="http://schemas.openxmlformats.org/officeDocument/2006/relationships">
  <fileVersion appName="ZohoSheetWriter"/>
  <bookViews>
    <workbookView windowHeight="8192" windowWidth="16384"/>
  </bookViews>
  <sheets>
    <sheet name="Home Page" r:id="rId1" sheetId="1"/>
    <sheet name="TRL Page" r:id="rId2" sheetId="2"/>
  </sheets>
  <extLst/>
</workbook>
</file>

<file path=xl/sharedStrings.xml><?xml version="1.0" encoding="utf-8"?>
<sst xmlns="http://schemas.openxmlformats.org/spreadsheetml/2006/main" count="292" uniqueCount="292">
  <si>
    <t>Interactive map of india</t>
  </si>
  <si>
    <t>Interactive map of india</t>
  </si>
  <si>
    <t>Interactive pie chart</t>
  </si>
  <si>
    <t>Sunburst/list</t>
  </si>
  <si>
    <t>FY 23-24</t>
  </si>
  <si>
    <t>(name)</t>
  </si>
  <si>
    <t>(text block)</t>
  </si>
  <si>
    <t>(number)</t>
  </si>
  <si>
    <t>(chart)</t>
  </si>
  <si>
    <t>(number)</t>
  </si>
  <si>
    <t>(chart)</t>
  </si>
  <si>
    <t>(list)</t>
  </si>
  <si>
    <t>(number)</t>
  </si>
  <si>
    <t>(chart)</t>
  </si>
  <si>
    <t>(list)</t>
  </si>
  <si>
    <t>(number</t>
  </si>
  <si>
    <t>(list)</t>
  </si>
  <si>
    <t>(table)</t>
  </si>
  <si>
    <t>(number)</t>
  </si>
  <si>
    <t>(chart)</t>
  </si>
  <si>
    <t>(number)</t>
  </si>
  <si>
    <t>(chart)</t>
  </si>
  <si>
    <t>Atomic Number</t>
  </si>
  <si>
    <t>Mineral</t>
  </si>
  <si>
    <t>Description</t>
  </si>
  <si>
    <t>Total Resources
(000' Tons)</t>
  </si>
  <si>
    <t>Total Resources by State (000' Tons)</t>
  </si>
  <si>
    <t>Total Reserves 
(000' Tons)</t>
  </si>
  <si>
    <t>Total Reserves by State
(000' Tons)</t>
  </si>
  <si>
    <t>Primary Sources</t>
  </si>
  <si>
    <t>Primary Capacity (000' Tons)</t>
  </si>
  <si>
    <t>Primary Production (000' Tons)</t>
  </si>
  <si>
    <t>Industrial Consumption</t>
  </si>
  <si>
    <t>Secondary Sources</t>
  </si>
  <si>
    <t>Secondary Capacity (000' Tons)</t>
  </si>
  <si>
    <t>Main Companies in Production</t>
  </si>
  <si>
    <t>HSN Codes</t>
  </si>
  <si>
    <t>HSN Description</t>
  </si>
  <si>
    <t>Total Imports (USD Mil.)</t>
  </si>
  <si>
    <t>Imports by HSN (USD Mil.)</t>
  </si>
  <si>
    <t>Total Exports (USD Mil.)</t>
  </si>
  <si>
    <t>Exports by HSN (USD Mil.)</t>
  </si>
  <si>
    <t>Cobalt</t>
  </si>
  <si>
    <t>Cobalt is a critical industrial metal that has diverse applications in the Indian market. From lithium-ion batteries to special alloys, cobalt gets used extensively in the industry.
Cobalt has a high melting point of approx. 1500°C, and wear-resistant, and corrosion-resistant properties making it an important additive within the alloying industry.</t>
  </si>
  <si>
    <t>Jharkhand - 27
Nagaland - 15
Odisha - 93</t>
  </si>
  <si>
    <t>-</t>
  </si>
  <si>
    <t>Nickel Limonite/Laterite Ores</t>
  </si>
  <si>
    <t>2.060</t>
  </si>
  <si>
    <t>Lithium-Ion Batteries - 71%
Metallurgical Applications  13%
Catalysts - 3%
Ceramics - 3%
Others - 10%</t>
  </si>
  <si>
    <t>Lithium-ion Battery Scrap
Industrial Scrap - Tungsten Carbide
Copper Slag</t>
  </si>
  <si>
    <t>Vedanta
Lohum
Rubamin</t>
  </si>
  <si>
    <t>26050000
28220010
28220020
28220030
72029913
72249030
81052010
81052020
81052030</t>
  </si>
  <si>
    <t>COBALT ORES AND CONCENTRATES
Cobalt oxides
Cobalt hydroxides
Commercial cobalt oxides
Ferro-cobalt
Cobalt bearing high speed steel quality
Cobalt mattes and other intermediate products of cobalt metallurgy
Cobalt unwrought
Cobalt unwrought and mattes</t>
  </si>
  <si>
    <t>0.01
7.05
3.83
0.71
0.05
1.70
15.35
10.82
17.47</t>
  </si>
  <si>
    <t>0.00
0.46
0.98
0.00
0.00
0.09
1.26
0.56
14.53</t>
  </si>
  <si>
    <t>Lithium</t>
  </si>
  <si>
    <t>Lithium is the central element of modern energy storage solutions, Lithium-ion cells. It is used in EV batteries, renewable energy storage systems, stationary storage, etc. However, India’s domestic lithium reserves and production are currently minimal, making the country highly dependent on imports.
Lithium is the lightest metal and the least dense solid element, known for its high reactivity and ability to form compounds like lithium carbonate and lithium hydroxide. Its high electrochemical potential makes it ideal for energy storage applications, particularly in lithium-ion batteries.</t>
  </si>
  <si>
    <t>Jammu &amp; Kashmir - 59
Jharkhand - 1.6
Rajasthan and Karnataka - Unexplored</t>
  </si>
  <si>
    <t>-</t>
  </si>
  <si>
    <t>Spodumene Pegamites
Lithium mica and clay</t>
  </si>
  <si>
    <t>Lithium-ion Batteries - 87%
Ceramics and Glass - 4%
Lubricating Grease - 2%
Others - 7%</t>
  </si>
  <si>
    <t>Lithium-ion Battery Scrap
Spent Lithium Grease</t>
  </si>
  <si>
    <t>Lohum</t>
  </si>
  <si>
    <t>28252000
28369100
29043300
29043400
85065000
85076000</t>
  </si>
  <si>
    <t>Lithium oxide and hydroxide
Lithium carbonates
Lithium perfluorooctane sulphonate
Lithium perfluorooctane sulphonate
Lithium primary cells and primary batteries
Lithium-ion</t>
  </si>
  <si>
    <t>29.95
24.62
0.0
0.0
33.41
2,941.98</t>
  </si>
  <si>
    <t>4.12
7.39
0.00
0.00
6.03
137.52</t>
  </si>
  <si>
    <t>Nickel</t>
  </si>
  <si>
    <t>Nickel is a silvery industrial metal that has been a key component of our daily lives for decades. It is primarily used in stainless steel production, high-performance alloys, and as a key component in rechargeable batteries, including nickel-rich lithium-ion cathodes. While India has limited domestic production and relies heavily on imports, nickel demand is rapidly growing due to its critical role in the industry.
Nickel is a strong, corrosion-resistant metal known for its high melting point and excellent thermal and electrical conductivity. It is widely used in alloys for its durability and ability to withstand extreme conditions. Nickel’s electrochemical properties make it a key component in rechargeable batteries.</t>
  </si>
  <si>
    <t>Jharkhand - 60
Karnataka - 1
Nagaland - 30
Odisha - 1210</t>
  </si>
  <si>
    <t>-</t>
  </si>
  <si>
    <t>Nickeliferous limonite
Uranium Deposits</t>
  </si>
  <si>
    <t>NA</t>
  </si>
  <si>
    <t>Stainless Steel - 66%
Batteries - 17%
Nickel Alloys - 6%
Plating - 5%
Alloy Steel - 3%
Others - 3%</t>
  </si>
  <si>
    <t>Lithium-ion Battery Scrap
Spent Catalyst</t>
  </si>
  <si>
    <t>Vedanta
Lohum</t>
  </si>
  <si>
    <t>26040000
28254000
28273500
28332400
38151100
72026000
72192212
72192292
72192320
72193220
72193320
72193420
72193520
72201122
72201222
72202022
72209022
72210012
72221112
72221192
72221912
72221992
72222012
72222092
72223012
72223092
74040025
74094000
74112200
74199920
75011000
75012000
75021000
75022010
75022030
75022040
75030010
75040000
75052100
75052200
75061000
75062000
75071100
75071200
75081000
75089010
75089020
75089030
75089090
84829111
85073000
85074000
85075000</t>
  </si>
  <si>
    <t>NICKEL ORES AND CONCENTRATES
Nickel oxides and hydroxides
Of nickel Chlorides
Of nickel sulphates
With nickel or nickel compounds as the active substance
Ferro-nickel
Nickel chromium austenitic type
Nickel chromium austenitic type
Nickel chromium austenitic type
Nickel chromium austenitic type
Nickel chromium austenitic type
Nickel chromium austenitic type
Nickel chromium austenitic type
Nickel chromium austenitic type
Nickel chromium austenitic type
Nickel chromium austenitic type
Nickel chromium austenitic type
Nickel chromium austenitic type
Nickel chromium austenitic type
Nickel chromium austenitic type
Nickel chromium austenitic type
Nickel chromium austenitic type
Nickel chromium austenitic type
Nickel chromium austenitic type
Nickel chromium austenitic type
Nickel chromium austenitic type
Copper nickel scrap, including the following: new cupro nickel covered by ISRI code word Dandy
Of copper-nickel base alloys (cupro-nickel) or copper-nickel-zinc base alloys (nickel silver)
Of copper-nickel base alloys (cupro-nickel) or copper-nickel-zinc base alloys (nickel silver)
Articles of copper alloys electro-plated with nickel-silver
Nickel mattes
Nickel oxide sinters and other intermediate products of nickel metallurgy
Nickel, not alloyed
Cupro-nickel containing more than 40%
Nickel alloys containing more than 40% by weight of nickel
Nickel alloys containing more than 10 % but not more than 40 % by weight of nickel
Nickel scrap
NICKEL POWDERS AND FLAKES
Of nickel, not alloyed
Of nickel alloys
Of nickel, not alloyed
Of nickel alloys
Of nickel, not alloyed
Of nickel alloys
Cloth, grill and netting, of nickel wire
Electroplating anodes of nickel
Blanks ordinarily used for manufacturing tubes and pipes of nickel
Nickel screen
Other articles of nickel and nickel alloy
Of nickel alloys
Nickel-cadmium
Nickel-iron
Nickel-metal hydride</t>
  </si>
  <si>
    <t>0.00
42.29
1.70
7.94
67.70
284.71
5.69
0.01
0.13
1.58
53.58
26.31
12.10
0.00
1.49
5.38
7.78
0.46
1.34
0.16
0.06
0.47
3.46
0.42
0.08
0.34
20.93
7.67
2.37
0.00
0.00
0.27
686.74
0.18
0.91
0.02
44.22
22.78
0.24
49.24
15.56
159.32
1.09
79.34
0.20
0.37
0.00
0.32
81.36
0.20
4.36
0.00
6.63</t>
  </si>
  <si>
    <t>0.04
0.50
0.32
3.44
69.95
63.62
81.30
0.02
18.72
38.60
106.76
37.95
3.77
0.48
0.88
62.03
0.01
37.15
7.6
4.85
0.6
47.62
369.86
0.63
190.05
0.02
1.86
5.33
22.19
0.00
0.11
0.12
7.32
0.00
2.58
0.00
13.75
15.49
8.85
32.96
0.28
5.31
0.04
22.25
0.01
0.05
0.00
7.75
8.14
0.24
28.94
0.00
0.29</t>
  </si>
  <si>
    <t>Copper</t>
  </si>
  <si>
    <t>Copper is a versatile, highly conductive metal known for its excellent electrical and thermal properties. It is widely used in electrical wiring, electronics, plumbing, and renewable energy technologies such as solar panels and wind turbines. Copper is also essential for alloy production, including brass and bronze, and plays a key role in industrial applications due to its durability, corrosion resistance, and recyclability.</t>
  </si>
  <si>
    <t>Andhra Pradesh - 113.7
Arunachal Pradesh - 0.02
Gujarat - 200.74
Haryana - 179.01
Jharkhand - 2779.66
Karnataka - 245.86
Madhya Pradesh - 3666.86
Maharashtra - 158.08
Meghalaya - 9
Nagaland - 15
Odisha - 97.03
Rajasthan - 4635.6
Sikkim - 21.47
Tamil Nadu - 3.81
Telangana - 9.12
Uttarakhand - 60.04
West Bengal - 2.09</t>
  </si>
  <si>
    <t>Jharkhand - 107.45
Madhya Pradesh - 1571.04
Rajasthan - 483.08</t>
  </si>
  <si>
    <t>Chalcopyrite
Copper ore (below 1.85% Cu)</t>
  </si>
  <si>
    <t>1028</t>
  </si>
  <si>
    <t>509</t>
  </si>
  <si>
    <t>Equipment - 32%
Construction - 28%
Infrastructure - 16%
Transportation - 12%
Industrial - 12%</t>
  </si>
  <si>
    <t>Copper Industrial Scrap
Lithium-ion Battery Scrap
Electronic Scrap
Copper Mattes</t>
  </si>
  <si>
    <t>HCL
Sterlite Copper
Hindalco Industries
Birla</t>
  </si>
  <si>
    <t>26030000
28255000
28274110
28332500
38089250
72299016
74010010
74010090
74020010
74032100
74032900
74040012
74040025
74050000
74071010
74071020
74071030
74071040
74081110
74081910
74082210
74094000
74099000
74101100
74101200
74102100
74102200
74111000
74112100
74112200
74121000
74122090
74130000
74181022
74181023
74191021
74199920
74199940
74199990
76020010
84425040</t>
  </si>
  <si>
    <t>COPPER ORES AND CONCERTRATES
Copper oxides and hydroxides
Copper oxychloride
Of copper
Copper oxychloride
Copper coated wire
Copper mattes
Cement copper (precipitated copper)
Blister copper
Copper-zinc base alloys (brass)
Other copper alloys (other than master alloys of heading 7405)
Copper scrap, namely the following copper wire scrap covered by ISRI code words Barley, Berry and Birch; heavy copper scrap covered by ISRI code word Candy;unalloyed copper scrap covered by ISRI code word Cliff; copper wire nodules scrap covered by ISRI code words Clove, Cobra and Cocoa; light copper scrap covered by ISRI Code word Dream; muntz metal tubes covered by ISRI code word Palms
Copper nickel scrap, including the following: new cupro nickel clips and solids covered by ISRI code word Dandy; cupro nickel solids covered by ISRI code word Daunt; soldered cupro-nickel solids covered by ISRI code word Delta; cupro nickel spinnings, turnings, borings covered by ISRI code word Decoy;
MASTER ALLOYS OF COPPER
Electrolytic copper rods or black copper rods
Other copper rods
Copper bars (excluding hollow bars)
Hollow bars of copper
Copper weld wire
Copper weld wire
Silver plated flattened wire of copper (lametta)
Copper-nickel base alloys (cupro-nickel) or copper-nickel-zinc base alloys (nickel silver)
Of other copper alloys
Of refined copper
Of copper alloys
Of refined copper
Of copper alloys
Of refined copper
Of copper-zinc base alloys (brass)
Of copper-nickel base alloys (cupro-nickel) or copper-nickel-zinc base alloys (nickel silver)
Of refined copper
Fittings of bronze or other alloys of copper
STRANDED WIRE, CABLES, PLATED BANDS AND THE LIKE, OF COPPER, NOT ELECTRICALLY INSULATED
Utensils of Copper
Utensils of other copper alloys
Of copper chains
Articles of copper alloys electro-plated with nickel-silver
Copper worked articles
Other articles of copper
Aluminium scrap, namely the following clean aluminium lithographic sheets covered by ISRI code word Tablet; new, clean aluminium lithographic sheets covered by ISRI code word Tabloid; mixed low copper aluminium clippings and solids covered by ISRI code word Taboo; clean mixed old alloy sheet aluminium covered by ISRI code word Taint/Tabor; new aluminium can stock covered by ISRI code word Take; old can stock covered by ISRI code word Talap; shredded aluminium used beverages can (U) scrap covered
Highly polished copper sheets for making blocks</t>
  </si>
  <si>
    <t>3,133.22
3.51
0.00
0.18
0.00
3.01
0.00
0.12
4.16
1.41
3.66
1,058.64
20.93
2.73
30.16
9.84
9.09
1.70
0.48
1.52
0.01
7.67
33.42
7.71
1.48
68.39
9.89
823.18
9.95
2.37
2.79
14.03
15.5
0.02
0.01
0.00
0.00
0.00
0.00
3497.53
0.00</t>
  </si>
  <si>
    <t>29.34
4.81
5.02
5.98
7.87
4.96
15.50
0.00
0.00
61.35
38.41
64.60
1.86
4.18
4.95
7.58
9.45
0.01
0.12
6.95
0.03
5.33
12.29
43.63
9.10
0.04
0.08
51.10
27.17
22.19
2.27
17.70
34.67
5.37
0.47
0.00
0.00
0.00
0.00
7.83
0.00</t>
  </si>
  <si>
    <t>44-46, 76-78</t>
  </si>
  <si>
    <t>Platinum Group Metals (PGM)</t>
  </si>
  <si>
    <t>Platinum Group Metals (PGMs) consist of six elements: platinum, palladium, rhodium, ruthenium, iridium, and osmium. These metals are highly valuable for their exceptional catalytic, corrosion-resistant, and high-temperature properties. PGMs are widely used in catalytic converters for vehicles, electronics, jewelry, and industrial processes like chemical manufacturing and fuel cells. Their scarcity and critical role in clean energy technologies make them essential for modern industries.</t>
  </si>
  <si>
    <t>Karnataka - 0.0015
Kerala - 0.00018
Odisha - 0.0142
Tamil Nadu - 0.00169
Uttar Pradesh - 0.00335</t>
  </si>
  <si>
    <t>-</t>
  </si>
  <si>
    <t>Chromite, Ferro Chromite
Limonite</t>
  </si>
  <si>
    <t>NA</t>
  </si>
  <si>
    <t>Automotive - 65.2%
Jewellery - 7.2%
Chemicals - 6.6%
Electrical &amp; Electronics - 5.6%
Glass - 3.8%
Biomedical - 2.3%
Others - 9.2%</t>
  </si>
  <si>
    <t>Anode Slime
Catalytic Converters
E-Waste</t>
  </si>
  <si>
    <t>Hindustan Platinum
Ravindra Heraeus pvt. ltd
Vineeth Chemicals
Evonik
Johnson Mathey</t>
  </si>
  <si>
    <t>71101110
71101120
71101900
71102100
71102900
71103100
71103900
71104100
71104900
38151210
28439012
28439019
71129990
71129200
71123000</t>
  </si>
  <si>
    <t>Platinum, Unwrought Or In Semi-Manufactured Form, Or In Powder Form - Platinum : Unwrought Or In Powder Form: Unwrought Form
Platinum, Unwrought Or In Semi-Manufactured Form, Or In Powder Form - Platinum : Unwrought Or In Powder Form: In Powder Form
Platinum, Unwrought Or In Semi-Manufactured Form, Or In Powder Form - Platinum : Other
Platinum, Unwrought Or In Semi-Manufactured Form, Or In Powder Form - Palladium: Unwrought Or In Powder Form
Platinum, Unwrought Or In Semi-Manufactured Form, Or In Powder Form - Palladium: Other
Platinum, Unwrought Or In Semi-Manufactured Form, Or In Powder Form - Rhodium: Unwrought Or In Powder From
Platinum, Unwrought Or In Semi-Manufactured Form, Or In Powder Form - Rhodium: Other
Platinum, Unwrought Or In Semi-Manufactured Form, Or In Powder Form - Iridium, Osmium And Ruthenium: Unwrought Or In Powder From
Platinum, Unwrought Or In Semi-Manufactured Form, Or In Powder Form - Iridium, Osmium And Ruthenium: Other
Platinum or palladium catalysts that have an activated carbon base.
Noble metal solutions of platinum, rhodium and palladium.
Colloidal precious metals; inorganic or organic compounds of precious metals, whether or not chemically defined; amalgams of precious metals - other compounds
Waste and scrap of precious metal or of metal clad with precious metal; other
Waste and scrap of precious metal or of metal clad with precious metal; other waste and scrap containing precious metal or precious metal compounds, of a kind used principally for the recovery of precious metal - other : of platinum, including metal clad.
Waste and scrap of precious metal or of metal clad with precious metal; other waste and scrap containing precious metal or precious metal compounds, of a kind used principally for the recovery of precious metal - ash containing precious metal or precious</t>
  </si>
  <si>
    <t>46.37
7.73
54.05
58.13
107.20
7.23
4.84
6.38
2.28
37.12
1033.76
118.06
17.83
0.00
0.00</t>
  </si>
  <si>
    <t>7.22
0.18
8.72
9.15
2.60
3.72
0.12
1.63
0.45
7.79
15.97
72.64
89.48
4.66
11.61</t>
  </si>
  <si>
    <t>21,39,57-71</t>
  </si>
  <si>
    <t>Rare Earth Elements (REE)</t>
  </si>
  <si>
    <t>Rare Earth Elements (REEs) are a group of 17 elements, including the 15 lanthanides, plus scandium and yttrium. Known for their unique magnetic, luminescent, and electrochemical properties, REEs are critical for advanced technologies. They are essential components in renewable energy systems, electric vehicles, electronics, and defense applications, such as permanent magnets, batteries, and optical devices. Despite their name, REEs are relatively abundant but challenging to extract and refine economically.</t>
  </si>
  <si>
    <t>Andhra Pradesh - 2135.7
Gujarat - 39.55
Jharkhand - 118.65
Kerala - 1039.6
Maharashtra - 2.26
Odisha - 1785.4
Tamil Nadu - 1395.55
West Bengal - 678</t>
  </si>
  <si>
    <t>-</t>
  </si>
  <si>
    <t>Monazite Sands
Placer Deposits</t>
  </si>
  <si>
    <r>
      <rPr>
        <sz val="10"/>
        <rFont val="Roboto"/>
      </rPr>
      <t>2.0</t>
    </r>
  </si>
  <si>
    <t>Magnets - 45.36%
Catalysts - 17.63%
Polishing Powders - 11.44%
Metallurgical - 6.8%
Glass - 6.49%
Battery alloys - 2.68%
Phosphors - 0.52%
Pigments - 0.31%
Others - 8.76%</t>
  </si>
  <si>
    <t>Waste Magnets
Automotive Parts
Electronic Waste
Coal Fly Ash</t>
  </si>
  <si>
    <t>NA</t>
  </si>
  <si>
    <t>IREL
KMML
Toyotsu Rare Earth India Pvt. Ltd.</t>
  </si>
  <si>
    <t>25309040
26140031
28053000
28469010
28469020
28469030</t>
  </si>
  <si>
    <t>Ores and concentrates of rare earth metals
Rare earth oxides including rutile sand
Rare-earth metals, scandium and yttrium, whether or not intermixed or interalloyed
Rare-earth oxides not elsewhere included or specified
Rare-earth fluorides not elsewhere included or specified
Rare-earth chlorides not elsewhere included or specified</t>
  </si>
  <si>
    <t>0
12.92
5.28
0.56
0
0.03</t>
  </si>
  <si>
    <t>0.00
0.39
0.04
0.00
0.00
1.47</t>
  </si>
  <si>
    <t>Tin</t>
  </si>
  <si>
    <t>Tin is a versatile, corrosion-resistant metal primarily used as a protective coating in tin-plating and soldering applications. Its malleability and low melting point make it ideal for joining electronic components in circuits. Tin is also a key material in manufacturing alloys such as bronze and pewter. With emerging uses in energy storage and advanced materials, tin plays an essential role in traditional and modern industries.</t>
  </si>
  <si>
    <t>Chhattisgarh - 16.883
Haryana - 86.220
Odisha - 0.652</t>
  </si>
  <si>
    <t>0.974</t>
  </si>
  <si>
    <t>Chattisgarh - 0.974</t>
  </si>
  <si>
    <t>Cassiterite
Other Mineral Ores like Topaz, Fluorite</t>
  </si>
  <si>
    <t>NA</t>
  </si>
  <si>
    <t>Solders - 50%
Chemicals - 16%
Tinplate - 12%
Batteries - 7%
Tin-copper alloys - 7%
Others - 8%</t>
  </si>
  <si>
    <t>Tin plate Scrap
Tin Plate Manufacturing Waste
Alloys
Lead Acid Battery Scrap</t>
  </si>
  <si>
    <t>NA</t>
  </si>
  <si>
    <t>Chhattisgarh Mineral
 Precious Minerals and Smelting</t>
  </si>
  <si>
    <t>26090000
28259010
72043000
72299011
73101010
73102110
73102910
80011090
80012000
80020010</t>
  </si>
  <si>
    <t>TIN ORES AND CONCENTRATES
Tin oxide
Waste and scrap of tinned iron or steel
Tinned wire
Tin plate containers
Tin plate containers
Tin plate containers
Ingots, pigs, slabs and other primary forms of tin
Tin alloys
Tin scrap, namely the following block tin covered by ISRI code word Ranch; high tin base babbit covered by ISRI code word Raves; pewter covered by ISRI code word Ranks</t>
  </si>
  <si>
    <t>0.00
3.28
0.38
0.22
0.33
2.72
10.92
318.66
3.00
0.00</t>
  </si>
  <si>
    <t>0.00
1.27
0.02
1.90
1.34
2.36
12.80
2.41
8.65
0.00</t>
  </si>
  <si>
    <t>Molybdenum</t>
  </si>
  <si>
    <t>Molybdenum is a durable, high-strength metal known for its excellent resistance to heat and corrosion. It is widely used as an alloying element in steel to enhance strength, toughness, and wear resistance, making it essential in construction, aerospace, and energy industries. Molybdenum also plays a critical role in catalysts, electronics, and chemical applications, demonstrating its versatility and importance in modern technology.</t>
  </si>
  <si>
    <t>Karnataka - 1.032
Madhya Pradesh - 3.012
Tamil Nadu - 6.09</t>
  </si>
  <si>
    <t>-</t>
  </si>
  <si>
    <t>Copper Ore
Lead Ore
Zinc Ore</t>
  </si>
  <si>
    <t>NA</t>
  </si>
  <si>
    <t>Stainless Steel - 25%
Engineering Steel - 38%
Chemicals - 13%
Foundries - 8%
Tool Steels - 8%
Mo-Metals - 5%
Nickel Alloys - 3%</t>
  </si>
  <si>
    <t>Steel Scrap
Alloy Scrap</t>
  </si>
  <si>
    <t>Uranium Corporation of India Ltd
Bharati Ferro Alloys
Oswal Minerals Ltd</t>
  </si>
  <si>
    <t>28257010
72027000
81029400</t>
  </si>
  <si>
    <t>Molybdenum trioxide
Ferro-molybdenum
Unwrought molybdenum, including bars and rods obtained simply by sintering</t>
  </si>
  <si>
    <t>2.29
105.91
19.68</t>
  </si>
  <si>
    <t>32.53
24.52
0.21</t>
  </si>
  <si>
    <t>Vanadium</t>
  </si>
  <si>
    <t>Vanadium is a durable and corrosion-resistant metal primarily used as an alloying agent in steel to enhance strength, toughness, and heat resistance. It is essential in producing high-strength steel for construction, automotive, and aerospace industries. Vanadium is also gaining prominence in energy storage, particularly in vanadium redox flow batteries (VRFBs), due to its stability and efficiency in large-scale renewable energy storage systems. Its versatility makes it a critical material for modern applications.</t>
  </si>
  <si>
    <t>Karnataka - 27.72
Maharashtra - 0.86
Odisha - 7.59</t>
  </si>
  <si>
    <t>-</t>
  </si>
  <si>
    <t>Titaniferous Magnetite</t>
  </si>
  <si>
    <t>NA</t>
  </si>
  <si>
    <t>HSLA steel - 50%
Special steels - 38%
Superalloys - 5%
Chemicals - 3%
Cast Iron - 2%
Others - 2%</t>
  </si>
  <si>
    <t>Steel Slag
Spent Catalyst
Fly Ash
Vanadium Slag (Bauxite Processing)</t>
  </si>
  <si>
    <t>NALCO
Vedanta
Arth Metallurgicals</t>
  </si>
  <si>
    <t>26159010
28253010
72029200</t>
  </si>
  <si>
    <t>Vanadium ores and concentrates
Vanadium pentaoxide flakes
Ferro-vanadium</t>
  </si>
  <si>
    <t>0.93
12.54
30.44</t>
  </si>
  <si>
    <t>0.00
0.22
0.84</t>
  </si>
  <si>
    <t>Titanium</t>
  </si>
  <si>
    <t>Titanium is a strong, lightweight, and corrosion-resistant metal widely used in aerospace, medical, and industrial applications. Known for its high strength-to-weight ratio and biocompatibility, it is ideal for aircraft, implants, and high-performance alloys. Titanium's resistance to extreme temperatures and harsh environments also makes it valuable in chemical processing and marine industries. Its unique properties position it as a critical material for advanced technologies.</t>
  </si>
  <si>
    <t>Andhra Pradesh
Kerala
Maharashtra
Gujarat
Odisha
Tamil Nadu</t>
  </si>
  <si>
    <t>N/A</t>
  </si>
  <si>
    <t>-</t>
  </si>
  <si>
    <t>Ilmenite
Rutile</t>
  </si>
  <si>
    <t>Titanium pigment - 93%
Titanium metal - 2.5%
Other refined products - 4.5%</t>
  </si>
  <si>
    <t>Titanium Scrap
Titanium Sponge Scrap
Titanium Turnings
Rutile Scraps</t>
  </si>
  <si>
    <t>NA</t>
  </si>
  <si>
    <t>Travancore Titanium Products Limited (TTPL)
VV Titanium Pigments</t>
  </si>
  <si>
    <t>28230010
32061110
72029100
81082000
81089010</t>
  </si>
  <si>
    <t>Titanium dioxide
Pearlsent pigment (titanium dioxide, coated micananeous and lustres pearl pigment)
Ferro-titanium and Ferro-silico-titanium
Unwrought titanium; powders
Titanium, wrought</t>
  </si>
  <si>
    <t>57.05
587.13
6.41
9.45
16.91</t>
  </si>
  <si>
    <t>12.83
4.05
8.68
0.03
2.18</t>
  </si>
  <si>
    <t>Zirconium</t>
  </si>
  <si>
    <t>Zirconium is a corrosion-resistant, strong, and heat-tolerant metal widely used in nuclear reactors due to its low neutron absorption and stability at high temperatures. It is also employed in chemical processing, aerospace, and medical applications, including surgical instruments and implants. Zirconium's high resistance to corrosion makes it valuable for advanced ceramics, coatings, and industrial processes, positioning it as a critical material in modern industries.</t>
  </si>
  <si>
    <t>Andhra Pradesh
Kerala
Maharashtra
Gujarat
Odisha
Tamil Nadu</t>
  </si>
  <si>
    <t>-</t>
  </si>
  <si>
    <t>Ilmenite
Rutile
Monazite</t>
  </si>
  <si>
    <t>1.464</t>
  </si>
  <si>
    <t>Ceramics - 46%
Chemicals - 20%
Refractories - 16%
Foundry - 12%
Other - 6%</t>
  </si>
  <si>
    <t>Zircaloy Scrap
Zirconium Alloy Scrap</t>
  </si>
  <si>
    <t>IREL
KMML
V.V. Minerals</t>
  </si>
  <si>
    <t>26151000
28256020
72029915
72029921
81092000</t>
  </si>
  <si>
    <t>Zirconium ores and concentrates
Zirconium dioxide
Ferro-zirconium
Ferro-silico-zirconium
Unwrought zirconium; powders</t>
  </si>
  <si>
    <t>168.39
34.66
0.00
1.40
0.00</t>
  </si>
  <si>
    <t>0.60
0.16
0.00
0.15
0.00</t>
  </si>
  <si>
    <t>Graphite</t>
  </si>
  <si>
    <t>Graphite is a versatile, naturally occurring form of carbon known for its excellent conductivity, lubricity, and thermal stability. Widely used in batteries (especially lithium-ion), refractories, and electrodes, it is essential in industries like energy storage, metallurgy, and electronics. Its unique properties make it indispensable for modern technologies and emerging applications like electric vehicles and renewable energy systems.</t>
  </si>
  <si>
    <t>Andhra Pradesh - 1138.275
Arunachal Pradesh - 76318.275
Chhattisgarh - 6.612
Gujarat - 3355.805
Jammu &amp; Kashmir - 62740.555
Jharkhand - 20006.367
Karnataka - 992.632
Kerala - 1434.975
Madhya Pradesh - 12640
Maharashtra - 1160
Odisha - 19981.121
Rajasthan - 1913.554
Tamil Nadu - 9705.279
Telangana - 219.455
Uttarakhand - 10.7</t>
  </si>
  <si>
    <t>Chattisgarh - 5.282
Jharkhand - 2604.079
Kerala - 15.443
Odhisa - 2838.414
Tamil Nadu - 3100.193</t>
  </si>
  <si>
    <t>Sedimentary Deposits</t>
  </si>
  <si>
    <t>Lithium-ion Battery Anodes - 25%
Refractories - 40%
Lubricants, Brushes, Gasket, Retardants etc. - 35%</t>
  </si>
  <si>
    <t>Lithium-ion Battery Scrap
Spent Electrode</t>
  </si>
  <si>
    <t>NA</t>
  </si>
  <si>
    <t>Graphite India Ltd.
 Tamil Nadu Minerals Limited
 Pradhan Industries</t>
  </si>
  <si>
    <t>25041010
25041020
25049010
38011000
38012000
68151010
68151020
69029020
69029040</t>
  </si>
  <si>
    <t>Graphite, crystalline
Graphite, amorphous
Graphite, micronised
Artificial graphite
Colloidal or semi-colloidal graphite
Graphite filter candle
Non-electrical articles of graphite
Graphite bricks and shapes
Clay graphite stopper heads</t>
  </si>
  <si>
    <t>7.30
3.12
0.00
66.90
3.61
0.00
0.00
1.32
0.00</t>
  </si>
  <si>
    <t>0.28
0.03
0.00
28.02
0.00
0.00
0.00
0.03
0.15</t>
  </si>
  <si>
    <t>Mo</t>
  </si>
  <si>
    <t>S2</t>
  </si>
  <si>
    <t>Ratio</t>
  </si>
  <si>
    <t>Karnataka</t>
  </si>
  <si>
    <t>Madhya Pradesh</t>
  </si>
  <si>
    <t>Tamil Nadu</t>
  </si>
  <si>
    <t>V2</t>
  </si>
  <si>
    <t>O5</t>
  </si>
  <si>
    <t>Ratio</t>
  </si>
  <si>
    <t>Karnataka</t>
  </si>
  <si>
    <t>Maharashtra</t>
  </si>
  <si>
    <t>Odisha</t>
  </si>
  <si>
    <t>Graphite</t>
  </si>
  <si>
    <t>Andhra Pradesh</t>
  </si>
  <si>
    <t>Andhra Pradesh - 1138.275</t>
  </si>
  <si>
    <t>Arunachal Pradesh</t>
  </si>
  <si>
    <t>Arunachal Pradesh - 76318.275</t>
  </si>
  <si>
    <t>Chhattisgarh</t>
  </si>
  <si>
    <t>Chhattisgarh - 6.612</t>
  </si>
  <si>
    <t>Gujarat</t>
  </si>
  <si>
    <t>Gujarat - 3355.805</t>
  </si>
  <si>
    <t>Jammu &amp; Kashmir</t>
  </si>
  <si>
    <t>Jammu &amp; Kashmir - 62740.555</t>
  </si>
  <si>
    <t>Jharkhand</t>
  </si>
  <si>
    <t>Jharkhand - 20006.367</t>
  </si>
  <si>
    <t>Karnataka</t>
  </si>
  <si>
    <t>Karnataka - 992.632</t>
  </si>
  <si>
    <t>Kerala</t>
  </si>
  <si>
    <t>Kerala - 1434.975</t>
  </si>
  <si>
    <t>Madhya Pradesh</t>
  </si>
  <si>
    <t>Madhya Pradesh - 12640</t>
  </si>
  <si>
    <t>Maharashtra</t>
  </si>
  <si>
    <t>Maharashtra - 1160</t>
  </si>
  <si>
    <t>Odisha</t>
  </si>
  <si>
    <t>Odisha - 19981.121</t>
  </si>
  <si>
    <t>Rajasthan</t>
  </si>
  <si>
    <t>Rajasthan - 1913.554</t>
  </si>
  <si>
    <t>Tamil Nadu</t>
  </si>
  <si>
    <t>Tamil Nadu - 9705.279</t>
  </si>
  <si>
    <t>Telangana</t>
  </si>
  <si>
    <t>Telangana - 219.455</t>
  </si>
  <si>
    <t>Uttarakhand</t>
  </si>
  <si>
    <t>Uttarakhand - 10.7</t>
  </si>
  <si>
    <t>Stage</t>
  </si>
  <si>
    <t>Process</t>
  </si>
  <si>
    <t>Technology</t>
  </si>
  <si>
    <t>Title</t>
  </si>
  <si>
    <t>Introduction</t>
  </si>
  <si>
    <t>Source</t>
  </si>
  <si>
    <t>TRL</t>
  </si>
  <si>
    <t>Patents</t>
  </si>
  <si>
    <t>Critical Metals Addressed</t>
  </si>
  <si>
    <t>Further Comments</t>
  </si>
  <si>
    <t>Resources</t>
  </si>
  <si>
    <t>Exploration</t>
  </si>
  <si>
    <t>Unmanned Aerial Vehicle (UAV)</t>
  </si>
  <si>
    <t>GIS Thermal-Image Analysis</t>
  </si>
  <si>
    <t>GIS Thermal-Image Analysis in UAVs for Efficient Exploration of Minerals</t>
  </si>
  <si>
    <t>All</t>
  </si>
  <si>
    <t>Extraction</t>
  </si>
  <si>
    <t>Hydrometallurgy</t>
  </si>
  <si>
    <t>Electrochemical Refining</t>
  </si>
  <si>
    <t>Extraction</t>
  </si>
  <si>
    <t>Hydro-Pyrometallurgy</t>
  </si>
  <si>
    <t>Hydro-Pyrometallurgy</t>
  </si>
  <si>
    <t>Tantalum, REE</t>
  </si>
  <si>
    <t>Extraction</t>
  </si>
  <si>
    <t>Hydro-Pyrometallurgy</t>
  </si>
  <si>
    <t>Nickel</t>
  </si>
  <si>
    <t>Refining</t>
  </si>
  <si>
    <t>Refining</t>
  </si>
  <si>
    <t>Refining</t>
  </si>
  <si>
    <t>Refining</t>
  </si>
  <si>
    <t>Refining</t>
  </si>
  <si>
    <t>Refining</t>
  </si>
  <si>
    <t>Refining</t>
  </si>
  <si>
    <t>Refining</t>
  </si>
  <si>
    <t>Refining</t>
  </si>
  <si>
    <t>Refining</t>
  </si>
  <si>
    <t>Refining</t>
  </si>
  <si>
    <t>Refining</t>
  </si>
  <si>
    <t>Refining</t>
  </si>
  <si>
    <t>Refining</t>
  </si>
  <si>
    <t>Refining</t>
  </si>
  <si>
    <t>Refining</t>
  </si>
  <si>
    <t>Refining</t>
  </si>
  <si>
    <t>Recycling</t>
  </si>
  <si>
    <t>Recycling</t>
  </si>
</sst>
</file>

<file path=xl/styles.xml><?xml version="1.0" encoding="utf-8"?>
<styleSheet xmlns="http://schemas.openxmlformats.org/spreadsheetml/2006/main">
  <numFmts count="4">
    <numFmt formatCode="#0.00" numFmtId="164"/>
    <numFmt formatCode="#0" numFmtId="165"/>
    <numFmt formatCode="#0.000" numFmtId="166"/>
    <numFmt formatCode="mm/dd/yyyy" numFmtId="167"/>
  </numFmts>
  <fonts count="6">
    <font>
      <sz val="10"/>
      <color rgb="FF000000"/>
      <name val="Roboto"/>
    </font>
    <font>
      <sz val="10"/>
      <name val="Roboto"/>
    </font>
    <font>
      <b/>
      <sz val="10"/>
      <name val="Roboto"/>
    </font>
    <font>
      <b/>
      <sz val="10"/>
      <name val="Calibri"/>
    </font>
    <font>
      <sz val="10"/>
      <name val="Calibri"/>
    </font>
    <font>
      <sz val="10"/>
      <name val="Roboto"/>
    </font>
  </fonts>
  <fills count="6">
    <fill>
      <patternFill patternType="none"/>
    </fill>
    <fill>
      <patternFill patternType="gray125"/>
    </fill>
    <fill>
      <patternFill patternType="solid">
        <fgColor rgb="FF7C95B0"/>
        <bgColor rgb="FF7C95B0"/>
      </patternFill>
    </fill>
    <fill>
      <patternFill patternType="solid">
        <fgColor rgb="FF85C1E9"/>
        <bgColor rgb="FF85C1E9"/>
      </patternFill>
    </fill>
    <fill>
      <patternFill patternType="solid">
        <fgColor rgb="FF80E2AA"/>
        <bgColor rgb="FF80E2AA"/>
      </patternFill>
    </fill>
    <fill>
      <patternFill patternType="solid">
        <fgColor rgb="FFF7DC6F"/>
        <bgColor rgb="FFF7DC6F"/>
      </patternFill>
    </fill>
  </fills>
  <borders count="1">
    <border>
      <left/>
      <right/>
      <top/>
      <bottom/>
      <diagonal/>
    </border>
  </borders>
  <cellStyleXfs count="1">
    <xf borderId="0" fillId="0" fontId="0" numFmtId="0" xfId="0">
      <alignment vertical="top"/>
    </xf>
  </cellStyleXfs>
  <cellXfs count="26">
    <xf borderId="0" fillId="0" fontId="0" numFmtId="0" xfId="0">
      <alignment vertical="top"/>
    </xf>
    <xf borderId="0" fillId="0" fontId="1" numFmtId="0" xfId="0">
      <alignment horizontal="center" vertical="center"/>
    </xf>
    <xf borderId="0" fillId="0" fontId="2" numFmtId="0" xfId="0">
      <alignment horizontal="center" vertical="center"/>
    </xf>
    <xf borderId="0" fillId="2" fontId="1" numFmtId="0" xfId="0">
      <alignment horizontal="center" vertical="center"/>
    </xf>
    <xf borderId="0" fillId="3" fontId="1" numFmtId="0" xfId="0">
      <alignment horizontal="center" vertical="center"/>
    </xf>
    <xf borderId="0" fillId="4" fontId="1" numFmtId="0" xfId="0">
      <alignment horizontal="center" vertical="center"/>
    </xf>
    <xf borderId="0" fillId="5" fontId="1" numFmtId="0" xfId="0">
      <alignment horizontal="center" vertical="center"/>
    </xf>
    <xf borderId="0" fillId="2" fontId="2" numFmtId="0" xfId="0">
      <alignment horizontal="center" vertical="center" wrapText="1"/>
    </xf>
    <xf borderId="0" fillId="3" fontId="2" numFmtId="0" xfId="0">
      <alignment horizontal="center" vertical="center" wrapText="1"/>
    </xf>
    <xf borderId="0" fillId="4" fontId="2" numFmtId="0" xfId="0">
      <alignment horizontal="center" vertical="center" wrapText="1"/>
    </xf>
    <xf borderId="0" fillId="5" fontId="2" numFmtId="0" xfId="0">
      <alignment horizontal="center" vertical="center" wrapText="1"/>
    </xf>
    <xf borderId="0" fillId="0" fontId="2" numFmtId="0" xfId="0">
      <alignment horizontal="center" vertical="center" wrapText="1"/>
    </xf>
    <xf borderId="0" fillId="0" fontId="1" numFmtId="0" xfId="0">
      <alignment horizontal="center" vertical="center" wrapText="1"/>
    </xf>
    <xf borderId="0" fillId="0" fontId="1" numFmtId="164" xfId="0">
      <alignment horizontal="center" vertical="center"/>
    </xf>
    <xf borderId="0" fillId="0" fontId="1" numFmtId="165" xfId="0">
      <alignment horizontal="left" vertical="center" wrapText="1"/>
    </xf>
    <xf borderId="0" fillId="0" fontId="1" numFmtId="165" xfId="0">
      <alignment horizontal="center" vertical="center"/>
    </xf>
    <xf borderId="0" fillId="0" fontId="1" numFmtId="0" xfId="0">
      <alignment horizontal="left" vertical="center" wrapText="1"/>
    </xf>
    <xf borderId="0" fillId="0" fontId="1" numFmtId="166" xfId="0">
      <alignment horizontal="center" vertical="center"/>
    </xf>
    <xf borderId="0" fillId="0" fontId="0" numFmtId="0" xfId="0">
      <alignment vertical="top" wrapText="1"/>
    </xf>
    <xf borderId="0" fillId="0" fontId="1" numFmtId="0" xfId="0">
      <alignment horizontal="left" vertical="center"/>
    </xf>
    <xf borderId="0" fillId="0" fontId="3" numFmtId="0" xfId="0">
      <alignment horizontal="center" vertical="top"/>
    </xf>
    <xf borderId="0" fillId="0" fontId="4" numFmtId="0" xfId="0">
      <alignment horizontal="center" vertical="top"/>
    </xf>
    <xf borderId="0" fillId="0" fontId="5" numFmtId="0" xfId="0">
      <alignment horizontal="center" vertical="top"/>
    </xf>
    <xf borderId="0" fillId="0" fontId="5" numFmtId="164" xfId="0">
      <alignment horizontal="center" vertical="top"/>
    </xf>
    <xf borderId="0" fillId="0" fontId="1" numFmtId="167" xfId="0">
      <alignment horizontal="center" vertical="center"/>
    </xf>
    <xf borderId="0" fillId="0" fontId="1" numFmtId="9" xfId="0">
      <alignment horizontal="center" vertical="center"/>
    </xf>
  </cellXfs>
  <cellStyles count="1">
    <cellStyle name="Normal" xfId="0" builtinId="0" customBuiltin="1"/>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Target="worksheets/sheet1.xml" Id="rId1" Type="http://schemas.openxmlformats.org/officeDocument/2006/relationships/worksheet"/><Relationship Target="worksheets/sheet2.xml" Id="rId2" Type="http://schemas.openxmlformats.org/officeDocument/2006/relationships/worksheet"/><Relationship Target="sharedStrings.xml" Id="rId3" Type="http://schemas.openxmlformats.org/officeDocument/2006/relationships/sharedStrings"/><Relationship Target="styles.xml" Id="rId4" Type="http://schemas.openxmlformats.org/officeDocument/2006/relationships/style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dimension ref="A1:T59"/>
  <sheetViews>
    <sheetView workbookViewId="0">
      <pane xSplit="2" ySplit="4" topLeftCell="C5" state="frozen"/>
    </sheetView>
  </sheetViews>
  <sheetFormatPr defaultRowHeight="14.0" customHeight="1"/>
  <cols>
    <col min="1" max="2" style="1" width="33.25"/>
    <col min="3" max="3" style="1" width="54.58"/>
    <col min="4" max="6" style="1" width="16.95"/>
    <col min="7" max="7" style="1" width="21.19"/>
    <col min="8" max="9" style="1" width="16.95"/>
    <col min="10" max="10" style="1" width="16.95"/>
    <col min="11" max="11" style="1" width="25.83"/>
    <col min="12" max="12" style="1" width="29.28"/>
    <col min="13" max="15" style="1" width="16.95"/>
    <col min="16" max="16" style="1" width="34.31"/>
    <col min="17" max="20" style="1" width="16.95"/>
    <col min="21" max="1025" style="1" width="13.24"/>
    <col min="1026" max="1026" width="13.24"/>
  </cols>
  <sheetData>
    <row r="1" customFormat="1" s="2">
      <c r="E1" s="2" t="s">
        <v>0</v>
      </c>
      <c r="G1" s="2" t="s">
        <v>1</v>
      </c>
      <c r="K1" s="2" t="s">
        <v>2</v>
      </c>
      <c r="P1" s="2" t="s">
        <v>3</v>
      </c>
    </row>
    <row r="2" customFormat="1" s="2">
      <c r="Q2" s="2" t="s">
        <v>4</v>
      </c>
    </row>
    <row r="3" customFormat="1" s="1">
      <c r="A3" s="3"/>
      <c r="B3" s="3" t="s">
        <v>5</v>
      </c>
      <c r="C3" s="3" t="s">
        <v>6</v>
      </c>
      <c r="D3" s="4" t="s">
        <v>7</v>
      </c>
      <c r="E3" s="4" t="s">
        <v>8</v>
      </c>
      <c r="F3" s="4" t="s">
        <v>9</v>
      </c>
      <c r="G3" s="4" t="s">
        <v>10</v>
      </c>
      <c r="H3" s="5" t="s">
        <v>11</v>
      </c>
      <c r="I3" s="5" t="s">
        <v>12</v>
      </c>
      <c r="J3" s="5" t="s">
        <v>12</v>
      </c>
      <c r="K3" s="5" t="s">
        <v>13</v>
      </c>
      <c r="L3" s="5" t="s">
        <v>14</v>
      </c>
      <c r="M3" s="5" t="s">
        <v>15</v>
      </c>
      <c r="N3" s="5" t="s">
        <v>16</v>
      </c>
      <c r="O3" s="6" t="s">
        <v>17</v>
      </c>
      <c r="P3" s="6" t="s">
        <v>17</v>
      </c>
      <c r="Q3" s="6" t="s">
        <v>18</v>
      </c>
      <c r="R3" s="6" t="s">
        <v>19</v>
      </c>
      <c r="S3" s="6" t="s">
        <v>20</v>
      </c>
      <c r="T3" s="6" t="s">
        <v>21</v>
      </c>
    </row>
    <row r="4" ht="27.0" customFormat="1" s="11">
      <c r="A4" s="7" t="s">
        <v>22</v>
      </c>
      <c r="B4" s="7" t="s">
        <v>23</v>
      </c>
      <c r="C4" s="7" t="s">
        <v>24</v>
      </c>
      <c r="D4" s="8" t="s">
        <v>25</v>
      </c>
      <c r="E4" s="8" t="s">
        <v>26</v>
      </c>
      <c r="F4" s="8" t="s">
        <v>27</v>
      </c>
      <c r="G4" s="8" t="s">
        <v>28</v>
      </c>
      <c r="H4" s="9" t="s">
        <v>29</v>
      </c>
      <c r="I4" s="9" t="s">
        <v>30</v>
      </c>
      <c r="J4" s="9" t="s">
        <v>31</v>
      </c>
      <c r="K4" s="9" t="s">
        <v>32</v>
      </c>
      <c r="L4" s="9" t="s">
        <v>33</v>
      </c>
      <c r="M4" s="9" t="s">
        <v>34</v>
      </c>
      <c r="N4" s="9" t="s">
        <v>35</v>
      </c>
      <c r="O4" s="10" t="s">
        <v>36</v>
      </c>
      <c r="P4" s="10" t="s">
        <v>37</v>
      </c>
      <c r="Q4" s="10" t="s">
        <v>38</v>
      </c>
      <c r="R4" s="10" t="s">
        <v>39</v>
      </c>
      <c r="S4" s="10" t="s">
        <v>40</v>
      </c>
      <c r="T4" s="10" t="s">
        <v>41</v>
      </c>
    </row>
    <row r="5" ht="123.0" customFormat="1" s="1">
      <c r="A5" s="2">
        <v>27.0</v>
      </c>
      <c r="B5" s="2" t="s">
        <v>42</v>
      </c>
      <c r="C5" s="12" t="s">
        <v>43</v>
      </c>
      <c r="D5" s="13">
        <v>134.73</v>
      </c>
      <c r="E5" s="14" t="s">
        <v>44</v>
      </c>
      <c r="F5" s="15">
        <v>0.0</v>
      </c>
      <c r="G5" s="1" t="s">
        <v>45</v>
      </c>
      <c r="H5" s="12" t="s">
        <v>46</v>
      </c>
      <c r="I5" s="1" t="s">
        <v>47</v>
      </c>
      <c r="J5" s="1">
        <v>0.0</v>
      </c>
      <c r="K5" s="16" t="s">
        <v>48</v>
      </c>
      <c r="L5" s="12" t="s">
        <v>49</v>
      </c>
      <c r="M5" s="1">
        <v>1.2</v>
      </c>
      <c r="N5" s="12" t="s">
        <v>50</v>
      </c>
      <c r="O5" s="12" t="s">
        <v>51</v>
      </c>
      <c r="P5" s="16" t="s">
        <v>52</v>
      </c>
      <c r="Q5" s="1">
        <v>56.99</v>
      </c>
      <c r="R5" s="12" t="s">
        <v>53</v>
      </c>
      <c r="S5" s="1">
        <v>17.88</v>
      </c>
      <c r="T5" s="12" t="s">
        <v>54</v>
      </c>
    </row>
    <row r="6" ht="150.0">
      <c r="A6" s="2">
        <v>3.0</v>
      </c>
      <c r="B6" s="2" t="s">
        <v>55</v>
      </c>
      <c r="C6" s="12" t="s">
        <v>56</v>
      </c>
      <c r="D6" s="15">
        <v>59.0</v>
      </c>
      <c r="E6" s="14" t="s">
        <v>57</v>
      </c>
      <c r="F6" s="15">
        <v>0.0</v>
      </c>
      <c r="G6" s="1" t="s">
        <v>58</v>
      </c>
      <c r="H6" s="12" t="s">
        <v>59</v>
      </c>
      <c r="I6" s="1">
        <v>0.0</v>
      </c>
      <c r="J6" s="1">
        <v>0.0</v>
      </c>
      <c r="K6" s="16" t="s">
        <v>60</v>
      </c>
      <c r="L6" s="12" t="s">
        <v>61</v>
      </c>
      <c r="M6" s="17">
        <v>0.189189189189189</v>
      </c>
      <c r="N6" s="12" t="s">
        <v>62</v>
      </c>
      <c r="O6" s="18" t="s">
        <v>63</v>
      </c>
      <c r="P6" s="16" t="s">
        <v>64</v>
      </c>
      <c r="Q6" s="1">
        <v>3029.96</v>
      </c>
      <c r="R6" s="18" t="s">
        <v>65</v>
      </c>
      <c r="S6" s="1">
        <v>155.06</v>
      </c>
      <c r="T6" s="18" t="s">
        <v>66</v>
      </c>
    </row>
    <row r="7" customHeight="1" ht="582.0">
      <c r="A7" s="2">
        <v>28.0</v>
      </c>
      <c r="B7" s="2" t="s">
        <v>67</v>
      </c>
      <c r="C7" s="12" t="s">
        <v>68</v>
      </c>
      <c r="D7" s="15">
        <v>1301.0</v>
      </c>
      <c r="E7" s="14" t="s">
        <v>69</v>
      </c>
      <c r="F7" s="15">
        <v>0.0</v>
      </c>
      <c r="G7" s="1" t="s">
        <v>70</v>
      </c>
      <c r="H7" s="12" t="s">
        <v>71</v>
      </c>
      <c r="I7" s="1">
        <v>6.65</v>
      </c>
      <c r="J7" s="1" t="s">
        <v>72</v>
      </c>
      <c r="K7" s="16" t="s">
        <v>73</v>
      </c>
      <c r="L7" s="12" t="s">
        <v>74</v>
      </c>
      <c r="M7" s="1">
        <v>1.0</v>
      </c>
      <c r="N7" s="12" t="s">
        <v>75</v>
      </c>
      <c r="O7" s="18" t="s">
        <v>76</v>
      </c>
      <c r="P7" s="16" t="s">
        <v>77</v>
      </c>
      <c r="Q7" s="13">
        <v>1709.5</v>
      </c>
      <c r="R7" s="18" t="s">
        <v>78</v>
      </c>
      <c r="S7" s="1">
        <v>1330.63</v>
      </c>
      <c r="T7" s="18" t="s">
        <v>79</v>
      </c>
    </row>
    <row r="8" customHeight="1" ht="452.0">
      <c r="A8" s="2">
        <v>29.0</v>
      </c>
      <c r="B8" s="2" t="s">
        <v>80</v>
      </c>
      <c r="C8" s="12" t="s">
        <v>81</v>
      </c>
      <c r="D8" s="15">
        <v>12197.0</v>
      </c>
      <c r="E8" s="14" t="s">
        <v>82</v>
      </c>
      <c r="F8" s="15">
        <v>2161.0</v>
      </c>
      <c r="G8" s="16" t="s">
        <v>83</v>
      </c>
      <c r="H8" s="12" t="s">
        <v>84</v>
      </c>
      <c r="I8" s="1" t="s">
        <v>85</v>
      </c>
      <c r="J8" s="1" t="s">
        <v>86</v>
      </c>
      <c r="K8" s="16" t="s">
        <v>87</v>
      </c>
      <c r="L8" s="12" t="s">
        <v>88</v>
      </c>
      <c r="M8" s="1">
        <v>107.0</v>
      </c>
      <c r="N8" s="12" t="s">
        <v>89</v>
      </c>
      <c r="O8" s="18" t="s">
        <v>90</v>
      </c>
      <c r="P8" s="16" t="s">
        <v>91</v>
      </c>
      <c r="Q8" s="1">
        <v>8778.31</v>
      </c>
      <c r="R8" s="18" t="s">
        <v>92</v>
      </c>
      <c r="S8" s="1">
        <v>512.21</v>
      </c>
      <c r="T8" s="18" t="s">
        <v>93</v>
      </c>
    </row>
    <row r="9" ht="205.0">
      <c r="A9" s="2" t="s">
        <v>94</v>
      </c>
      <c r="B9" s="2" t="s">
        <v>95</v>
      </c>
      <c r="C9" s="12" t="s">
        <v>96</v>
      </c>
      <c r="D9" s="17">
        <v>0.02092</v>
      </c>
      <c r="E9" s="14" t="s">
        <v>97</v>
      </c>
      <c r="F9" s="15">
        <v>0.0</v>
      </c>
      <c r="G9" s="1" t="s">
        <v>98</v>
      </c>
      <c r="H9" s="12" t="s">
        <v>99</v>
      </c>
      <c r="I9" s="1" t="s">
        <v>100</v>
      </c>
      <c r="J9" s="1">
        <v>0.3506</v>
      </c>
      <c r="K9" s="16" t="s">
        <v>101</v>
      </c>
      <c r="L9" s="12" t="s">
        <v>102</v>
      </c>
      <c r="M9" s="1">
        <v>0.1348</v>
      </c>
      <c r="N9" s="12" t="s">
        <v>103</v>
      </c>
      <c r="O9" s="18" t="s">
        <v>104</v>
      </c>
      <c r="P9" s="16" t="s">
        <v>105</v>
      </c>
      <c r="Q9" s="1">
        <v>1500.98</v>
      </c>
      <c r="R9" s="18" t="s">
        <v>106</v>
      </c>
      <c r="S9" s="1">
        <v>235.94</v>
      </c>
      <c r="T9" s="18" t="s">
        <v>107</v>
      </c>
    </row>
    <row r="10" ht="123.0">
      <c r="A10" s="2" t="s">
        <v>108</v>
      </c>
      <c r="B10" s="2" t="s">
        <v>109</v>
      </c>
      <c r="C10" s="12" t="s">
        <v>110</v>
      </c>
      <c r="D10" s="15">
        <v>7200.0</v>
      </c>
      <c r="E10" s="14" t="s">
        <v>111</v>
      </c>
      <c r="F10" s="15">
        <v>0.0</v>
      </c>
      <c r="G10" s="1" t="s">
        <v>112</v>
      </c>
      <c r="H10" s="12" t="s">
        <v>113</v>
      </c>
      <c r="I10" s="1">
        <v>15.0</v>
      </c>
      <c r="J10" s="1" t="s">
        <v>114</v>
      </c>
      <c r="K10" s="16" t="s">
        <v>115</v>
      </c>
      <c r="L10" s="12" t="s">
        <v>116</v>
      </c>
      <c r="M10" s="1" t="s">
        <v>117</v>
      </c>
      <c r="N10" s="12" t="s">
        <v>118</v>
      </c>
      <c r="O10" s="18" t="s">
        <v>119</v>
      </c>
      <c r="P10" s="16" t="s">
        <v>120</v>
      </c>
      <c r="Q10" s="1">
        <v>18.79</v>
      </c>
      <c r="R10" s="18" t="s">
        <v>121</v>
      </c>
      <c r="S10" s="13">
        <v>1.9</v>
      </c>
      <c r="T10" s="18" t="s">
        <v>122</v>
      </c>
    </row>
    <row r="11" customHeight="1" ht="161.0">
      <c r="A11" s="2">
        <v>50.0</v>
      </c>
      <c r="B11" s="2" t="s">
        <v>123</v>
      </c>
      <c r="C11" s="12" t="s">
        <v>124</v>
      </c>
      <c r="D11" s="15">
        <v>103.756</v>
      </c>
      <c r="E11" s="14" t="s">
        <v>125</v>
      </c>
      <c r="F11" s="15" t="s">
        <v>126</v>
      </c>
      <c r="G11" s="19" t="s">
        <v>127</v>
      </c>
      <c r="H11" s="12" t="s">
        <v>128</v>
      </c>
      <c r="I11" s="1" t="s">
        <v>129</v>
      </c>
      <c r="J11" s="1">
        <v>0.004868</v>
      </c>
      <c r="K11" s="16" t="s">
        <v>130</v>
      </c>
      <c r="L11" s="12" t="s">
        <v>131</v>
      </c>
      <c r="M11" s="1" t="s">
        <v>132</v>
      </c>
      <c r="N11" s="12" t="s">
        <v>133</v>
      </c>
      <c r="O11" s="18" t="s">
        <v>134</v>
      </c>
      <c r="P11" s="16" t="s">
        <v>135</v>
      </c>
      <c r="Q11" s="1">
        <v>339.51</v>
      </c>
      <c r="R11" s="18" t="s">
        <v>136</v>
      </c>
      <c r="S11" s="1">
        <v>30.75</v>
      </c>
      <c r="T11" s="18" t="s">
        <v>137</v>
      </c>
    </row>
    <row r="12" ht="96.0">
      <c r="A12" s="2">
        <v>42.0</v>
      </c>
      <c r="B12" s="2" t="s">
        <v>138</v>
      </c>
      <c r="C12" s="12" t="s">
        <v>139</v>
      </c>
      <c r="D12" s="15">
        <v>10.1232373336665</v>
      </c>
      <c r="E12" s="14" t="s">
        <v>140</v>
      </c>
      <c r="F12" s="15">
        <v>0.0</v>
      </c>
      <c r="G12" s="1" t="s">
        <v>141</v>
      </c>
      <c r="H12" s="12" t="s">
        <v>142</v>
      </c>
      <c r="I12" s="1" t="s">
        <v>143</v>
      </c>
      <c r="J12" s="1">
        <v>0.436</v>
      </c>
      <c r="K12" s="16" t="s">
        <v>144</v>
      </c>
      <c r="L12" s="12" t="s">
        <v>145</v>
      </c>
      <c r="M12" s="1">
        <v>0.0</v>
      </c>
      <c r="N12" s="12" t="s">
        <v>146</v>
      </c>
      <c r="O12" s="18" t="s">
        <v>147</v>
      </c>
      <c r="P12" s="16" t="s">
        <v>148</v>
      </c>
      <c r="Q12" s="1">
        <v>127.88</v>
      </c>
      <c r="R12" s="18" t="s">
        <v>149</v>
      </c>
      <c r="S12" s="1">
        <v>57.26</v>
      </c>
      <c r="T12" s="18" t="s">
        <v>150</v>
      </c>
    </row>
    <row r="13" ht="109.0">
      <c r="A13" s="2">
        <v>23.0</v>
      </c>
      <c r="B13" s="2" t="s">
        <v>151</v>
      </c>
      <c r="C13" s="12" t="s">
        <v>152</v>
      </c>
      <c r="D13" s="15">
        <v>36.1833654167583</v>
      </c>
      <c r="E13" s="14" t="s">
        <v>153</v>
      </c>
      <c r="F13" s="15">
        <v>0.0</v>
      </c>
      <c r="G13" s="1" t="s">
        <v>154</v>
      </c>
      <c r="H13" s="12" t="s">
        <v>155</v>
      </c>
      <c r="I13" s="1" t="s">
        <v>156</v>
      </c>
      <c r="J13" s="1" t="s">
        <v>156</v>
      </c>
      <c r="K13" s="16" t="s">
        <v>157</v>
      </c>
      <c r="L13" s="12" t="s">
        <v>158</v>
      </c>
      <c r="M13" s="1">
        <v>0.0</v>
      </c>
      <c r="N13" s="12" t="s">
        <v>159</v>
      </c>
      <c r="O13" s="18" t="s">
        <v>160</v>
      </c>
      <c r="P13" s="16" t="s">
        <v>161</v>
      </c>
      <c r="Q13" s="1">
        <v>43.91</v>
      </c>
      <c r="R13" s="18" t="s">
        <v>162</v>
      </c>
      <c r="S13" s="1">
        <v>1.06</v>
      </c>
      <c r="T13" s="18" t="s">
        <v>163</v>
      </c>
    </row>
    <row r="14" ht="109.0">
      <c r="A14" s="2">
        <v>22.0</v>
      </c>
      <c r="B14" s="2" t="s">
        <v>164</v>
      </c>
      <c r="C14" s="12" t="s">
        <v>165</v>
      </c>
      <c r="D14" s="15">
        <v>29940.0</v>
      </c>
      <c r="E14" s="14" t="s">
        <v>166</v>
      </c>
      <c r="F14" s="15" t="s">
        <v>167</v>
      </c>
      <c r="G14" s="1" t="s">
        <v>168</v>
      </c>
      <c r="H14" s="12" t="s">
        <v>169</v>
      </c>
      <c r="I14" s="13">
        <v>59.8142714046027</v>
      </c>
      <c r="J14" s="1">
        <v>0.3</v>
      </c>
      <c r="K14" s="16" t="s">
        <v>170</v>
      </c>
      <c r="L14" s="12" t="s">
        <v>171</v>
      </c>
      <c r="M14" s="1" t="s">
        <v>172</v>
      </c>
      <c r="N14" s="12" t="s">
        <v>173</v>
      </c>
      <c r="O14" s="18" t="s">
        <v>174</v>
      </c>
      <c r="P14" s="16" t="s">
        <v>175</v>
      </c>
      <c r="Q14" s="1">
        <v>676.95</v>
      </c>
      <c r="R14" s="18" t="s">
        <v>176</v>
      </c>
      <c r="S14" s="1">
        <v>27.77</v>
      </c>
      <c r="T14" s="18" t="s">
        <v>177</v>
      </c>
    </row>
    <row r="15" ht="96.0">
      <c r="A15" s="2">
        <v>40.0</v>
      </c>
      <c r="B15" s="2" t="s">
        <v>178</v>
      </c>
      <c r="C15" s="12" t="s">
        <v>179</v>
      </c>
      <c r="D15" s="15">
        <v>33710.0</v>
      </c>
      <c r="E15" s="14" t="s">
        <v>180</v>
      </c>
      <c r="F15" s="15">
        <v>0.0</v>
      </c>
      <c r="G15" s="1" t="s">
        <v>181</v>
      </c>
      <c r="H15" s="12" t="s">
        <v>182</v>
      </c>
      <c r="I15" s="1" t="s">
        <v>183</v>
      </c>
      <c r="J15" s="1">
        <v>0.65</v>
      </c>
      <c r="K15" s="16" t="s">
        <v>184</v>
      </c>
      <c r="L15" s="12" t="s">
        <v>185</v>
      </c>
      <c r="M15" s="1">
        <v>0.0</v>
      </c>
      <c r="N15" s="12" t="s">
        <v>186</v>
      </c>
      <c r="O15" s="18" t="s">
        <v>187</v>
      </c>
      <c r="P15" s="16" t="s">
        <v>188</v>
      </c>
      <c r="Q15" s="1">
        <v>204.45</v>
      </c>
      <c r="R15" s="18" t="s">
        <v>189</v>
      </c>
      <c r="S15" s="1">
        <v>0.91</v>
      </c>
      <c r="T15" s="18" t="s">
        <v>190</v>
      </c>
    </row>
    <row r="16" ht="205.0">
      <c r="A16" s="2">
        <v>6.0</v>
      </c>
      <c r="B16" s="2" t="s">
        <v>191</v>
      </c>
      <c r="C16" s="12" t="s">
        <v>192</v>
      </c>
      <c r="D16" s="15">
        <v>211623.0</v>
      </c>
      <c r="E16" s="14" t="s">
        <v>193</v>
      </c>
      <c r="F16" s="15">
        <v>8563.0</v>
      </c>
      <c r="G16" s="16" t="s">
        <v>194</v>
      </c>
      <c r="H16" s="12" t="s">
        <v>195</v>
      </c>
      <c r="I16" s="1">
        <v>98.0</v>
      </c>
      <c r="J16" s="1">
        <v>57.0</v>
      </c>
      <c r="K16" s="16" t="s">
        <v>196</v>
      </c>
      <c r="L16" s="12" t="s">
        <v>197</v>
      </c>
      <c r="M16" s="1" t="s">
        <v>198</v>
      </c>
      <c r="N16" s="12" t="s">
        <v>199</v>
      </c>
      <c r="O16" s="18" t="s">
        <v>200</v>
      </c>
      <c r="P16" s="16" t="s">
        <v>201</v>
      </c>
      <c r="Q16" s="1">
        <v>82.25</v>
      </c>
      <c r="R16" s="18" t="s">
        <v>202</v>
      </c>
      <c r="S16" s="1">
        <v>28.51</v>
      </c>
      <c r="T16" s="18" t="s">
        <v>203</v>
      </c>
    </row>
    <row r="19">
      <c r="P19" s="13"/>
    </row>
    <row r="20">
      <c r="P20" s="13"/>
    </row>
    <row r="21">
      <c r="E21" s="2" t="s">
        <v>204</v>
      </c>
      <c r="F21" s="1">
        <v>95.95</v>
      </c>
      <c r="P21" s="13"/>
    </row>
    <row r="22">
      <c r="E22" s="1" t="s">
        <v>205</v>
      </c>
      <c r="F22" s="1">
        <f>2*32.065</f>
        <v>64.13</v>
      </c>
      <c r="P22" s="13"/>
      <c r="R22" s="13"/>
    </row>
    <row r="23">
      <c r="E23" s="1" t="s">
        <v>206</v>
      </c>
      <c r="F23" s="1">
        <v>0.6</v>
      </c>
      <c r="P23" s="13"/>
    </row>
    <row r="24">
      <c r="P24" s="13"/>
      <c r="R24" s="13"/>
    </row>
    <row r="25">
      <c r="E25" s="1" t="s">
        <v>207</v>
      </c>
      <c r="F25" s="1">
        <v>1.72</v>
      </c>
      <c r="G25" s="1">
        <f t="shared" ref="G25:G27" si="1">F25*$F$23</f>
        <v>1.032</v>
      </c>
      <c r="O25" s="20"/>
      <c r="P25" s="20"/>
      <c r="Q25" s="20"/>
    </row>
    <row r="26">
      <c r="E26" s="1" t="s">
        <v>208</v>
      </c>
      <c r="F26" s="1">
        <v>5.02</v>
      </c>
      <c r="G26" s="1">
        <f t="shared" si="1"/>
        <v>3.012</v>
      </c>
      <c r="O26" s="21"/>
      <c r="P26" s="21"/>
      <c r="Q26" s="21"/>
      <c r="R26" s="13"/>
    </row>
    <row r="27">
      <c r="E27" s="1" t="s">
        <v>209</v>
      </c>
      <c r="F27" s="1">
        <v>10.15</v>
      </c>
      <c r="G27" s="17">
        <f t="shared" si="1"/>
        <v>6.09</v>
      </c>
      <c r="O27" s="21"/>
      <c r="P27" s="21"/>
      <c r="Q27" s="21"/>
    </row>
    <row r="28">
      <c r="O28" s="21"/>
      <c r="P28" s="21"/>
      <c r="Q28" s="21"/>
    </row>
    <row r="29">
      <c r="E29" s="2" t="s">
        <v>210</v>
      </c>
      <c r="F29" s="1">
        <f>50.9415*2</f>
        <v>101.883</v>
      </c>
      <c r="O29" s="21"/>
      <c r="P29" s="21"/>
      <c r="Q29" s="21"/>
    </row>
    <row r="30">
      <c r="E30" s="1" t="s">
        <v>211</v>
      </c>
      <c r="F30" s="1">
        <f>16*5</f>
        <v>80.0</v>
      </c>
      <c r="O30" s="21"/>
      <c r="P30" s="21"/>
      <c r="Q30" s="21"/>
    </row>
    <row r="31">
      <c r="E31" s="1" t="s">
        <v>212</v>
      </c>
      <c r="F31" s="1">
        <v>0.56</v>
      </c>
      <c r="O31" s="21"/>
      <c r="P31" s="21"/>
      <c r="Q31" s="21"/>
    </row>
    <row r="32">
      <c r="O32" s="21"/>
      <c r="P32" s="21"/>
      <c r="Q32" s="21"/>
    </row>
    <row r="33">
      <c r="E33" s="1" t="s">
        <v>213</v>
      </c>
      <c r="F33" s="1">
        <v>49.497</v>
      </c>
      <c r="G33" s="13">
        <f t="shared" ref="G33:G35" si="4">F33*$F$31</f>
        <v>27.71832</v>
      </c>
      <c r="O33" s="21"/>
      <c r="P33" s="21"/>
      <c r="Q33" s="21"/>
    </row>
    <row r="34">
      <c r="E34" s="1" t="s">
        <v>214</v>
      </c>
      <c r="F34" s="1">
        <v>1.538</v>
      </c>
      <c r="G34" s="13">
        <f t="shared" si="4"/>
        <v>0.86128</v>
      </c>
      <c r="O34" s="21"/>
      <c r="P34" s="21"/>
      <c r="Q34" s="21"/>
      <c r="R34" s="13"/>
    </row>
    <row r="35">
      <c r="E35" s="1" t="s">
        <v>215</v>
      </c>
      <c r="F35" s="1">
        <v>13.557</v>
      </c>
      <c r="G35" s="13">
        <f t="shared" si="4"/>
        <v>7.59192</v>
      </c>
      <c r="O35" s="21"/>
      <c r="P35" s="21"/>
      <c r="Q35" s="21"/>
      <c r="R35" s="13"/>
    </row>
    <row r="36">
      <c r="O36" s="21"/>
      <c r="P36" s="21"/>
      <c r="Q36" s="21"/>
    </row>
    <row r="37">
      <c r="E37" s="2" t="s">
        <v>216</v>
      </c>
      <c r="O37" s="21"/>
      <c r="P37" s="21"/>
      <c r="Q37" s="21"/>
    </row>
    <row r="38">
      <c r="E38" s="1" t="s">
        <v>217</v>
      </c>
      <c r="F38" s="1">
        <v>1138.275</v>
      </c>
      <c r="G38" s="1" t="s">
        <f t="shared" ref="G38:G52" si="5">_xlfn.CONCATENATE(E38," - ",F38)</f>
        <v>218</v>
      </c>
      <c r="O38" s="21"/>
      <c r="P38" s="21"/>
      <c r="Q38" s="21"/>
    </row>
    <row r="39">
      <c r="E39" s="1" t="s">
        <v>219</v>
      </c>
      <c r="F39" s="1">
        <v>76318.275</v>
      </c>
      <c r="G39" s="1" t="s">
        <f t="shared" si="5"/>
        <v>220</v>
      </c>
      <c r="O39" s="22"/>
      <c r="P39" s="22"/>
      <c r="Q39" s="22"/>
    </row>
    <row r="40">
      <c r="E40" s="1" t="s">
        <v>221</v>
      </c>
      <c r="F40" s="1">
        <v>6.612</v>
      </c>
      <c r="G40" s="1" t="s">
        <f t="shared" si="5"/>
        <v>222</v>
      </c>
      <c r="O40" s="22"/>
      <c r="P40" s="22"/>
      <c r="Q40" s="22"/>
    </row>
    <row r="41">
      <c r="E41" s="1" t="s">
        <v>223</v>
      </c>
      <c r="F41" s="1">
        <v>3355.805</v>
      </c>
      <c r="G41" s="1" t="s">
        <f t="shared" si="5"/>
        <v>224</v>
      </c>
      <c r="O41" s="22"/>
      <c r="P41" s="23"/>
      <c r="Q41" s="22"/>
    </row>
    <row r="42">
      <c r="E42" s="1" t="s">
        <v>225</v>
      </c>
      <c r="F42" s="1">
        <v>62740.555</v>
      </c>
      <c r="G42" s="1" t="s">
        <f t="shared" si="5"/>
        <v>226</v>
      </c>
      <c r="P42" s="13"/>
    </row>
    <row r="43">
      <c r="E43" s="1" t="s">
        <v>227</v>
      </c>
      <c r="F43" s="1">
        <v>20006.367</v>
      </c>
      <c r="G43" s="1" t="s">
        <f t="shared" si="5"/>
        <v>228</v>
      </c>
      <c r="P43" s="13"/>
    </row>
    <row r="44">
      <c r="E44" s="1" t="s">
        <v>229</v>
      </c>
      <c r="F44" s="1">
        <v>992.632</v>
      </c>
      <c r="G44" s="1" t="s">
        <f t="shared" si="5"/>
        <v>230</v>
      </c>
      <c r="P44" s="13"/>
    </row>
    <row r="45">
      <c r="E45" s="1" t="s">
        <v>231</v>
      </c>
      <c r="F45" s="1">
        <v>1434.975</v>
      </c>
      <c r="G45" s="1" t="s">
        <f t="shared" si="5"/>
        <v>232</v>
      </c>
      <c r="O45" s="1">
        <v>7.110111E7</v>
      </c>
      <c r="P45" s="13">
        <v>46.37</v>
      </c>
      <c r="Q45" s="1">
        <v>3.0</v>
      </c>
      <c r="R45" s="1">
        <v>0.0</v>
      </c>
      <c r="S45" s="24">
        <v>42742</v>
      </c>
      <c r="T45" s="25">
        <v>0.03</v>
      </c>
    </row>
    <row r="46">
      <c r="E46" s="1" t="s">
        <v>233</v>
      </c>
      <c r="F46" s="1">
        <v>12640.0</v>
      </c>
      <c r="G46" s="1" t="s">
        <f t="shared" si="5"/>
        <v>234</v>
      </c>
      <c r="O46" s="1">
        <v>7.110112E7</v>
      </c>
      <c r="P46" s="13">
        <v>7.73</v>
      </c>
      <c r="Q46" s="1">
        <v>3.0</v>
      </c>
      <c r="R46" s="1">
        <v>0.0</v>
      </c>
      <c r="S46" s="24">
        <v>42742</v>
      </c>
      <c r="T46" s="25">
        <v>0.03</v>
      </c>
    </row>
    <row r="47">
      <c r="E47" s="1" t="s">
        <v>235</v>
      </c>
      <c r="F47" s="1">
        <v>1160.0</v>
      </c>
      <c r="G47" s="1" t="s">
        <f t="shared" si="5"/>
        <v>236</v>
      </c>
      <c r="O47" s="1">
        <v>7.11019E7</v>
      </c>
      <c r="P47" s="13">
        <v>54.05</v>
      </c>
      <c r="Q47" s="1">
        <v>3.0</v>
      </c>
      <c r="R47" s="1">
        <v>0.0</v>
      </c>
      <c r="S47" s="24">
        <v>42742</v>
      </c>
      <c r="T47" s="25">
        <v>0.03</v>
      </c>
    </row>
    <row r="48">
      <c r="E48" s="1" t="s">
        <v>237</v>
      </c>
      <c r="F48" s="1">
        <v>19981.121</v>
      </c>
      <c r="G48" s="1" t="s">
        <f t="shared" si="5"/>
        <v>238</v>
      </c>
      <c r="O48" s="1">
        <v>7.11021E7</v>
      </c>
      <c r="P48" s="13">
        <v>58.13</v>
      </c>
      <c r="Q48" s="1">
        <v>3.0</v>
      </c>
      <c r="R48" s="1">
        <v>0.0</v>
      </c>
      <c r="S48" s="24">
        <v>42742</v>
      </c>
      <c r="T48" s="25">
        <v>0.03</v>
      </c>
    </row>
    <row r="49">
      <c r="E49" s="1" t="s">
        <v>239</v>
      </c>
      <c r="F49" s="1">
        <v>1913.554</v>
      </c>
      <c r="G49" s="1" t="s">
        <f t="shared" si="5"/>
        <v>240</v>
      </c>
      <c r="O49" s="1">
        <v>7.11029E7</v>
      </c>
      <c r="P49" s="13">
        <v>107.2</v>
      </c>
      <c r="Q49" s="1">
        <v>3.0</v>
      </c>
      <c r="R49" s="1">
        <v>0.0</v>
      </c>
      <c r="S49" s="24">
        <v>42742</v>
      </c>
      <c r="T49" s="25">
        <v>0.03</v>
      </c>
    </row>
    <row r="50">
      <c r="E50" s="1" t="s">
        <v>241</v>
      </c>
      <c r="F50" s="1">
        <v>9705.279</v>
      </c>
      <c r="G50" s="1" t="s">
        <f t="shared" si="5"/>
        <v>242</v>
      </c>
      <c r="O50" s="1">
        <v>7.11031E7</v>
      </c>
      <c r="P50" s="13">
        <v>7.23</v>
      </c>
      <c r="Q50" s="1">
        <v>3.0</v>
      </c>
      <c r="R50" s="1">
        <v>0.0</v>
      </c>
      <c r="S50" s="24">
        <v>42742</v>
      </c>
      <c r="T50" s="25">
        <v>0.03</v>
      </c>
    </row>
    <row r="51">
      <c r="E51" s="1" t="s">
        <v>243</v>
      </c>
      <c r="F51" s="1">
        <v>219.455</v>
      </c>
      <c r="G51" s="1" t="s">
        <f t="shared" si="5"/>
        <v>244</v>
      </c>
      <c r="O51" s="1">
        <v>7.11039E7</v>
      </c>
      <c r="P51" s="13">
        <v>4.84</v>
      </c>
      <c r="Q51" s="1">
        <v>3.0</v>
      </c>
      <c r="R51" s="13">
        <v>0.0</v>
      </c>
      <c r="S51" s="24">
        <v>42742</v>
      </c>
      <c r="T51" s="25">
        <v>0.03</v>
      </c>
    </row>
    <row r="52">
      <c r="E52" s="1" t="s">
        <v>245</v>
      </c>
      <c r="F52" s="1">
        <v>10.7</v>
      </c>
      <c r="G52" s="1" t="s">
        <f t="shared" si="5"/>
        <v>246</v>
      </c>
      <c r="O52" s="1">
        <v>7.11041E7</v>
      </c>
      <c r="P52" s="13">
        <v>6.38</v>
      </c>
      <c r="Q52" s="1">
        <v>3.0</v>
      </c>
      <c r="R52" s="13">
        <v>0.0</v>
      </c>
      <c r="S52" s="24">
        <v>42742</v>
      </c>
      <c r="T52" s="25">
        <v>0.03</v>
      </c>
    </row>
    <row r="53">
      <c r="O53" s="1">
        <v>7.11049E7</v>
      </c>
      <c r="P53" s="13">
        <v>2.28</v>
      </c>
    </row>
    <row r="54">
      <c r="O54" s="1">
        <v>3.815121E7</v>
      </c>
      <c r="P54" s="13">
        <v>37.12</v>
      </c>
    </row>
    <row r="55">
      <c r="O55" s="1">
        <v>2.8439012E7</v>
      </c>
      <c r="P55" s="13">
        <v>1033.76</v>
      </c>
    </row>
    <row r="56">
      <c r="O56" s="1">
        <v>2.8439019E7</v>
      </c>
      <c r="P56" s="13">
        <v>118.06</v>
      </c>
    </row>
    <row r="57">
      <c r="O57" s="1">
        <v>7.112999E7</v>
      </c>
      <c r="P57" s="13">
        <v>17.83</v>
      </c>
    </row>
    <row r="58">
      <c r="O58" s="1">
        <v>7.11292E7</v>
      </c>
      <c r="P58" s="13">
        <v>0.0</v>
      </c>
    </row>
    <row r="59">
      <c r="O59" s="1">
        <v>7.1123E7</v>
      </c>
      <c r="P59" s="13">
        <v>0.0</v>
      </c>
    </row>
    <row r="60">
      <c r="P60" s="13"/>
    </row>
    <row r="64">
      <c r="P64" s="13"/>
    </row>
    <row r="66">
      <c r="R66" s="13"/>
    </row>
    <row r="68">
      <c r="R68" s="13"/>
    </row>
    <row r="69">
      <c r="P69" s="13"/>
    </row>
    <row r="71">
      <c r="R71" s="13"/>
    </row>
    <row r="73">
      <c r="R73" s="13"/>
    </row>
    <row r="131072" customFormat="1" s="1"/>
  </sheetData>
  <mergeCells count="1">
    <mergeCell ref="Q2:T2"/>
  </mergeCells>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dimension ref="A1:M25"/>
  <sheetViews>
    <sheetView workbookViewId="0"/>
  </sheetViews>
  <sheetFormatPr defaultRowHeight="14.0" customHeight="1"/>
  <cols>
    <col min="1" max="2" style="1" width="3.04"/>
    <col min="3" max="3" style="1" width="13.24"/>
    <col min="4" max="4" style="1" width="26.63"/>
    <col min="5" max="5" style="1" width="27.29"/>
    <col min="6" max="6" style="12" width="26.63"/>
    <col min="7" max="7" style="1" width="40.67"/>
    <col min="8" max="10" style="1" width="13.24"/>
    <col min="11" max="11" style="1" width="22.65"/>
    <col min="12" max="12" style="1" width="36.17"/>
    <col min="13" max="1025" style="1" width="13.24"/>
    <col min="1026" max="1026" width="13.24"/>
  </cols>
  <sheetData>
    <row r="2" customFormat="1" s="2">
      <c r="C2" s="2" t="s">
        <v>247</v>
      </c>
      <c r="D2" s="2" t="s">
        <v>248</v>
      </c>
      <c r="E2" s="2" t="s">
        <v>249</v>
      </c>
      <c r="F2" s="11" t="s">
        <v>250</v>
      </c>
      <c r="G2" s="2" t="s">
        <v>251</v>
      </c>
      <c r="H2" s="2" t="s">
        <v>252</v>
      </c>
      <c r="I2" s="2" t="s">
        <v>253</v>
      </c>
      <c r="J2" s="2" t="s">
        <v>254</v>
      </c>
      <c r="K2" s="2" t="s">
        <v>255</v>
      </c>
      <c r="L2" s="2" t="s">
        <v>256</v>
      </c>
      <c r="M2" s="2" t="s">
        <v>257</v>
      </c>
    </row>
    <row r="3" ht="41.0">
      <c r="C3" s="1" t="s">
        <v>258</v>
      </c>
      <c r="D3" s="1" t="s">
        <v>259</v>
      </c>
      <c r="E3" s="1" t="s">
        <v>260</v>
      </c>
      <c r="F3" s="12" t="s">
        <v>261</v>
      </c>
      <c r="K3" s="1" t="s">
        <v>262</v>
      </c>
    </row>
    <row r="4">
      <c r="C4" s="1" t="s">
        <v>263</v>
      </c>
      <c r="D4" s="1" t="s">
        <v>264</v>
      </c>
      <c r="E4" s="1" t="s">
        <v>265</v>
      </c>
    </row>
    <row r="5">
      <c r="C5" s="1" t="s">
        <v>266</v>
      </c>
      <c r="D5" s="1" t="s">
        <v>267</v>
      </c>
      <c r="E5" s="1" t="s">
        <v>268</v>
      </c>
      <c r="K5" s="1" t="s">
        <v>269</v>
      </c>
    </row>
    <row r="6">
      <c r="C6" s="1" t="s">
        <v>270</v>
      </c>
      <c r="D6" s="1" t="s">
        <v>271</v>
      </c>
      <c r="E6" s="1" t="s">
        <v>271</v>
      </c>
      <c r="K6" s="1" t="s">
        <v>272</v>
      </c>
    </row>
    <row r="7">
      <c r="C7" s="1" t="s">
        <v>273</v>
      </c>
    </row>
    <row r="8">
      <c r="C8" s="1" t="s">
        <v>274</v>
      </c>
    </row>
    <row r="9">
      <c r="C9" s="1" t="s">
        <v>275</v>
      </c>
    </row>
    <row r="10">
      <c r="C10" s="1" t="s">
        <v>276</v>
      </c>
    </row>
    <row r="11">
      <c r="C11" s="1" t="s">
        <v>277</v>
      </c>
    </row>
    <row r="12">
      <c r="C12" s="1" t="s">
        <v>278</v>
      </c>
    </row>
    <row r="13">
      <c r="C13" s="1" t="s">
        <v>279</v>
      </c>
    </row>
    <row r="14">
      <c r="C14" s="1" t="s">
        <v>280</v>
      </c>
    </row>
    <row r="15">
      <c r="C15" s="1" t="s">
        <v>281</v>
      </c>
    </row>
    <row r="16">
      <c r="C16" s="1" t="s">
        <v>282</v>
      </c>
    </row>
    <row r="17">
      <c r="C17" s="1" t="s">
        <v>283</v>
      </c>
    </row>
    <row r="18">
      <c r="C18" s="1" t="s">
        <v>284</v>
      </c>
    </row>
    <row r="19">
      <c r="C19" s="1" t="s">
        <v>285</v>
      </c>
    </row>
    <row r="20">
      <c r="C20" s="1" t="s">
        <v>286</v>
      </c>
    </row>
    <row r="21">
      <c r="C21" s="1" t="s">
        <v>287</v>
      </c>
    </row>
    <row r="22">
      <c r="C22" s="1" t="s">
        <v>288</v>
      </c>
    </row>
    <row r="23">
      <c r="C23" s="1" t="s">
        <v>289</v>
      </c>
    </row>
    <row r="24">
      <c r="C24" s="1" t="s">
        <v>290</v>
      </c>
    </row>
    <row r="25">
      <c r="C25" s="1" t="s">
        <v>291</v>
      </c>
    </row>
  </sheetData>
  <extLst/>
</worksheet>
</file>

<file path=docProps/app.xml><?xml version="1.0" encoding="utf-8"?>
<Properties xmlns="http://schemas.openxmlformats.org/officeDocument/2006/extended-properties" xmlns:vt="http://schemas.openxmlformats.org/officeDocument/2006/docPropsVTypes">
  <Application>Zoho Sheet Writer</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2025-01-27T06:12:41Z</dcterms:created>
</cp:coreProperties>
</file>